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630" windowWidth="24315" windowHeight="12015" activeTab="0"/>
  </bookViews>
  <sheets>
    <sheet name="Datengrundlage" sheetId="1" r:id="rId1"/>
    <sheet name="Berechnung Ertragswertkürzung" sheetId="2" r:id="rId2"/>
    <sheet name="Stille Reserven" sheetId="3" r:id="rId3"/>
    <sheet name="Bewertung" sheetId="4" r:id="rId4"/>
  </sheets>
  <definedNames/>
  <calcPr fullCalcOnLoad="1"/>
</workbook>
</file>

<file path=xl/sharedStrings.xml><?xml version="1.0" encoding="utf-8"?>
<sst xmlns="http://schemas.openxmlformats.org/spreadsheetml/2006/main" count="143" uniqueCount="106">
  <si>
    <t>Antrag auf Bewertung im Sinne der Rz 5</t>
  </si>
  <si>
    <t>Prozentuale Ertragswertkürzung bei nicht veräusserbarem Ertragswert</t>
  </si>
  <si>
    <t>(Berechnung gemäss Kommentar SSK KS 28 zu Rz 5)</t>
  </si>
  <si>
    <t>Bewertungsstichtag</t>
  </si>
  <si>
    <t>Kapitalisierzungszinssatz</t>
  </si>
  <si>
    <t>Währung</t>
  </si>
  <si>
    <t>Daten der Gesellschaft</t>
  </si>
  <si>
    <t>Firma</t>
  </si>
  <si>
    <t>EStV-Nr.</t>
  </si>
  <si>
    <t>Reingewinn Bewertungsjahr</t>
  </si>
  <si>
    <t>Korrekturen Bewertungsjahr</t>
  </si>
  <si>
    <t>Reingewinn Vorperiode</t>
  </si>
  <si>
    <t>Korrekturen Vorperiode</t>
  </si>
  <si>
    <t>Beteiligungskapital</t>
  </si>
  <si>
    <t>Bilanzgewinn/-verlust</t>
  </si>
  <si>
    <t>Offene Reserven</t>
  </si>
  <si>
    <t>Anzahl Aktien</t>
  </si>
  <si>
    <t>Nennwert</t>
  </si>
  <si>
    <t>Bewertungsjahr</t>
  </si>
  <si>
    <t>Vorjahr</t>
  </si>
  <si>
    <t>Name und Vorname</t>
  </si>
  <si>
    <t>Bruttolohn</t>
  </si>
  <si>
    <t>Berechnung Ertragswertkürzung</t>
  </si>
  <si>
    <t>Total</t>
  </si>
  <si>
    <t>Durchschnitt Gesamtlohnsumme</t>
  </si>
  <si>
    <t>Durschnitt Brutto-Unternehmerlöhne</t>
  </si>
  <si>
    <t>Bruttolohn Bewertungsjahr</t>
  </si>
  <si>
    <t>Bruttolohn Vorjahr</t>
  </si>
  <si>
    <t>Liste der Mehrheitsbeteiligten</t>
  </si>
  <si>
    <t>Kürzungsfaktor Ertragswert</t>
  </si>
  <si>
    <t>Durchschnitt Unternehmerlöhne x 100%</t>
  </si>
  <si>
    <t>x</t>
  </si>
  <si>
    <t>Berechnung Ertragswertkorrektur</t>
  </si>
  <si>
    <t>Reingewinn</t>
  </si>
  <si>
    <t>Kürzung</t>
  </si>
  <si>
    <t>Zusammenfassung der Stillen Reserven</t>
  </si>
  <si>
    <t>Stille Reserven auf Wertschriften</t>
  </si>
  <si>
    <t>Bezeichnung Bilanzposition</t>
  </si>
  <si>
    <t>Buchwert</t>
  </si>
  <si>
    <t>Stille Reserven</t>
  </si>
  <si>
    <t>Stille Reserven auf Beteiligungen</t>
  </si>
  <si>
    <t>Gesellschaft</t>
  </si>
  <si>
    <t>Stille Reserven auf Liegenschaften</t>
  </si>
  <si>
    <t>Liegenschaftsbezeichnung</t>
  </si>
  <si>
    <t>Kanton</t>
  </si>
  <si>
    <t>Steuerwertberechnung</t>
  </si>
  <si>
    <t>Kapitalisierungssatz</t>
  </si>
  <si>
    <t>Betrag</t>
  </si>
  <si>
    <t>Gewichtung</t>
  </si>
  <si>
    <t>Massgebend</t>
  </si>
  <si>
    <t>Berechnung Ertragswert</t>
  </si>
  <si>
    <t>Erfolg Vorjahr</t>
  </si>
  <si>
    <t>Anrechenbares Jahresergenis im Durchschnitt (:3)</t>
  </si>
  <si>
    <t>Substanzwert</t>
  </si>
  <si>
    <t>Liberiertes Aktienkapital</t>
  </si>
  <si>
    <t>Total einfacher Substanzwert</t>
  </si>
  <si>
    <t>Unternehmenswert</t>
  </si>
  <si>
    <t>2 x gewichtet</t>
  </si>
  <si>
    <t>1 x gewichtet</t>
  </si>
  <si>
    <t>Total Unternehmenswert: Durchschnitt (:3)</t>
  </si>
  <si>
    <t>Steuerwert der Titel</t>
  </si>
  <si>
    <t>Dividiert durch 1 % des liberierten Nennwertes</t>
  </si>
  <si>
    <t>Brutto-Steuerwert in Franken</t>
  </si>
  <si>
    <t>Nominalwert pro Aktien</t>
  </si>
  <si>
    <t>Reingewinn Vorjahr</t>
  </si>
  <si>
    <t>Erfolg Bewertungsjahr</t>
  </si>
  <si>
    <t xml:space="preserve">Total einfacher Ertragsert </t>
  </si>
  <si>
    <t>Abzug Latente Steuer</t>
  </si>
  <si>
    <t>Beteiligung</t>
  </si>
  <si>
    <t>Reingewinn-
korrektur</t>
  </si>
  <si>
    <t>Verkehrswert
(Steuerwert)</t>
  </si>
  <si>
    <t>Total Stille Reserven mit Abzug der Latenten Steuer</t>
  </si>
  <si>
    <t>Total Stille Reserven ohne Abzug der Latenten Steuer (Stille Reserven auf Liegenschaften mit amtlicher Schatzung)</t>
  </si>
  <si>
    <t>Stille Reserven 
mit Abzug latente Steuern</t>
  </si>
  <si>
    <t>Stille Reserven 
ohne Abzug latente Steuern</t>
  </si>
  <si>
    <t>Total Stille Reserven</t>
  </si>
  <si>
    <r>
      <t xml:space="preserve">Latente Steuern auf Stille Reserven </t>
    </r>
    <r>
      <rPr>
        <sz val="11"/>
        <rFont val="Arial"/>
        <family val="2"/>
      </rPr>
      <t>(15 % vom Total der Stillen Reserven mit Abzug der Latenten Steuern)</t>
    </r>
  </si>
  <si>
    <t>Korrekturen Bewertungsperiode</t>
  </si>
  <si>
    <t>Korrekturen Vorjahr</t>
  </si>
  <si>
    <t>Abzug Ertragswertkorrektur Rz 5</t>
  </si>
  <si>
    <t>Gesamtlohnsumme</t>
  </si>
  <si>
    <t>Name des Antragsstellers</t>
  </si>
  <si>
    <t>Funktion</t>
  </si>
  <si>
    <t>Ort, Datum</t>
  </si>
  <si>
    <t>Unterschrift</t>
  </si>
  <si>
    <t>Beilagen</t>
  </si>
  <si>
    <t>- Lohnausweise (für die letzten 2 Jahre)</t>
  </si>
  <si>
    <t>- AHV-Lohnsummenmeldung (für die letzten 2 Jahre)</t>
  </si>
  <si>
    <t>Basis: SSK KS Nr. 28 vom 28.08.2012</t>
  </si>
  <si>
    <r>
      <t>Stille Reserven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(gemäss Beiblatt)</t>
    </r>
  </si>
  <si>
    <t>Abzug zu verteilende Dividenden</t>
  </si>
  <si>
    <t xml:space="preserve"> </t>
  </si>
  <si>
    <t>Formel Berechnung Kürzungsfaktor Ertragswert</t>
  </si>
  <si>
    <t>(mindestens gilt der Substanzwert)</t>
  </si>
  <si>
    <t>Offene Reserven (vor Gewinnverteilung)</t>
  </si>
  <si>
    <r>
      <t xml:space="preserve">Latente Steuern </t>
    </r>
    <r>
      <rPr>
        <b/>
        <sz val="10"/>
        <color indexed="10"/>
        <rFont val="Arial"/>
        <family val="2"/>
      </rPr>
      <t>(gemäss Beiblatt)</t>
    </r>
  </si>
  <si>
    <t>- Detail Aktionärsverzeichnis mit den jeweiligen Beteiligungsquoten</t>
  </si>
  <si>
    <t>amtliche 
Schatzung</t>
  </si>
  <si>
    <r>
      <t xml:space="preserve">Verkehrswert / 
Ertragswert </t>
    </r>
    <r>
      <rPr>
        <b/>
        <sz val="8"/>
        <rFont val="Arial"/>
        <family val="2"/>
      </rPr>
      <t>(8.5 %)</t>
    </r>
  </si>
  <si>
    <t>Kantonale-Nr.</t>
  </si>
  <si>
    <t>Berechnung der Latenten Steuern</t>
  </si>
  <si>
    <t xml:space="preserve">Wir beantragen, die Bewertung nach Randziffer 5 des Kreisschreiben Nr. 28 vom 28.08.2008 inkl. </t>
  </si>
  <si>
    <t>Kommentar der Schweizerischen Steuerkonferenz  zu korrigieren.</t>
  </si>
  <si>
    <t>Ertragswert</t>
  </si>
  <si>
    <r>
      <t xml:space="preserve">Total Unternehmenswert - </t>
    </r>
    <r>
      <rPr>
        <b/>
        <sz val="10"/>
        <rFont val="Arial"/>
        <family val="2"/>
      </rPr>
      <t>mindestens gilt der Substanzwert</t>
    </r>
  </si>
  <si>
    <t>Dividende nach KS 28 Ziffer 11 der SSK</t>
  </si>
</sst>
</file>

<file path=xl/styles.xml><?xml version="1.0" encoding="utf-8"?>
<styleSheet xmlns="http://schemas.openxmlformats.org/spreadsheetml/2006/main">
  <numFmts count="2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[$-807]dddd\,\ d\.\ mmmm\ yyyy"/>
    <numFmt numFmtId="184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169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17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21" xfId="0" applyFont="1" applyBorder="1" applyAlignment="1">
      <alignment/>
    </xf>
    <xf numFmtId="0" fontId="0" fillId="0" borderId="0" xfId="0" applyAlignment="1">
      <alignment horizontal="left"/>
    </xf>
    <xf numFmtId="0" fontId="6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3" xfId="0" applyFont="1" applyFill="1" applyBorder="1" applyAlignment="1">
      <alignment wrapText="1"/>
    </xf>
    <xf numFmtId="4" fontId="0" fillId="0" borderId="24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right"/>
    </xf>
    <xf numFmtId="10" fontId="0" fillId="0" borderId="24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24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/>
    </xf>
    <xf numFmtId="3" fontId="0" fillId="0" borderId="20" xfId="0" applyNumberFormat="1" applyBorder="1" applyAlignment="1">
      <alignment horizontal="right"/>
    </xf>
    <xf numFmtId="3" fontId="6" fillId="0" borderId="0" xfId="0" applyNumberFormat="1" applyFont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10" fontId="0" fillId="0" borderId="0" xfId="0" applyNumberFormat="1" applyAlignment="1">
      <alignment horizontal="left"/>
    </xf>
    <xf numFmtId="0" fontId="1" fillId="0" borderId="24" xfId="0" applyFont="1" applyBorder="1" applyAlignment="1">
      <alignment horizontal="right" wrapText="1"/>
    </xf>
    <xf numFmtId="0" fontId="1" fillId="0" borderId="24" xfId="0" applyFont="1" applyBorder="1" applyAlignment="1">
      <alignment horizontal="right" vertical="top"/>
    </xf>
    <xf numFmtId="0" fontId="1" fillId="0" borderId="24" xfId="0" applyFont="1" applyFill="1" applyBorder="1" applyAlignment="1">
      <alignment horizontal="right" vertical="top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4" fontId="0" fillId="32" borderId="24" xfId="0" applyNumberFormat="1" applyFill="1" applyBorder="1" applyAlignment="1" applyProtection="1">
      <alignment horizontal="left"/>
      <protection locked="0"/>
    </xf>
    <xf numFmtId="10" fontId="0" fillId="32" borderId="24" xfId="0" applyNumberFormat="1" applyFill="1" applyBorder="1" applyAlignment="1" applyProtection="1">
      <alignment horizontal="left"/>
      <protection locked="0"/>
    </xf>
    <xf numFmtId="0" fontId="0" fillId="32" borderId="24" xfId="0" applyFill="1" applyBorder="1" applyAlignment="1" applyProtection="1">
      <alignment/>
      <protection locked="0"/>
    </xf>
    <xf numFmtId="3" fontId="0" fillId="32" borderId="24" xfId="0" applyNumberFormat="1" applyFont="1" applyFill="1" applyBorder="1" applyAlignment="1" applyProtection="1">
      <alignment horizontal="left"/>
      <protection locked="0"/>
    </xf>
    <xf numFmtId="3" fontId="0" fillId="32" borderId="24" xfId="0" applyNumberFormat="1" applyFont="1" applyFill="1" applyBorder="1" applyAlignment="1" applyProtection="1">
      <alignment/>
      <protection locked="0"/>
    </xf>
    <xf numFmtId="0" fontId="0" fillId="32" borderId="24" xfId="0" applyFont="1" applyFill="1" applyBorder="1" applyAlignment="1" applyProtection="1">
      <alignment/>
      <protection locked="0"/>
    </xf>
    <xf numFmtId="10" fontId="0" fillId="32" borderId="24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/>
    </xf>
    <xf numFmtId="3" fontId="0" fillId="32" borderId="24" xfId="0" applyNumberFormat="1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3" fontId="0" fillId="32" borderId="20" xfId="0" applyNumberFormat="1" applyFill="1" applyBorder="1" applyAlignment="1" applyProtection="1">
      <alignment/>
      <protection locked="0"/>
    </xf>
    <xf numFmtId="3" fontId="0" fillId="0" borderId="24" xfId="0" applyNumberFormat="1" applyFill="1" applyBorder="1" applyAlignment="1" applyProtection="1">
      <alignment horizontal="right"/>
      <protection/>
    </xf>
    <xf numFmtId="3" fontId="0" fillId="0" borderId="22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1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0" fontId="0" fillId="0" borderId="0" xfId="0" applyNumberFormat="1" applyAlignment="1" quotePrefix="1">
      <alignment/>
    </xf>
    <xf numFmtId="3" fontId="0" fillId="0" borderId="24" xfId="0" applyNumberFormat="1" applyFont="1" applyBorder="1" applyAlignment="1">
      <alignment/>
    </xf>
    <xf numFmtId="184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32" borderId="21" xfId="0" applyFont="1" applyFill="1" applyBorder="1" applyAlignment="1" applyProtection="1">
      <alignment horizontal="left"/>
      <protection locked="0"/>
    </xf>
    <xf numFmtId="0" fontId="0" fillId="32" borderId="11" xfId="0" applyFont="1" applyFill="1" applyBorder="1" applyAlignment="1" applyProtection="1">
      <alignment horizontal="left"/>
      <protection locked="0"/>
    </xf>
    <xf numFmtId="0" fontId="0" fillId="32" borderId="12" xfId="0" applyFont="1" applyFill="1" applyBorder="1" applyAlignment="1" applyProtection="1">
      <alignment horizontal="left"/>
      <protection locked="0"/>
    </xf>
    <xf numFmtId="0" fontId="0" fillId="32" borderId="10" xfId="0" applyFill="1" applyBorder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0" fillId="0" borderId="16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32" borderId="21" xfId="0" applyFill="1" applyBorder="1" applyAlignment="1" applyProtection="1">
      <alignment horizontal="left"/>
      <protection locked="0"/>
    </xf>
    <xf numFmtId="0" fontId="0" fillId="32" borderId="11" xfId="0" applyFill="1" applyBorder="1" applyAlignment="1" applyProtection="1">
      <alignment horizontal="left"/>
      <protection locked="0"/>
    </xf>
    <xf numFmtId="0" fontId="0" fillId="32" borderId="12" xfId="0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64"/>
  <sheetViews>
    <sheetView tabSelected="1" zoomScalePageLayoutView="0" workbookViewId="0" topLeftCell="A7">
      <selection activeCell="A32" sqref="A32"/>
    </sheetView>
  </sheetViews>
  <sheetFormatPr defaultColWidth="11.421875" defaultRowHeight="12.75"/>
  <cols>
    <col min="2" max="2" width="11.00390625" style="0" customWidth="1"/>
    <col min="3" max="3" width="17.140625" style="0" customWidth="1"/>
    <col min="4" max="6" width="15.7109375" style="0" customWidth="1"/>
  </cols>
  <sheetData>
    <row r="1" spans="1:3" ht="20.25">
      <c r="A1" s="2"/>
      <c r="B1" s="2"/>
      <c r="C1" s="2" t="s">
        <v>0</v>
      </c>
    </row>
    <row r="2" spans="1:3" ht="12.75">
      <c r="A2" s="1"/>
      <c r="B2" s="1"/>
      <c r="C2" s="1" t="s">
        <v>1</v>
      </c>
    </row>
    <row r="3" spans="1:6" ht="12.75">
      <c r="A3" s="13"/>
      <c r="B3" s="13"/>
      <c r="C3" s="3" t="s">
        <v>2</v>
      </c>
      <c r="D3" s="3"/>
      <c r="E3" s="3"/>
      <c r="F3" s="3"/>
    </row>
    <row r="7" spans="1:4" ht="12.75">
      <c r="A7" s="1" t="s">
        <v>3</v>
      </c>
      <c r="D7" s="65"/>
    </row>
    <row r="8" spans="1:4" ht="12.75">
      <c r="A8" s="1" t="s">
        <v>4</v>
      </c>
      <c r="D8" s="66"/>
    </row>
    <row r="9" spans="1:4" ht="12.75">
      <c r="A9" s="1" t="s">
        <v>5</v>
      </c>
      <c r="D9" s="67"/>
    </row>
    <row r="10" spans="1:4" ht="15">
      <c r="A10" s="17"/>
      <c r="D10" s="13"/>
    </row>
    <row r="12" ht="20.25">
      <c r="A12" s="2" t="s">
        <v>6</v>
      </c>
    </row>
    <row r="14" spans="1:6" ht="12.75">
      <c r="A14" s="1" t="s">
        <v>7</v>
      </c>
      <c r="B14" s="27"/>
      <c r="C14" s="27"/>
      <c r="D14" s="96"/>
      <c r="E14" s="97"/>
      <c r="F14" s="98"/>
    </row>
    <row r="15" spans="1:6" ht="12.75">
      <c r="A15" s="1" t="s">
        <v>99</v>
      </c>
      <c r="B15" s="27"/>
      <c r="C15" s="27"/>
      <c r="D15" s="68"/>
      <c r="E15" s="27"/>
      <c r="F15" s="27"/>
    </row>
    <row r="16" spans="1:6" ht="12.75">
      <c r="A16" s="1" t="s">
        <v>8</v>
      </c>
      <c r="B16" s="27"/>
      <c r="C16" s="27"/>
      <c r="D16" s="68"/>
      <c r="E16" s="27"/>
      <c r="F16" s="27"/>
    </row>
    <row r="17" spans="1:6" ht="12.75">
      <c r="A17" s="1"/>
      <c r="B17" s="27"/>
      <c r="C17" s="27"/>
      <c r="D17" s="27"/>
      <c r="E17" s="27"/>
      <c r="F17" s="27"/>
    </row>
    <row r="18" spans="1:6" ht="12.75">
      <c r="A18" s="1" t="s">
        <v>9</v>
      </c>
      <c r="B18" s="27"/>
      <c r="C18" s="27"/>
      <c r="D18" s="69"/>
      <c r="E18" s="28"/>
      <c r="F18" s="27"/>
    </row>
    <row r="19" spans="1:6" ht="12.75">
      <c r="A19" s="1" t="s">
        <v>10</v>
      </c>
      <c r="B19" s="27"/>
      <c r="C19" s="27"/>
      <c r="D19" s="69"/>
      <c r="E19" s="41" t="s">
        <v>23</v>
      </c>
      <c r="F19" s="93">
        <f>ROUND(D18+D19,0)</f>
        <v>0</v>
      </c>
    </row>
    <row r="20" spans="1:6" ht="12.75">
      <c r="A20" s="1"/>
      <c r="B20" s="27"/>
      <c r="C20" s="27"/>
      <c r="D20" s="49"/>
      <c r="E20" s="27"/>
      <c r="F20" s="27"/>
    </row>
    <row r="21" spans="1:6" ht="12.75">
      <c r="A21" s="1" t="s">
        <v>11</v>
      </c>
      <c r="B21" s="27"/>
      <c r="C21" s="27"/>
      <c r="D21" s="69"/>
      <c r="E21" s="27"/>
      <c r="F21" s="27"/>
    </row>
    <row r="22" spans="1:6" ht="12.75">
      <c r="A22" s="1" t="s">
        <v>12</v>
      </c>
      <c r="B22" s="27"/>
      <c r="C22" s="27"/>
      <c r="D22" s="69"/>
      <c r="E22" s="41" t="s">
        <v>23</v>
      </c>
      <c r="F22" s="93">
        <f>ROUND(D21+D22,0)</f>
        <v>0</v>
      </c>
    </row>
    <row r="23" spans="1:6" ht="12.75">
      <c r="A23" s="1"/>
      <c r="B23" s="27"/>
      <c r="C23" s="27"/>
      <c r="D23" s="27"/>
      <c r="E23" s="27"/>
      <c r="F23" s="27"/>
    </row>
    <row r="24" spans="1:6" ht="12.75">
      <c r="A24" s="1"/>
      <c r="B24" s="27"/>
      <c r="C24" s="27"/>
      <c r="D24" s="27"/>
      <c r="E24" s="27"/>
      <c r="F24" s="27"/>
    </row>
    <row r="25" spans="1:6" ht="12.75">
      <c r="A25" s="1" t="s">
        <v>13</v>
      </c>
      <c r="B25" s="27"/>
      <c r="C25" s="1" t="s">
        <v>16</v>
      </c>
      <c r="D25" s="70"/>
      <c r="E25" s="27"/>
      <c r="F25" s="27"/>
    </row>
    <row r="26" spans="1:9" ht="12.75">
      <c r="A26" s="1"/>
      <c r="B26" s="27"/>
      <c r="C26" s="1" t="s">
        <v>17</v>
      </c>
      <c r="D26" s="69"/>
      <c r="E26" s="41" t="s">
        <v>23</v>
      </c>
      <c r="F26" s="93">
        <f>ROUND(D25*D26,0)</f>
        <v>0</v>
      </c>
      <c r="I26" s="1"/>
    </row>
    <row r="27" spans="1:9" ht="12.75">
      <c r="A27" s="1"/>
      <c r="B27" s="27"/>
      <c r="C27" s="1"/>
      <c r="D27" s="49"/>
      <c r="E27" s="1"/>
      <c r="F27" s="27"/>
      <c r="I27" s="1"/>
    </row>
    <row r="28" spans="1:6" ht="12.75">
      <c r="A28" s="1" t="s">
        <v>14</v>
      </c>
      <c r="B28" s="27"/>
      <c r="C28" s="27"/>
      <c r="D28" s="69"/>
      <c r="E28" s="27"/>
      <c r="F28" s="27"/>
    </row>
    <row r="29" spans="1:6" ht="12.75">
      <c r="A29" s="1" t="s">
        <v>94</v>
      </c>
      <c r="B29" s="27"/>
      <c r="C29" s="27"/>
      <c r="D29" s="69"/>
      <c r="E29" s="27"/>
      <c r="F29" s="27"/>
    </row>
    <row r="30" spans="1:6" ht="12.75">
      <c r="A30" s="1" t="s">
        <v>89</v>
      </c>
      <c r="B30" s="27"/>
      <c r="C30" s="27"/>
      <c r="D30" s="72">
        <f>'Stille Reserven'!I54</f>
        <v>0</v>
      </c>
      <c r="E30" s="27"/>
      <c r="F30" s="27"/>
    </row>
    <row r="31" spans="1:6" ht="12.75">
      <c r="A31" s="1" t="s">
        <v>95</v>
      </c>
      <c r="B31" s="27"/>
      <c r="C31" s="27"/>
      <c r="D31" s="72">
        <f>'Stille Reserven'!I66</f>
        <v>0</v>
      </c>
      <c r="E31" s="27"/>
      <c r="F31" s="27"/>
    </row>
    <row r="32" spans="1:6" ht="12.75">
      <c r="A32" s="1" t="s">
        <v>105</v>
      </c>
      <c r="B32" s="27"/>
      <c r="C32" s="27"/>
      <c r="D32" s="69"/>
      <c r="E32" s="27"/>
      <c r="F32" s="27"/>
    </row>
    <row r="33" spans="1:6" ht="12.75">
      <c r="A33" s="1"/>
      <c r="B33" s="27"/>
      <c r="C33" s="27"/>
      <c r="D33" s="49"/>
      <c r="E33" s="27"/>
      <c r="F33" s="27"/>
    </row>
    <row r="34" spans="1:6" ht="12.75">
      <c r="A34" s="1"/>
      <c r="B34" s="27"/>
      <c r="C34" s="27"/>
      <c r="D34" s="49"/>
      <c r="E34" s="27"/>
      <c r="F34" s="27"/>
    </row>
    <row r="35" spans="1:6" ht="12.75">
      <c r="A35" s="1" t="s">
        <v>80</v>
      </c>
      <c r="B35" s="27"/>
      <c r="C35" s="1" t="s">
        <v>18</v>
      </c>
      <c r="D35" s="69"/>
      <c r="E35" s="27"/>
      <c r="F35" s="27"/>
    </row>
    <row r="36" spans="1:6" ht="12.75">
      <c r="A36" s="1"/>
      <c r="B36" s="27"/>
      <c r="C36" s="1" t="s">
        <v>19</v>
      </c>
      <c r="D36" s="69"/>
      <c r="E36" s="27"/>
      <c r="F36" s="27"/>
    </row>
    <row r="37" spans="1:6" ht="12.75">
      <c r="A37" s="1"/>
      <c r="B37" s="27"/>
      <c r="C37" s="27"/>
      <c r="D37" s="27"/>
      <c r="E37" s="27"/>
      <c r="F37" s="27"/>
    </row>
    <row r="38" spans="1:6" ht="12.75">
      <c r="A38" s="1"/>
      <c r="B38" s="27"/>
      <c r="C38" s="27"/>
      <c r="D38" s="27"/>
      <c r="E38" s="27"/>
      <c r="F38" s="27"/>
    </row>
    <row r="39" spans="1:6" ht="12.75">
      <c r="A39" s="1" t="s">
        <v>28</v>
      </c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18" t="s">
        <v>20</v>
      </c>
      <c r="B41" s="19"/>
      <c r="C41" s="20"/>
      <c r="D41" s="18" t="s">
        <v>21</v>
      </c>
      <c r="E41" s="20"/>
      <c r="F41" s="21" t="s">
        <v>68</v>
      </c>
    </row>
    <row r="42" spans="1:6" ht="12.75">
      <c r="A42" s="22"/>
      <c r="B42" s="23"/>
      <c r="C42" s="24"/>
      <c r="D42" s="26" t="s">
        <v>18</v>
      </c>
      <c r="E42" s="24" t="s">
        <v>19</v>
      </c>
      <c r="F42" s="25"/>
    </row>
    <row r="43" spans="1:6" ht="12.75">
      <c r="A43" s="96"/>
      <c r="B43" s="97"/>
      <c r="C43" s="98"/>
      <c r="D43" s="69"/>
      <c r="E43" s="69"/>
      <c r="F43" s="71"/>
    </row>
    <row r="44" spans="1:6" ht="12.75">
      <c r="A44" s="96"/>
      <c r="B44" s="97"/>
      <c r="C44" s="98"/>
      <c r="D44" s="69"/>
      <c r="E44" s="69"/>
      <c r="F44" s="71"/>
    </row>
    <row r="45" spans="1:6" ht="12.75">
      <c r="A45" s="96"/>
      <c r="B45" s="97"/>
      <c r="C45" s="98"/>
      <c r="D45" s="69"/>
      <c r="E45" s="69"/>
      <c r="F45" s="71"/>
    </row>
    <row r="46" spans="1:6" ht="12.75">
      <c r="A46" s="96"/>
      <c r="B46" s="97"/>
      <c r="C46" s="98"/>
      <c r="D46" s="69"/>
      <c r="E46" s="69"/>
      <c r="F46" s="71"/>
    </row>
    <row r="47" spans="1:6" ht="12.75">
      <c r="A47" s="96"/>
      <c r="B47" s="97"/>
      <c r="C47" s="98"/>
      <c r="D47" s="69"/>
      <c r="E47" s="69"/>
      <c r="F47" s="71"/>
    </row>
    <row r="48" spans="4:6" ht="12.75">
      <c r="D48" s="47"/>
      <c r="E48" s="47"/>
      <c r="F48" s="6"/>
    </row>
    <row r="49" spans="3:6" ht="12.75">
      <c r="C49" s="41" t="s">
        <v>23</v>
      </c>
      <c r="D49" s="45">
        <f>ROUND(SUM(D43:D47),0)</f>
        <v>0</v>
      </c>
      <c r="E49" s="45">
        <f>ROUND(SUM(E43:E47),0)</f>
        <v>0</v>
      </c>
      <c r="F49" s="44">
        <f>SUM(F43:F47)</f>
        <v>0</v>
      </c>
    </row>
    <row r="51" ht="6.75" customHeight="1"/>
    <row r="52" ht="12.75">
      <c r="A52" t="s">
        <v>101</v>
      </c>
    </row>
    <row r="53" ht="12.75">
      <c r="A53" t="s">
        <v>102</v>
      </c>
    </row>
    <row r="55" spans="1:6" ht="12.75">
      <c r="A55" t="s">
        <v>81</v>
      </c>
      <c r="C55" s="99"/>
      <c r="D55" s="99"/>
      <c r="E55" s="99"/>
      <c r="F55" s="99"/>
    </row>
    <row r="57" spans="1:6" ht="12.75">
      <c r="A57" t="s">
        <v>82</v>
      </c>
      <c r="C57" s="99"/>
      <c r="D57" s="99"/>
      <c r="E57" s="99"/>
      <c r="F57" s="99"/>
    </row>
    <row r="59" spans="1:6" ht="12.75">
      <c r="A59" t="s">
        <v>83</v>
      </c>
      <c r="B59" s="99"/>
      <c r="C59" s="99"/>
      <c r="D59" s="5" t="s">
        <v>84</v>
      </c>
      <c r="E59" s="99"/>
      <c r="F59" s="99"/>
    </row>
    <row r="62" spans="1:2" ht="12.75">
      <c r="A62" t="s">
        <v>85</v>
      </c>
      <c r="B62" s="40" t="s">
        <v>86</v>
      </c>
    </row>
    <row r="63" ht="12.75">
      <c r="B63" s="40" t="s">
        <v>87</v>
      </c>
    </row>
    <row r="64" ht="12.75">
      <c r="B64" s="40" t="s">
        <v>96</v>
      </c>
    </row>
  </sheetData>
  <sheetProtection password="C085" sheet="1"/>
  <mergeCells count="10">
    <mergeCell ref="C55:F55"/>
    <mergeCell ref="C57:F57"/>
    <mergeCell ref="B59:C59"/>
    <mergeCell ref="E59:F59"/>
    <mergeCell ref="A46:C46"/>
    <mergeCell ref="A47:C47"/>
    <mergeCell ref="D14:F14"/>
    <mergeCell ref="A43:C43"/>
    <mergeCell ref="A44:C44"/>
    <mergeCell ref="A45:C45"/>
  </mergeCells>
  <printOptions/>
  <pageMargins left="0.787401575" right="0.787401575" top="0.31" bottom="0.2" header="0.22" footer="0.24"/>
  <pageSetup horizontalDpi="600" verticalDpi="600" orientation="portrait" paperSize="9" r:id="rId3"/>
  <headerFooter alignWithMargins="0">
    <oddFooter>&amp;R&amp;8Seite 1 von 4</oddFooter>
  </headerFooter>
  <legacyDrawing r:id="rId2"/>
  <oleObjects>
    <oleObject progId="Word.Picture.8" shapeId="13611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52"/>
  <sheetViews>
    <sheetView zoomScalePageLayoutView="0" workbookViewId="0" topLeftCell="A1">
      <selection activeCell="D17" sqref="D17"/>
    </sheetView>
  </sheetViews>
  <sheetFormatPr defaultColWidth="11.421875" defaultRowHeight="12.75"/>
  <cols>
    <col min="1" max="1" width="15.7109375" style="0" customWidth="1"/>
    <col min="2" max="2" width="2.7109375" style="0" customWidth="1"/>
    <col min="3" max="3" width="15.7109375" style="0" customWidth="1"/>
    <col min="4" max="4" width="5.28125" style="0" customWidth="1"/>
    <col min="5" max="5" width="13.7109375" style="29" customWidth="1"/>
    <col min="6" max="7" width="13.7109375" style="0" customWidth="1"/>
  </cols>
  <sheetData>
    <row r="1" spans="1:7" ht="20.25">
      <c r="A1" s="2"/>
      <c r="B1" s="2"/>
      <c r="C1" s="63" t="s">
        <v>22</v>
      </c>
      <c r="D1" s="3"/>
      <c r="E1" s="64"/>
      <c r="F1" s="3"/>
      <c r="G1" s="3"/>
    </row>
    <row r="2" spans="1:3" ht="20.25">
      <c r="A2" s="2"/>
      <c r="B2" s="2"/>
      <c r="C2" s="2"/>
    </row>
    <row r="3" spans="1:3" ht="20.25">
      <c r="A3" s="2"/>
      <c r="B3" s="2"/>
      <c r="C3" s="2"/>
    </row>
    <row r="6" spans="1:4" ht="12.75">
      <c r="A6" s="1" t="s">
        <v>7</v>
      </c>
      <c r="D6" s="31">
        <f>Datengrundlage!D14</f>
        <v>0</v>
      </c>
    </row>
    <row r="7" spans="1:5" ht="12.75">
      <c r="A7" s="1" t="s">
        <v>99</v>
      </c>
      <c r="D7" s="100">
        <f>Datengrundlage!D15</f>
        <v>0</v>
      </c>
      <c r="E7" s="100"/>
    </row>
    <row r="8" spans="1:5" ht="12.75">
      <c r="A8" s="1" t="s">
        <v>8</v>
      </c>
      <c r="D8" s="100">
        <f>Datengrundlage!D16</f>
        <v>0</v>
      </c>
      <c r="E8" s="100"/>
    </row>
    <row r="9" ht="12.75">
      <c r="A9" s="1"/>
    </row>
    <row r="11" spans="1:7" ht="12.75">
      <c r="A11" s="1" t="s">
        <v>24</v>
      </c>
      <c r="G11" s="46">
        <f>ROUND(G16/2,0)</f>
        <v>0</v>
      </c>
    </row>
    <row r="12" ht="12.75">
      <c r="G12" s="47"/>
    </row>
    <row r="13" spans="2:7" ht="12.75">
      <c r="B13" t="s">
        <v>18</v>
      </c>
      <c r="G13" s="47">
        <f>Datengrundlage!D35</f>
        <v>0</v>
      </c>
    </row>
    <row r="14" spans="2:7" ht="12.75">
      <c r="B14" t="s">
        <v>19</v>
      </c>
      <c r="G14" s="48">
        <f>Datengrundlage!D36</f>
        <v>0</v>
      </c>
    </row>
    <row r="15" ht="12.75">
      <c r="G15" s="47"/>
    </row>
    <row r="16" spans="2:7" ht="12.75">
      <c r="B16" t="s">
        <v>23</v>
      </c>
      <c r="G16" s="47">
        <f>SUM(G13:G15)</f>
        <v>0</v>
      </c>
    </row>
    <row r="17" ht="12.75">
      <c r="G17" s="47"/>
    </row>
    <row r="18" ht="12.75">
      <c r="G18" s="47"/>
    </row>
    <row r="19" ht="12.75">
      <c r="G19" s="47"/>
    </row>
    <row r="20" spans="1:7" ht="12.75">
      <c r="A20" s="1" t="s">
        <v>25</v>
      </c>
      <c r="G20" s="46">
        <f>ROUND(G25/2,2)</f>
        <v>0</v>
      </c>
    </row>
    <row r="21" ht="12.75">
      <c r="G21" s="47"/>
    </row>
    <row r="22" spans="2:7" ht="12.75">
      <c r="B22" t="s">
        <v>26</v>
      </c>
      <c r="G22" s="47">
        <f>Datengrundlage!D49</f>
        <v>0</v>
      </c>
    </row>
    <row r="23" spans="2:7" ht="12.75">
      <c r="B23" t="s">
        <v>27</v>
      </c>
      <c r="G23" s="48">
        <f>Datengrundlage!E49</f>
        <v>0</v>
      </c>
    </row>
    <row r="24" ht="12.75">
      <c r="G24" s="47"/>
    </row>
    <row r="25" spans="2:7" ht="12.75">
      <c r="B25" t="s">
        <v>23</v>
      </c>
      <c r="G25" s="47">
        <f>SUM(G22:G24)</f>
        <v>0</v>
      </c>
    </row>
    <row r="26" ht="12.75">
      <c r="G26" s="4"/>
    </row>
    <row r="27" ht="12.75">
      <c r="G27" s="4"/>
    </row>
    <row r="28" ht="12.75">
      <c r="G28" s="4"/>
    </row>
    <row r="29" spans="5:7" ht="12.75">
      <c r="E29" s="29" t="s">
        <v>91</v>
      </c>
      <c r="G29" s="4"/>
    </row>
    <row r="30" spans="1:7" ht="12.75">
      <c r="A30" s="80"/>
      <c r="B30" s="14"/>
      <c r="C30" s="14"/>
      <c r="D30" s="14"/>
      <c r="E30" s="81"/>
      <c r="F30" s="14"/>
      <c r="G30" s="82"/>
    </row>
    <row r="31" spans="1:7" ht="12.75">
      <c r="A31" s="22" t="s">
        <v>29</v>
      </c>
      <c r="B31" s="13"/>
      <c r="C31" s="13"/>
      <c r="D31" s="13"/>
      <c r="E31" s="83"/>
      <c r="F31" s="13"/>
      <c r="G31" s="87" t="e">
        <f>ROUND((G20*100/G11),2)</f>
        <v>#DIV/0!</v>
      </c>
    </row>
    <row r="32" spans="1:7" ht="12.75">
      <c r="A32" s="84"/>
      <c r="B32" s="13"/>
      <c r="C32" s="13"/>
      <c r="D32" s="13"/>
      <c r="E32" s="83"/>
      <c r="F32" s="13"/>
      <c r="G32" s="16"/>
    </row>
    <row r="33" spans="1:7" ht="12.75">
      <c r="A33" s="84"/>
      <c r="B33" s="13"/>
      <c r="C33" s="13"/>
      <c r="D33" s="13"/>
      <c r="E33" s="83"/>
      <c r="F33" s="13"/>
      <c r="G33" s="16"/>
    </row>
    <row r="34" spans="1:7" ht="12.75">
      <c r="A34" s="84"/>
      <c r="B34" s="13"/>
      <c r="C34" s="13"/>
      <c r="D34" s="13"/>
      <c r="E34" s="83"/>
      <c r="F34" s="13"/>
      <c r="G34" s="16"/>
    </row>
    <row r="35" spans="1:7" ht="12.75">
      <c r="A35" s="84"/>
      <c r="B35" s="13"/>
      <c r="C35" s="13"/>
      <c r="D35" s="13"/>
      <c r="E35" s="83"/>
      <c r="F35" s="13"/>
      <c r="G35" s="16"/>
    </row>
    <row r="36" spans="1:7" ht="12.75">
      <c r="A36" s="22" t="s">
        <v>92</v>
      </c>
      <c r="B36" s="13"/>
      <c r="C36" s="13"/>
      <c r="D36" s="13"/>
      <c r="E36" s="83"/>
      <c r="F36" s="13"/>
      <c r="G36" s="16"/>
    </row>
    <row r="37" spans="1:7" ht="12.75">
      <c r="A37" s="84"/>
      <c r="B37" s="13"/>
      <c r="C37" s="13"/>
      <c r="D37" s="13"/>
      <c r="E37" s="83"/>
      <c r="F37" s="13"/>
      <c r="G37" s="16"/>
    </row>
    <row r="38" spans="1:7" ht="12.75">
      <c r="A38" s="105" t="s">
        <v>30</v>
      </c>
      <c r="B38" s="106"/>
      <c r="C38" s="106"/>
      <c r="D38" s="106"/>
      <c r="E38" s="79"/>
      <c r="F38" s="110"/>
      <c r="G38" s="111"/>
    </row>
    <row r="39" spans="1:7" ht="12.75">
      <c r="A39" s="103" t="s">
        <v>24</v>
      </c>
      <c r="B39" s="104"/>
      <c r="C39" s="104"/>
      <c r="D39" s="104"/>
      <c r="E39" s="79"/>
      <c r="F39" s="110"/>
      <c r="G39" s="111"/>
    </row>
    <row r="40" spans="1:7" ht="12.75">
      <c r="A40" s="88"/>
      <c r="B40" s="28"/>
      <c r="C40" s="28"/>
      <c r="D40" s="28"/>
      <c r="E40" s="83"/>
      <c r="F40" s="13"/>
      <c r="G40" s="16"/>
    </row>
    <row r="41" spans="1:7" ht="12.75">
      <c r="A41" s="88"/>
      <c r="B41" s="28"/>
      <c r="C41" s="28"/>
      <c r="D41" s="28"/>
      <c r="E41" s="83"/>
      <c r="F41" s="13"/>
      <c r="G41" s="16"/>
    </row>
    <row r="42" spans="1:7" ht="12.75">
      <c r="A42" s="91">
        <f>G20</f>
        <v>0</v>
      </c>
      <c r="B42" s="89" t="s">
        <v>31</v>
      </c>
      <c r="C42" s="90">
        <v>1</v>
      </c>
      <c r="D42" s="28"/>
      <c r="E42" s="109"/>
      <c r="F42" s="107"/>
      <c r="G42" s="16"/>
    </row>
    <row r="43" spans="1:7" ht="12.75">
      <c r="A43" s="101">
        <f>G11</f>
        <v>0</v>
      </c>
      <c r="B43" s="102"/>
      <c r="C43" s="102"/>
      <c r="D43" s="28"/>
      <c r="E43" s="109"/>
      <c r="F43" s="108"/>
      <c r="G43" s="16"/>
    </row>
    <row r="44" spans="1:7" ht="12.75">
      <c r="A44" s="85"/>
      <c r="B44" s="3"/>
      <c r="C44" s="3"/>
      <c r="D44" s="3"/>
      <c r="E44" s="64"/>
      <c r="F44" s="3"/>
      <c r="G44" s="86"/>
    </row>
    <row r="48" ht="12.75">
      <c r="A48" s="1" t="s">
        <v>32</v>
      </c>
    </row>
    <row r="50" spans="3:7" ht="25.5">
      <c r="C50" s="13"/>
      <c r="D50" s="13"/>
      <c r="E50" s="60" t="s">
        <v>33</v>
      </c>
      <c r="F50" s="61" t="s">
        <v>34</v>
      </c>
      <c r="G50" s="59" t="s">
        <v>69</v>
      </c>
    </row>
    <row r="51" spans="1:7" ht="12.75">
      <c r="A51" s="30" t="s">
        <v>18</v>
      </c>
      <c r="B51" s="11"/>
      <c r="C51" s="11"/>
      <c r="D51" s="12"/>
      <c r="E51" s="50">
        <f>Datengrundlage!F19</f>
        <v>0</v>
      </c>
      <c r="F51" s="38" t="e">
        <f>G31</f>
        <v>#DIV/0!</v>
      </c>
      <c r="G51" s="50" t="e">
        <f>E51*F51/100</f>
        <v>#DIV/0!</v>
      </c>
    </row>
    <row r="52" spans="1:7" ht="12.75">
      <c r="A52" s="30" t="s">
        <v>19</v>
      </c>
      <c r="B52" s="11"/>
      <c r="C52" s="11"/>
      <c r="D52" s="12"/>
      <c r="E52" s="50">
        <f>Datengrundlage!F22</f>
        <v>0</v>
      </c>
      <c r="F52" s="38" t="e">
        <f>G31</f>
        <v>#DIV/0!</v>
      </c>
      <c r="G52" s="50" t="e">
        <f>E52*F52/100</f>
        <v>#DIV/0!</v>
      </c>
    </row>
  </sheetData>
  <sheetProtection password="C085" sheet="1"/>
  <mergeCells count="8">
    <mergeCell ref="D7:E7"/>
    <mergeCell ref="D8:E8"/>
    <mergeCell ref="A43:C43"/>
    <mergeCell ref="A39:D39"/>
    <mergeCell ref="A38:D38"/>
    <mergeCell ref="F42:F43"/>
    <mergeCell ref="E42:E43"/>
    <mergeCell ref="F38:G39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headerFooter alignWithMargins="0">
    <oddFooter>&amp;R&amp;8Seite 2 von 4</oddFooter>
  </headerFooter>
  <legacyDrawing r:id="rId2"/>
  <oleObjects>
    <oleObject progId="Word.Picture.8" shapeId="13576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66"/>
  <sheetViews>
    <sheetView zoomScalePageLayoutView="0" workbookViewId="0" topLeftCell="A4">
      <selection activeCell="A15" sqref="A15:E15"/>
    </sheetView>
  </sheetViews>
  <sheetFormatPr defaultColWidth="11.421875" defaultRowHeight="12.75"/>
  <cols>
    <col min="4" max="6" width="15.7109375" style="0" customWidth="1"/>
    <col min="7" max="7" width="16.57421875" style="0" customWidth="1"/>
    <col min="8" max="9" width="15.7109375" style="0" customWidth="1"/>
  </cols>
  <sheetData>
    <row r="1" spans="1:9" ht="20.25">
      <c r="A1" s="2"/>
      <c r="B1" s="2"/>
      <c r="C1" s="63" t="s">
        <v>35</v>
      </c>
      <c r="D1" s="3"/>
      <c r="E1" s="3"/>
      <c r="F1" s="3"/>
      <c r="G1" s="3"/>
      <c r="H1" s="3"/>
      <c r="I1" s="3"/>
    </row>
    <row r="6" spans="1:3" ht="12.75">
      <c r="A6" s="1" t="s">
        <v>7</v>
      </c>
      <c r="C6" s="31">
        <f>Datengrundlage!D14</f>
        <v>0</v>
      </c>
    </row>
    <row r="7" spans="1:3" ht="12.75">
      <c r="A7" s="1" t="s">
        <v>99</v>
      </c>
      <c r="C7" s="95">
        <f>Datengrundlage!D15</f>
        <v>0</v>
      </c>
    </row>
    <row r="8" spans="1:3" ht="12.75">
      <c r="A8" s="1" t="s">
        <v>8</v>
      </c>
      <c r="C8" s="95">
        <f>Datengrundlage!D16</f>
        <v>0</v>
      </c>
    </row>
    <row r="13" spans="1:8" ht="15">
      <c r="A13" s="32" t="s">
        <v>36</v>
      </c>
      <c r="B13" s="14"/>
      <c r="C13" s="14"/>
      <c r="D13" s="14"/>
      <c r="E13" s="14"/>
      <c r="F13" s="14"/>
      <c r="G13" s="14"/>
      <c r="H13" s="15"/>
    </row>
    <row r="14" spans="1:8" ht="25.5">
      <c r="A14" s="33" t="s">
        <v>37</v>
      </c>
      <c r="B14" s="9"/>
      <c r="C14" s="9"/>
      <c r="D14" s="9"/>
      <c r="E14" s="34"/>
      <c r="F14" s="26" t="s">
        <v>38</v>
      </c>
      <c r="G14" s="35" t="s">
        <v>70</v>
      </c>
      <c r="H14" s="34" t="s">
        <v>39</v>
      </c>
    </row>
    <row r="15" spans="1:8" ht="12.75">
      <c r="A15" s="112"/>
      <c r="B15" s="113"/>
      <c r="C15" s="113"/>
      <c r="D15" s="113"/>
      <c r="E15" s="114"/>
      <c r="F15" s="73"/>
      <c r="G15" s="73"/>
      <c r="H15" s="76">
        <f>IF(G15-F15&lt;0,"0",G15-F15)</f>
        <v>0</v>
      </c>
    </row>
    <row r="16" spans="1:8" ht="12.75">
      <c r="A16" s="112"/>
      <c r="B16" s="113"/>
      <c r="C16" s="113"/>
      <c r="D16" s="113"/>
      <c r="E16" s="114"/>
      <c r="F16" s="73"/>
      <c r="G16" s="73"/>
      <c r="H16" s="76">
        <f aca="true" t="shared" si="0" ref="H16:H22">IF(G16-F16&lt;0,"0",G16-F16)</f>
        <v>0</v>
      </c>
    </row>
    <row r="17" spans="1:8" ht="12.75">
      <c r="A17" s="112"/>
      <c r="B17" s="113"/>
      <c r="C17" s="113"/>
      <c r="D17" s="113"/>
      <c r="E17" s="114"/>
      <c r="F17" s="73"/>
      <c r="G17" s="73"/>
      <c r="H17" s="76">
        <f t="shared" si="0"/>
        <v>0</v>
      </c>
    </row>
    <row r="18" spans="1:8" ht="12.75">
      <c r="A18" s="112"/>
      <c r="B18" s="113"/>
      <c r="C18" s="113"/>
      <c r="D18" s="113"/>
      <c r="E18" s="114"/>
      <c r="F18" s="73"/>
      <c r="G18" s="73"/>
      <c r="H18" s="76">
        <f t="shared" si="0"/>
        <v>0</v>
      </c>
    </row>
    <row r="19" spans="1:8" ht="12.75">
      <c r="A19" s="112"/>
      <c r="B19" s="113"/>
      <c r="C19" s="113"/>
      <c r="D19" s="113"/>
      <c r="E19" s="114"/>
      <c r="F19" s="73"/>
      <c r="G19" s="73"/>
      <c r="H19" s="76">
        <f t="shared" si="0"/>
        <v>0</v>
      </c>
    </row>
    <row r="20" spans="1:8" ht="12.75">
      <c r="A20" s="112"/>
      <c r="B20" s="113"/>
      <c r="C20" s="113"/>
      <c r="D20" s="113"/>
      <c r="E20" s="114"/>
      <c r="F20" s="73"/>
      <c r="G20" s="73"/>
      <c r="H20" s="76">
        <f t="shared" si="0"/>
        <v>0</v>
      </c>
    </row>
    <row r="21" spans="1:8" ht="12.75">
      <c r="A21" s="112"/>
      <c r="B21" s="113"/>
      <c r="C21" s="113"/>
      <c r="D21" s="113"/>
      <c r="E21" s="114"/>
      <c r="F21" s="73"/>
      <c r="G21" s="73"/>
      <c r="H21" s="76">
        <f t="shared" si="0"/>
        <v>0</v>
      </c>
    </row>
    <row r="22" spans="1:8" ht="12.75">
      <c r="A22" s="112"/>
      <c r="B22" s="113"/>
      <c r="C22" s="113"/>
      <c r="D22" s="113"/>
      <c r="E22" s="114"/>
      <c r="F22" s="73"/>
      <c r="G22" s="73"/>
      <c r="H22" s="76">
        <f t="shared" si="0"/>
        <v>0</v>
      </c>
    </row>
    <row r="23" spans="6:8" ht="12.75">
      <c r="F23" s="47"/>
      <c r="G23" s="47"/>
      <c r="H23" s="51">
        <f>SUM(H15:H22)</f>
        <v>0</v>
      </c>
    </row>
    <row r="27" spans="1:8" ht="15">
      <c r="A27" s="32" t="s">
        <v>40</v>
      </c>
      <c r="B27" s="14"/>
      <c r="C27" s="14"/>
      <c r="D27" s="14"/>
      <c r="E27" s="14"/>
      <c r="F27" s="14"/>
      <c r="G27" s="14"/>
      <c r="H27" s="15"/>
    </row>
    <row r="28" spans="1:10" ht="25.5">
      <c r="A28" s="22" t="s">
        <v>41</v>
      </c>
      <c r="B28" s="23"/>
      <c r="C28" s="34"/>
      <c r="D28" s="1" t="s">
        <v>99</v>
      </c>
      <c r="E28" s="26" t="s">
        <v>8</v>
      </c>
      <c r="F28" s="26" t="s">
        <v>38</v>
      </c>
      <c r="G28" s="35" t="s">
        <v>70</v>
      </c>
      <c r="H28" s="34" t="s">
        <v>39</v>
      </c>
      <c r="J28" s="40"/>
    </row>
    <row r="29" spans="1:8" ht="12.75">
      <c r="A29" s="112"/>
      <c r="B29" s="113"/>
      <c r="C29" s="114"/>
      <c r="D29" s="67"/>
      <c r="E29" s="67"/>
      <c r="F29" s="73"/>
      <c r="G29" s="73"/>
      <c r="H29" s="76">
        <f>IF(G29-F29&lt;0,"0",G29-F29)</f>
        <v>0</v>
      </c>
    </row>
    <row r="30" spans="1:8" ht="12.75">
      <c r="A30" s="112"/>
      <c r="B30" s="113"/>
      <c r="C30" s="114"/>
      <c r="D30" s="67"/>
      <c r="E30" s="67"/>
      <c r="F30" s="73"/>
      <c r="G30" s="73"/>
      <c r="H30" s="76">
        <f aca="true" t="shared" si="1" ref="H30:H36">IF(G30-F30&lt;0,"0",G30-F30)</f>
        <v>0</v>
      </c>
    </row>
    <row r="31" spans="1:8" ht="12.75">
      <c r="A31" s="112"/>
      <c r="B31" s="113"/>
      <c r="C31" s="114"/>
      <c r="D31" s="67"/>
      <c r="E31" s="67"/>
      <c r="F31" s="73"/>
      <c r="G31" s="73"/>
      <c r="H31" s="76">
        <f t="shared" si="1"/>
        <v>0</v>
      </c>
    </row>
    <row r="32" spans="1:8" ht="12.75">
      <c r="A32" s="112"/>
      <c r="B32" s="113"/>
      <c r="C32" s="114"/>
      <c r="D32" s="67"/>
      <c r="E32" s="67"/>
      <c r="F32" s="73"/>
      <c r="G32" s="73"/>
      <c r="H32" s="76">
        <f t="shared" si="1"/>
        <v>0</v>
      </c>
    </row>
    <row r="33" spans="1:8" ht="12.75">
      <c r="A33" s="112"/>
      <c r="B33" s="113"/>
      <c r="C33" s="114"/>
      <c r="D33" s="67"/>
      <c r="E33" s="67"/>
      <c r="F33" s="73"/>
      <c r="G33" s="73"/>
      <c r="H33" s="76">
        <f t="shared" si="1"/>
        <v>0</v>
      </c>
    </row>
    <row r="34" spans="1:8" ht="12.75">
      <c r="A34" s="112"/>
      <c r="B34" s="113"/>
      <c r="C34" s="114"/>
      <c r="D34" s="67"/>
      <c r="E34" s="67"/>
      <c r="F34" s="73"/>
      <c r="G34" s="73"/>
      <c r="H34" s="76">
        <f t="shared" si="1"/>
        <v>0</v>
      </c>
    </row>
    <row r="35" spans="1:8" ht="12.75">
      <c r="A35" s="112"/>
      <c r="B35" s="113"/>
      <c r="C35" s="114"/>
      <c r="D35" s="67"/>
      <c r="E35" s="67"/>
      <c r="F35" s="73"/>
      <c r="G35" s="73"/>
      <c r="H35" s="76">
        <f t="shared" si="1"/>
        <v>0</v>
      </c>
    </row>
    <row r="36" spans="1:8" ht="12.75">
      <c r="A36" s="112"/>
      <c r="B36" s="113"/>
      <c r="C36" s="114"/>
      <c r="D36" s="67"/>
      <c r="E36" s="67"/>
      <c r="F36" s="73"/>
      <c r="G36" s="73"/>
      <c r="H36" s="76">
        <f t="shared" si="1"/>
        <v>0</v>
      </c>
    </row>
    <row r="37" spans="6:8" ht="12.75">
      <c r="F37" s="47"/>
      <c r="G37" s="47"/>
      <c r="H37" s="52">
        <f>SUM(H29:H36)</f>
        <v>0</v>
      </c>
    </row>
    <row r="38" spans="6:8" ht="12.75">
      <c r="F38" s="4"/>
      <c r="G38" s="4"/>
      <c r="H38" s="39"/>
    </row>
    <row r="41" spans="1:9" ht="15">
      <c r="A41" s="32" t="s">
        <v>42</v>
      </c>
      <c r="B41" s="14"/>
      <c r="C41" s="14"/>
      <c r="D41" s="14"/>
      <c r="E41" s="14"/>
      <c r="F41" s="14"/>
      <c r="G41" s="14"/>
      <c r="H41" s="14"/>
      <c r="I41" s="15"/>
    </row>
    <row r="42" spans="1:9" ht="38.25">
      <c r="A42" s="33" t="s">
        <v>43</v>
      </c>
      <c r="B42" s="9"/>
      <c r="C42" s="34"/>
      <c r="D42" s="26" t="s">
        <v>44</v>
      </c>
      <c r="E42" s="26" t="s">
        <v>38</v>
      </c>
      <c r="F42" s="35" t="s">
        <v>97</v>
      </c>
      <c r="G42" s="35" t="s">
        <v>98</v>
      </c>
      <c r="H42" s="36" t="s">
        <v>73</v>
      </c>
      <c r="I42" s="37" t="s">
        <v>74</v>
      </c>
    </row>
    <row r="43" spans="1:9" ht="12.75">
      <c r="A43" s="112"/>
      <c r="B43" s="113"/>
      <c r="C43" s="114"/>
      <c r="D43" s="74"/>
      <c r="E43" s="75"/>
      <c r="F43" s="75"/>
      <c r="G43" s="75"/>
      <c r="H43" s="53">
        <f>IF(G43-E43&lt;0,"0",G43-E43)</f>
        <v>0</v>
      </c>
      <c r="I43" s="50">
        <f>IF(F43-E43&lt;0,"0",F43-E43)</f>
        <v>0</v>
      </c>
    </row>
    <row r="44" spans="1:9" ht="12.75">
      <c r="A44" s="112"/>
      <c r="B44" s="113"/>
      <c r="C44" s="114"/>
      <c r="D44" s="74"/>
      <c r="E44" s="75"/>
      <c r="F44" s="75"/>
      <c r="G44" s="75"/>
      <c r="H44" s="53">
        <f aca="true" t="shared" si="2" ref="H44:H50">IF(G44-E44&lt;0,"0",G44-E44)</f>
        <v>0</v>
      </c>
      <c r="I44" s="50">
        <f aca="true" t="shared" si="3" ref="I44:I50">IF(F44-E44&lt;0,"0",F44-E44)</f>
        <v>0</v>
      </c>
    </row>
    <row r="45" spans="1:9" ht="12.75">
      <c r="A45" s="112"/>
      <c r="B45" s="113"/>
      <c r="C45" s="114"/>
      <c r="D45" s="74"/>
      <c r="E45" s="75"/>
      <c r="F45" s="75"/>
      <c r="G45" s="75"/>
      <c r="H45" s="53">
        <f t="shared" si="2"/>
        <v>0</v>
      </c>
      <c r="I45" s="50">
        <f t="shared" si="3"/>
        <v>0</v>
      </c>
    </row>
    <row r="46" spans="1:9" ht="12.75">
      <c r="A46" s="112"/>
      <c r="B46" s="113"/>
      <c r="C46" s="114"/>
      <c r="D46" s="74"/>
      <c r="E46" s="75"/>
      <c r="F46" s="75"/>
      <c r="G46" s="75"/>
      <c r="H46" s="53">
        <f t="shared" si="2"/>
        <v>0</v>
      </c>
      <c r="I46" s="50">
        <f t="shared" si="3"/>
        <v>0</v>
      </c>
    </row>
    <row r="47" spans="1:9" ht="12.75">
      <c r="A47" s="112"/>
      <c r="B47" s="113"/>
      <c r="C47" s="114"/>
      <c r="D47" s="67"/>
      <c r="E47" s="73"/>
      <c r="F47" s="73"/>
      <c r="G47" s="73"/>
      <c r="H47" s="53">
        <f t="shared" si="2"/>
        <v>0</v>
      </c>
      <c r="I47" s="50">
        <f t="shared" si="3"/>
        <v>0</v>
      </c>
    </row>
    <row r="48" spans="1:9" ht="12.75">
      <c r="A48" s="112"/>
      <c r="B48" s="113"/>
      <c r="C48" s="114"/>
      <c r="D48" s="67"/>
      <c r="E48" s="73"/>
      <c r="F48" s="73"/>
      <c r="G48" s="73"/>
      <c r="H48" s="53">
        <f t="shared" si="2"/>
        <v>0</v>
      </c>
      <c r="I48" s="50">
        <f t="shared" si="3"/>
        <v>0</v>
      </c>
    </row>
    <row r="49" spans="1:9" ht="12.75">
      <c r="A49" s="112"/>
      <c r="B49" s="113"/>
      <c r="C49" s="114"/>
      <c r="D49" s="67"/>
      <c r="E49" s="73"/>
      <c r="F49" s="73"/>
      <c r="G49" s="73"/>
      <c r="H49" s="53">
        <f t="shared" si="2"/>
        <v>0</v>
      </c>
      <c r="I49" s="50">
        <f t="shared" si="3"/>
        <v>0</v>
      </c>
    </row>
    <row r="50" spans="1:9" ht="12.75">
      <c r="A50" s="112"/>
      <c r="B50" s="113"/>
      <c r="C50" s="114"/>
      <c r="D50" s="67"/>
      <c r="E50" s="73"/>
      <c r="F50" s="73"/>
      <c r="G50" s="73"/>
      <c r="H50" s="53">
        <f t="shared" si="2"/>
        <v>0</v>
      </c>
      <c r="I50" s="50">
        <f t="shared" si="3"/>
        <v>0</v>
      </c>
    </row>
    <row r="51" spans="5:9" ht="12.75">
      <c r="E51" s="47"/>
      <c r="F51" s="47"/>
      <c r="G51" s="47"/>
      <c r="H51" s="52">
        <f>SUM(H43:H50)</f>
        <v>0</v>
      </c>
      <c r="I51" s="52">
        <f>SUM(I43:I50)</f>
        <v>0</v>
      </c>
    </row>
    <row r="54" spans="1:9" ht="15">
      <c r="A54" s="17" t="s">
        <v>75</v>
      </c>
      <c r="I54" s="54">
        <f>I60+I61</f>
        <v>0</v>
      </c>
    </row>
    <row r="55" spans="1:9" ht="15">
      <c r="A55" s="17"/>
      <c r="I55" s="54"/>
    </row>
    <row r="56" spans="1:9" ht="15">
      <c r="A56" s="17"/>
      <c r="I56" s="54"/>
    </row>
    <row r="57" spans="1:9" ht="15">
      <c r="A57" s="17"/>
      <c r="I57" s="54"/>
    </row>
    <row r="58" spans="1:9" ht="15">
      <c r="A58" s="17" t="s">
        <v>100</v>
      </c>
      <c r="I58" s="54"/>
    </row>
    <row r="59" ht="12.75">
      <c r="I59" s="47"/>
    </row>
    <row r="60" spans="1:9" ht="12.75">
      <c r="A60" t="s">
        <v>71</v>
      </c>
      <c r="I60" s="47">
        <f>H23+H37+H51</f>
        <v>0</v>
      </c>
    </row>
    <row r="61" spans="1:9" ht="12.75">
      <c r="A61" t="s">
        <v>72</v>
      </c>
      <c r="I61" s="47">
        <f>I51</f>
        <v>0</v>
      </c>
    </row>
    <row r="62" ht="12.75">
      <c r="I62" s="47"/>
    </row>
    <row r="63" spans="1:9" ht="12.75">
      <c r="A63" t="s">
        <v>75</v>
      </c>
      <c r="I63" s="47"/>
    </row>
    <row r="64" ht="12.75">
      <c r="I64" s="47"/>
    </row>
    <row r="65" ht="12.75">
      <c r="I65" s="47"/>
    </row>
    <row r="66" spans="1:9" ht="15">
      <c r="A66" s="17" t="s">
        <v>76</v>
      </c>
      <c r="I66" s="54">
        <f>ROUND(I60*15%,0)</f>
        <v>0</v>
      </c>
    </row>
  </sheetData>
  <sheetProtection password="C085" sheet="1"/>
  <mergeCells count="24">
    <mergeCell ref="A19:E19"/>
    <mergeCell ref="A20:E20"/>
    <mergeCell ref="A21:E21"/>
    <mergeCell ref="A22:E22"/>
    <mergeCell ref="A15:E15"/>
    <mergeCell ref="A16:E16"/>
    <mergeCell ref="A17:E17"/>
    <mergeCell ref="A18:E18"/>
    <mergeCell ref="A32:C32"/>
    <mergeCell ref="A33:C33"/>
    <mergeCell ref="A34:C34"/>
    <mergeCell ref="A35:C35"/>
    <mergeCell ref="A29:C29"/>
    <mergeCell ref="A30:C30"/>
    <mergeCell ref="A31:C31"/>
    <mergeCell ref="A50:C50"/>
    <mergeCell ref="A46:C46"/>
    <mergeCell ref="A47:C47"/>
    <mergeCell ref="A48:C48"/>
    <mergeCell ref="A49:C49"/>
    <mergeCell ref="A36:C36"/>
    <mergeCell ref="A43:C43"/>
    <mergeCell ref="A44:C44"/>
    <mergeCell ref="A45:C45"/>
  </mergeCells>
  <printOptions/>
  <pageMargins left="0.24" right="0.24" top="0.984251969" bottom="0.984251969" header="0.4921259845" footer="0.4921259845"/>
  <pageSetup horizontalDpi="600" verticalDpi="600" orientation="portrait" paperSize="9" scale="78" r:id="rId3"/>
  <headerFooter alignWithMargins="0">
    <oddFooter>&amp;R&amp;8Seite 3 von 4</oddFooter>
  </headerFooter>
  <legacyDrawing r:id="rId2"/>
  <oleObjects>
    <oleObject progId="Word.Picture.8" shapeId="135360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K61"/>
  <sheetViews>
    <sheetView zoomScalePageLayoutView="0" workbookViewId="0" topLeftCell="A1">
      <selection activeCell="D11" sqref="D11:D12"/>
    </sheetView>
  </sheetViews>
  <sheetFormatPr defaultColWidth="11.421875" defaultRowHeight="12.75"/>
  <cols>
    <col min="2" max="2" width="16.00390625" style="0" customWidth="1"/>
    <col min="11" max="11" width="14.28125" style="0" bestFit="1" customWidth="1"/>
  </cols>
  <sheetData>
    <row r="1" spans="2:3" ht="18">
      <c r="B1" s="62"/>
      <c r="C1" s="8" t="s">
        <v>45</v>
      </c>
    </row>
    <row r="2" spans="1:8" ht="12.75">
      <c r="A2" s="23"/>
      <c r="B2" s="23"/>
      <c r="C2" s="9" t="s">
        <v>88</v>
      </c>
      <c r="D2" s="3"/>
      <c r="E2" s="3"/>
      <c r="F2" s="3"/>
      <c r="G2" s="3"/>
      <c r="H2" s="3"/>
    </row>
    <row r="3" ht="25.5" customHeight="1"/>
    <row r="4" ht="20.25" customHeight="1"/>
    <row r="5" spans="1:4" ht="12.75">
      <c r="A5" s="1" t="s">
        <v>3</v>
      </c>
      <c r="C5" s="13"/>
      <c r="D5" s="94">
        <f>Datengrundlage!D7</f>
        <v>0</v>
      </c>
    </row>
    <row r="6" spans="1:4" ht="12.75">
      <c r="A6" s="1" t="s">
        <v>46</v>
      </c>
      <c r="C6" s="13"/>
      <c r="D6" s="58">
        <f>Datengrundlage!D8</f>
        <v>0</v>
      </c>
    </row>
    <row r="7" ht="21.75" customHeight="1">
      <c r="C7" s="13"/>
    </row>
    <row r="8" spans="1:3" ht="15.75">
      <c r="A8" s="10" t="s">
        <v>6</v>
      </c>
      <c r="C8" s="13"/>
    </row>
    <row r="9" ht="12.75">
      <c r="C9" s="13"/>
    </row>
    <row r="10" spans="1:8" ht="12.75">
      <c r="A10" s="1" t="s">
        <v>7</v>
      </c>
      <c r="C10" s="13"/>
      <c r="D10" s="42">
        <f>Datengrundlage!D14</f>
        <v>0</v>
      </c>
      <c r="E10" s="13"/>
      <c r="F10" s="13"/>
      <c r="G10" s="13"/>
      <c r="H10" s="13"/>
    </row>
    <row r="11" spans="1:4" ht="12.75">
      <c r="A11" s="1" t="s">
        <v>99</v>
      </c>
      <c r="C11" s="13"/>
      <c r="D11" s="95">
        <f>Datengrundlage!D15</f>
        <v>0</v>
      </c>
    </row>
    <row r="12" spans="1:4" ht="12.75">
      <c r="A12" s="1" t="s">
        <v>8</v>
      </c>
      <c r="C12" s="13"/>
      <c r="D12" s="95">
        <f>Datengrundlage!D16</f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5" spans="4:8" ht="12.75">
      <c r="D15" s="34" t="s">
        <v>47</v>
      </c>
      <c r="E15" s="9"/>
      <c r="F15" s="9" t="s">
        <v>48</v>
      </c>
      <c r="G15" s="34"/>
      <c r="H15" s="9" t="s">
        <v>49</v>
      </c>
    </row>
    <row r="16" spans="1:8" ht="12.75">
      <c r="A16" s="1" t="s">
        <v>50</v>
      </c>
      <c r="D16" s="16"/>
      <c r="G16" s="16"/>
      <c r="H16" s="47"/>
    </row>
    <row r="17" spans="2:8" ht="12.75">
      <c r="B17" t="s">
        <v>9</v>
      </c>
      <c r="D17" s="55">
        <f>Datengrundlage!D18</f>
        <v>0</v>
      </c>
      <c r="G17" s="16"/>
      <c r="H17" s="47"/>
    </row>
    <row r="18" spans="2:8" ht="12.75">
      <c r="B18" t="s">
        <v>77</v>
      </c>
      <c r="D18" s="55">
        <f>Datengrundlage!D19</f>
        <v>0</v>
      </c>
      <c r="G18" s="16"/>
      <c r="H18" s="47"/>
    </row>
    <row r="19" spans="2:8" ht="12.75">
      <c r="B19" t="s">
        <v>79</v>
      </c>
      <c r="D19" s="55" t="e">
        <f>0-'Berechnung Ertragswertkürzung'!G51</f>
        <v>#DIV/0!</v>
      </c>
      <c r="G19" s="16"/>
      <c r="H19" s="47"/>
    </row>
    <row r="20" spans="2:8" ht="12.75">
      <c r="B20" t="s">
        <v>65</v>
      </c>
      <c r="D20" s="55" t="e">
        <f>D17+D18+D19</f>
        <v>#DIV/0!</v>
      </c>
      <c r="F20">
        <v>2</v>
      </c>
      <c r="G20" s="16"/>
      <c r="H20" s="47" t="e">
        <f>ROUND(D20*F20,0)</f>
        <v>#DIV/0!</v>
      </c>
    </row>
    <row r="21" spans="4:8" ht="12.75">
      <c r="D21" s="55"/>
      <c r="G21" s="16"/>
      <c r="H21" s="47"/>
    </row>
    <row r="22" spans="2:8" ht="12.75">
      <c r="B22" t="s">
        <v>64</v>
      </c>
      <c r="D22" s="55">
        <f>Datengrundlage!D21</f>
        <v>0</v>
      </c>
      <c r="G22" s="16"/>
      <c r="H22" s="47"/>
    </row>
    <row r="23" spans="2:8" ht="12.75">
      <c r="B23" t="s">
        <v>78</v>
      </c>
      <c r="D23" s="55">
        <f>Datengrundlage!D22</f>
        <v>0</v>
      </c>
      <c r="G23" s="16"/>
      <c r="H23" s="47"/>
    </row>
    <row r="24" spans="2:8" ht="12.75">
      <c r="B24" t="s">
        <v>79</v>
      </c>
      <c r="D24" s="55" t="e">
        <f>0-'Berechnung Ertragswertkürzung'!G52</f>
        <v>#DIV/0!</v>
      </c>
      <c r="G24" s="16"/>
      <c r="H24" s="47"/>
    </row>
    <row r="25" spans="2:8" ht="12.75">
      <c r="B25" t="s">
        <v>51</v>
      </c>
      <c r="D25" s="55" t="e">
        <f>D22+D23+D24</f>
        <v>#DIV/0!</v>
      </c>
      <c r="F25">
        <v>1</v>
      </c>
      <c r="G25" s="16"/>
      <c r="H25" s="48" t="e">
        <f>ROUND(D25*F25,0)</f>
        <v>#DIV/0!</v>
      </c>
    </row>
    <row r="26" spans="7:8" ht="12.75">
      <c r="G26" s="16"/>
      <c r="H26" s="56"/>
    </row>
    <row r="27" spans="7:8" ht="12.75">
      <c r="G27" s="43" t="s">
        <v>23</v>
      </c>
      <c r="H27" s="47" t="e">
        <f>ROUND(SUM(H20:H25),0)</f>
        <v>#DIV/0!</v>
      </c>
    </row>
    <row r="28" spans="2:8" ht="12.75">
      <c r="B28" t="s">
        <v>52</v>
      </c>
      <c r="F28">
        <v>3</v>
      </c>
      <c r="G28" s="16"/>
      <c r="H28" s="48" t="e">
        <f>ROUND(IF(H27&lt;0,"0",H27/3),0)</f>
        <v>#DIV/0!</v>
      </c>
    </row>
    <row r="29" spans="7:8" ht="12.75">
      <c r="G29" s="16"/>
      <c r="H29" s="56"/>
    </row>
    <row r="30" spans="2:8" ht="13.5" thickBot="1">
      <c r="B30" t="s">
        <v>66</v>
      </c>
      <c r="F30" s="6">
        <f>D6</f>
        <v>0</v>
      </c>
      <c r="G30" s="16"/>
      <c r="H30" s="57" t="e">
        <f>ROUND(H28/F30,0)</f>
        <v>#DIV/0!</v>
      </c>
    </row>
    <row r="31" spans="7:8" ht="13.5" thickTop="1">
      <c r="G31" s="16"/>
      <c r="H31" s="47"/>
    </row>
    <row r="32" spans="7:8" ht="12.75">
      <c r="G32" s="16"/>
      <c r="H32" s="47"/>
    </row>
    <row r="33" spans="1:8" ht="12.75">
      <c r="A33" s="1" t="s">
        <v>53</v>
      </c>
      <c r="G33" s="16"/>
      <c r="H33" s="47"/>
    </row>
    <row r="34" spans="2:8" ht="12.75">
      <c r="B34" t="s">
        <v>54</v>
      </c>
      <c r="G34" s="16"/>
      <c r="H34" s="47">
        <f>Datengrundlage!F26</f>
        <v>0</v>
      </c>
    </row>
    <row r="35" spans="2:8" ht="12.75">
      <c r="B35" t="s">
        <v>14</v>
      </c>
      <c r="G35" s="16"/>
      <c r="H35" s="47">
        <f>Datengrundlage!D28</f>
        <v>0</v>
      </c>
    </row>
    <row r="36" spans="2:8" ht="12.75">
      <c r="B36" t="s">
        <v>15</v>
      </c>
      <c r="G36" s="16"/>
      <c r="H36" s="56">
        <f>Datengrundlage!D29</f>
        <v>0</v>
      </c>
    </row>
    <row r="37" spans="2:8" ht="12.75">
      <c r="B37" t="s">
        <v>39</v>
      </c>
      <c r="G37" s="16"/>
      <c r="H37" s="56">
        <f>'Stille Reserven'!I54</f>
        <v>0</v>
      </c>
    </row>
    <row r="38" spans="2:8" ht="12.75">
      <c r="B38" t="s">
        <v>67</v>
      </c>
      <c r="G38" s="13"/>
      <c r="H38" s="78">
        <f>0-'Stille Reserven'!I66</f>
        <v>0</v>
      </c>
    </row>
    <row r="39" spans="2:8" ht="12.75">
      <c r="B39" t="s">
        <v>90</v>
      </c>
      <c r="G39" s="16"/>
      <c r="H39" s="77">
        <f>0-Datengrundlage!D32</f>
        <v>0</v>
      </c>
    </row>
    <row r="40" spans="7:8" ht="12.75">
      <c r="G40" s="16"/>
      <c r="H40" s="47"/>
    </row>
    <row r="41" spans="2:8" ht="13.5" thickBot="1">
      <c r="B41" t="s">
        <v>55</v>
      </c>
      <c r="G41" s="16"/>
      <c r="H41" s="57">
        <f>ROUND(H34+H35+H36+H37+H38+H39,0)</f>
        <v>0</v>
      </c>
    </row>
    <row r="42" spans="7:8" ht="13.5" thickTop="1">
      <c r="G42" s="16"/>
      <c r="H42" s="47"/>
    </row>
    <row r="43" spans="7:8" ht="12.75">
      <c r="G43" s="16"/>
      <c r="H43" s="47"/>
    </row>
    <row r="44" spans="1:8" ht="12.75">
      <c r="A44" s="1" t="s">
        <v>56</v>
      </c>
      <c r="G44" s="16"/>
      <c r="H44" s="47"/>
    </row>
    <row r="45" spans="2:8" ht="12.75">
      <c r="B45" t="s">
        <v>103</v>
      </c>
      <c r="D45" s="47" t="e">
        <f>H30</f>
        <v>#DIV/0!</v>
      </c>
      <c r="F45" t="s">
        <v>57</v>
      </c>
      <c r="G45" s="16"/>
      <c r="H45" s="47" t="e">
        <f>ROUND(D45*2,0)</f>
        <v>#DIV/0!</v>
      </c>
    </row>
    <row r="46" spans="2:8" ht="12.75">
      <c r="B46" t="s">
        <v>53</v>
      </c>
      <c r="D46" s="47">
        <f>H41</f>
        <v>0</v>
      </c>
      <c r="F46" t="s">
        <v>58</v>
      </c>
      <c r="G46" s="16"/>
      <c r="H46" s="48">
        <f>D46*1</f>
        <v>0</v>
      </c>
    </row>
    <row r="47" spans="7:8" ht="12.75">
      <c r="G47" s="16"/>
      <c r="H47" s="47"/>
    </row>
    <row r="48" spans="7:8" ht="12.75">
      <c r="G48" s="43" t="s">
        <v>23</v>
      </c>
      <c r="H48" s="48" t="e">
        <f>ROUND(SUM(H45:H47),0)</f>
        <v>#DIV/0!</v>
      </c>
    </row>
    <row r="49" spans="7:8" ht="12.75">
      <c r="G49" s="16"/>
      <c r="H49" s="47"/>
    </row>
    <row r="50" spans="2:8" ht="13.5" thickBot="1">
      <c r="B50" t="s">
        <v>59</v>
      </c>
      <c r="F50">
        <v>3</v>
      </c>
      <c r="G50" s="16"/>
      <c r="H50" s="57" t="e">
        <f>ROUND(H48/3,0)</f>
        <v>#DIV/0!</v>
      </c>
    </row>
    <row r="51" spans="7:8" ht="13.5" thickTop="1">
      <c r="G51" s="16"/>
      <c r="H51" s="47"/>
    </row>
    <row r="52" spans="7:8" ht="12.75">
      <c r="G52" s="16"/>
      <c r="H52" s="47"/>
    </row>
    <row r="53" spans="1:8" ht="12.75">
      <c r="A53" s="1" t="s">
        <v>60</v>
      </c>
      <c r="G53" s="16"/>
      <c r="H53" s="47"/>
    </row>
    <row r="54" spans="7:8" ht="12.75">
      <c r="G54" s="16"/>
      <c r="H54" s="47"/>
    </row>
    <row r="55" spans="2:11" ht="12.75">
      <c r="B55" t="s">
        <v>104</v>
      </c>
      <c r="G55" s="16"/>
      <c r="H55" s="47" t="e">
        <f>H50</f>
        <v>#DIV/0!</v>
      </c>
      <c r="K55" s="92"/>
    </row>
    <row r="56" spans="7:11" ht="12.75">
      <c r="G56" s="16"/>
      <c r="H56" s="47"/>
      <c r="K56" s="92"/>
    </row>
    <row r="57" spans="2:8" ht="12.75">
      <c r="B57" t="s">
        <v>61</v>
      </c>
      <c r="F57" s="47">
        <f>H34*1/100</f>
        <v>0</v>
      </c>
      <c r="G57" s="16"/>
      <c r="H57" s="6" t="e">
        <f>IF(H55&lt;H41,H41/H34,(H55/H34))</f>
        <v>#DIV/0!</v>
      </c>
    </row>
    <row r="58" spans="2:8" ht="12.75">
      <c r="B58" s="1" t="s">
        <v>93</v>
      </c>
      <c r="F58" s="47"/>
      <c r="G58" s="16"/>
      <c r="H58" s="6"/>
    </row>
    <row r="59" spans="6:8" ht="12.75">
      <c r="F59" s="47"/>
      <c r="G59" s="16"/>
      <c r="H59" s="47"/>
    </row>
    <row r="60" spans="2:8" ht="12.75">
      <c r="B60" s="1" t="s">
        <v>62</v>
      </c>
      <c r="E60" s="5" t="s">
        <v>63</v>
      </c>
      <c r="F60" s="47">
        <f>Datengrundlage!D26</f>
        <v>0</v>
      </c>
      <c r="G60" s="16"/>
      <c r="H60" s="46" t="e">
        <f>ROUND(F60*H57,0)</f>
        <v>#DIV/0!</v>
      </c>
    </row>
    <row r="61" spans="2:8" ht="12.75">
      <c r="B61" s="1"/>
      <c r="H61" s="7"/>
    </row>
  </sheetData>
  <sheetProtection password="C085" sheet="1"/>
  <printOptions/>
  <pageMargins left="0.31" right="0.18" top="0.31" bottom="0.33" header="0.3" footer="0.4"/>
  <pageSetup horizontalDpi="600" verticalDpi="600" orientation="portrait" paperSize="9" r:id="rId3"/>
  <headerFooter>
    <oddFooter>&amp;R&amp;8Seite 4 von 4</oddFooter>
  </headerFooter>
  <legacyDrawing r:id="rId2"/>
  <oleObjects>
    <oleObject progId="Word.Picture.8" shapeId="134669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Dietmar WILLA</cp:lastModifiedBy>
  <cp:lastPrinted>2010-11-17T15:16:44Z</cp:lastPrinted>
  <dcterms:created xsi:type="dcterms:W3CDTF">2010-05-11T13:32:31Z</dcterms:created>
  <dcterms:modified xsi:type="dcterms:W3CDTF">2020-01-17T10:56:26Z</dcterms:modified>
  <cp:category/>
  <cp:version/>
  <cp:contentType/>
  <cp:contentStatus/>
</cp:coreProperties>
</file>