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15" windowWidth="15705" windowHeight="10200" tabRatio="944" activeTab="2"/>
  </bookViews>
  <sheets>
    <sheet name="DJ annuel" sheetId="1" r:id="rId1"/>
    <sheet name="DJ Juillet à juin" sheetId="2" r:id="rId2"/>
    <sheet name="DJ 2018" sheetId="3" r:id="rId3"/>
    <sheet name="DJ 2017" sheetId="4" r:id="rId4"/>
    <sheet name="DJ 2016" sheetId="5" r:id="rId5"/>
    <sheet name="DJ 2015" sheetId="6" r:id="rId6"/>
    <sheet name="DJ 2014" sheetId="7" r:id="rId7"/>
    <sheet name="DJ 2013" sheetId="8" r:id="rId8"/>
    <sheet name="DJ 2012" sheetId="9" r:id="rId9"/>
    <sheet name="DJ 2011" sheetId="10" r:id="rId10"/>
    <sheet name="DJ 2010" sheetId="11" r:id="rId11"/>
    <sheet name="DJ 2009" sheetId="12" r:id="rId12"/>
    <sheet name="DJ 2008" sheetId="13" r:id="rId13"/>
    <sheet name="DJ 2007" sheetId="14" r:id="rId14"/>
    <sheet name="DJ 2006" sheetId="15" r:id="rId15"/>
    <sheet name="DJ 2005" sheetId="16" r:id="rId16"/>
    <sheet name="DJ 2004" sheetId="17" r:id="rId17"/>
    <sheet name="DJ 2003" sheetId="18" r:id="rId18"/>
    <sheet name="DJ 2002" sheetId="19" r:id="rId19"/>
    <sheet name="DJ 2001" sheetId="20" r:id="rId20"/>
    <sheet name="DJ 2000" sheetId="21" r:id="rId21"/>
    <sheet name="DJ 1999" sheetId="22" r:id="rId22"/>
    <sheet name="DJ 1998" sheetId="23" r:id="rId23"/>
    <sheet name="DJ 1997" sheetId="24" r:id="rId24"/>
    <sheet name="DJ 1996" sheetId="25" r:id="rId25"/>
    <sheet name="DJ 1995" sheetId="26" r:id="rId26"/>
    <sheet name="DJ 1994" sheetId="27" r:id="rId27"/>
    <sheet name="DJ 1993" sheetId="28" r:id="rId28"/>
    <sheet name="DJ 1992" sheetId="29" r:id="rId29"/>
    <sheet name="DJ 1991" sheetId="30" r:id="rId30"/>
    <sheet name="DJ 1990" sheetId="31" r:id="rId31"/>
    <sheet name="DJ 1989" sheetId="32" r:id="rId32"/>
    <sheet name="DJ 1988" sheetId="33" r:id="rId33"/>
    <sheet name="DJ 1987" sheetId="34" r:id="rId34"/>
    <sheet name="DJ 1986" sheetId="35" r:id="rId35"/>
  </sheets>
  <externalReferences>
    <externalReference r:id="rId38"/>
  </externalReferences>
  <definedNames>
    <definedName name="_xlnm.Print_Area" localSheetId="9">'DJ 2011'!$A$1:$L$24</definedName>
    <definedName name="_xlnm.Print_Area" localSheetId="8">'DJ 2012'!$A$1:$P$25</definedName>
  </definedNames>
  <calcPr fullCalcOnLoad="1"/>
</workbook>
</file>

<file path=xl/sharedStrings.xml><?xml version="1.0" encoding="utf-8"?>
<sst xmlns="http://schemas.openxmlformats.org/spreadsheetml/2006/main" count="826" uniqueCount="80">
  <si>
    <t xml:space="preserve">     SION</t>
  </si>
  <si>
    <t xml:space="preserve">    VISP</t>
  </si>
  <si>
    <t xml:space="preserve"> ZERMATT</t>
  </si>
  <si>
    <t>ULRICHEN</t>
  </si>
  <si>
    <t>AIGLE</t>
  </si>
  <si>
    <t>Moy °C</t>
  </si>
  <si>
    <t>DJ</t>
  </si>
  <si>
    <t>JC</t>
  </si>
  <si>
    <t>GH</t>
  </si>
  <si>
    <t>Année</t>
  </si>
  <si>
    <t>Statistique climatique annuelle</t>
  </si>
  <si>
    <t>Explication des légendes</t>
  </si>
  <si>
    <t>Température annuelle moyenne</t>
  </si>
  <si>
    <t>Degrés-jours de la température de chauffage (20 / 12)</t>
  </si>
  <si>
    <t>Jours de chauffage</t>
  </si>
  <si>
    <t>Rayonnement solaire global horizontal [MJ/m2]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</si>
  <si>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</si>
  <si>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</si>
  <si>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</si>
  <si>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</si>
  <si>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</si>
  <si>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</si>
  <si>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</si>
  <si>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</si>
  <si>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</si>
  <si>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</si>
  <si>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</si>
  <si>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de juillet à juin</t>
  </si>
  <si>
    <t>Informations prise dans tableau "Valeurs climatologiques mensuelles"</t>
  </si>
  <si>
    <t>DJ 20/12</t>
  </si>
  <si>
    <t>Sion</t>
  </si>
  <si>
    <t>Montana</t>
  </si>
  <si>
    <t>Viège</t>
  </si>
  <si>
    <t>Zermatt</t>
  </si>
  <si>
    <t>Total annuel</t>
  </si>
  <si>
    <t>Satistique climatique mensuelle</t>
  </si>
  <si>
    <t>Aigle</t>
  </si>
  <si>
    <t>T moy.</t>
  </si>
  <si>
    <t>01/02</t>
  </si>
  <si>
    <t>02/03</t>
  </si>
  <si>
    <t>Ulrichen</t>
  </si>
  <si>
    <t>03/04</t>
  </si>
  <si>
    <t>04/05</t>
  </si>
  <si>
    <t>De</t>
  </si>
  <si>
    <t>Durée de l'ensoleillement [h]</t>
  </si>
  <si>
    <t>05/06</t>
  </si>
  <si>
    <t>MONTANA-VERMALA</t>
  </si>
  <si>
    <t>-</t>
  </si>
  <si>
    <t>Total /moyenne an</t>
  </si>
  <si>
    <t>T. moy.</t>
  </si>
  <si>
    <t>T.moy.</t>
  </si>
  <si>
    <t>06/07</t>
  </si>
  <si>
    <r>
      <t>Gh</t>
    </r>
    <r>
      <rPr>
        <sz val="10"/>
        <rFont val="Arial"/>
        <family val="0"/>
      </rPr>
      <t xml:space="preserve"> ou De (dès 1999)</t>
    </r>
  </si>
  <si>
    <r>
      <t xml:space="preserve">Informations prise dans les données mensuelles de </t>
    </r>
    <r>
      <rPr>
        <b/>
        <u val="single"/>
        <sz val="10"/>
        <rFont val="Arial"/>
        <family val="2"/>
      </rPr>
      <t>© MeteoSuisse</t>
    </r>
  </si>
  <si>
    <t>07/08</t>
  </si>
  <si>
    <t>Statistique climatique mensuelle</t>
  </si>
  <si>
    <t>08/09</t>
  </si>
  <si>
    <r>
      <t>Gh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ou De (dès 1999)</t>
    </r>
  </si>
  <si>
    <t>09/10</t>
  </si>
  <si>
    <t>10/11</t>
  </si>
  <si>
    <t>MONTANA</t>
  </si>
  <si>
    <t>11/12</t>
  </si>
  <si>
    <r>
      <t xml:space="preserve">Informations transmises par </t>
    </r>
    <r>
      <rPr>
        <b/>
        <u val="single"/>
        <sz val="10"/>
        <rFont val="Arial"/>
        <family val="2"/>
      </rPr>
      <t>© MeteoSuisse</t>
    </r>
  </si>
  <si>
    <t>R</t>
  </si>
  <si>
    <t xml:space="preserve">Degrés jours (HGT12) </t>
  </si>
  <si>
    <t>[°C]</t>
  </si>
  <si>
    <t>Température moyenne</t>
  </si>
  <si>
    <t>Tmoy</t>
  </si>
  <si>
    <r>
      <t xml:space="preserve">Informations tirées des données mensuelles de </t>
    </r>
    <r>
      <rPr>
        <b/>
        <u val="single"/>
        <sz val="10"/>
        <rFont val="Arial"/>
        <family val="2"/>
      </rPr>
      <t>© MeteoSuisse</t>
    </r>
  </si>
  <si>
    <t>Rayonnement global horizontal</t>
  </si>
  <si>
    <r>
      <t>[W/m</t>
    </r>
    <r>
      <rPr>
        <vertAlign val="super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>]</t>
    </r>
  </si>
  <si>
    <t>12/13</t>
  </si>
  <si>
    <t>Valeurs manquantes estimées par le SEFH</t>
  </si>
  <si>
    <t>13/14</t>
  </si>
  <si>
    <t>14/15</t>
  </si>
  <si>
    <t>15/16</t>
  </si>
  <si>
    <t>16/17</t>
  </si>
  <si>
    <t>17/18</t>
  </si>
  <si>
    <t>?</t>
  </si>
  <si>
    <t>Données inconnues qui seront indiquées dès que possible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</si>
</sst>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  <numFmt numFmtId="179" formatCode="0.0000"/>
    <numFmt numFmtId="180" formatCode="0.000"/>
    <numFmt numFmtId="181" formatCode="_ * #,##0.0_ ;_ * \-#,##0.0_ ;_ * &quot;-&quot;??_ ;_ @_ "/>
    <numFmt numFmtId="182" formatCode="0.000000"/>
    <numFmt numFmtId="183" formatCode="0.00000"/>
    <numFmt numFmtId="184" formatCode="#,##0.0"/>
    <numFmt numFmtId="185" formatCode="#,##0.000"/>
    <numFmt numFmtId="186" formatCode="[$-100C]dddd\ d\ mmmm\ yyyy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178" fontId="5" fillId="0" borderId="14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8" fontId="4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0" fontId="0" fillId="0" borderId="15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178" fontId="0" fillId="0" borderId="15" xfId="47" applyNumberFormat="1" applyFont="1" applyBorder="1" applyAlignment="1">
      <alignment horizontal="center"/>
    </xf>
    <xf numFmtId="178" fontId="0" fillId="0" borderId="12" xfId="0" applyNumberFormat="1" applyFill="1" applyBorder="1" applyAlignment="1">
      <alignment/>
    </xf>
    <xf numFmtId="0" fontId="0" fillId="0" borderId="15" xfId="0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1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4" fontId="10" fillId="0" borderId="0" xfId="0" applyNumberFormat="1" applyFont="1" applyFill="1" applyBorder="1" applyAlignment="1">
      <alignment/>
    </xf>
    <xf numFmtId="184" fontId="10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8" fontId="14" fillId="0" borderId="0" xfId="0" applyNumberFormat="1" applyFont="1" applyBorder="1" applyAlignment="1">
      <alignment/>
    </xf>
    <xf numFmtId="178" fontId="15" fillId="0" borderId="12" xfId="0" applyNumberFormat="1" applyFont="1" applyBorder="1" applyAlignment="1">
      <alignment/>
    </xf>
    <xf numFmtId="178" fontId="15" fillId="0" borderId="12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13" fillId="0" borderId="25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26" xfId="0" applyNumberFormat="1" applyFont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9" xfId="0" applyBorder="1" applyAlignment="1">
      <alignment vertical="center"/>
    </xf>
    <xf numFmtId="0" fontId="55" fillId="0" borderId="15" xfId="0" applyFont="1" applyBorder="1" applyAlignment="1">
      <alignment horizontal="center"/>
    </xf>
    <xf numFmtId="3" fontId="55" fillId="0" borderId="15" xfId="0" applyNumberFormat="1" applyFont="1" applyBorder="1" applyAlignment="1">
      <alignment horizontal="center"/>
    </xf>
    <xf numFmtId="0" fontId="55" fillId="0" borderId="0" xfId="0" applyFont="1" applyAlignment="1">
      <alignment/>
    </xf>
    <xf numFmtId="178" fontId="1" fillId="0" borderId="14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184" fontId="5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" fontId="19" fillId="0" borderId="15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84" fontId="56" fillId="0" borderId="0" xfId="0" applyNumberFormat="1" applyFont="1" applyFill="1" applyBorder="1" applyAlignment="1">
      <alignment/>
    </xf>
    <xf numFmtId="0" fontId="56" fillId="0" borderId="26" xfId="0" applyFont="1" applyFill="1" applyBorder="1" applyAlignment="1">
      <alignment/>
    </xf>
    <xf numFmtId="0" fontId="57" fillId="0" borderId="0" xfId="0" applyFont="1" applyAlignment="1">
      <alignment/>
    </xf>
    <xf numFmtId="0" fontId="56" fillId="0" borderId="12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8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15" fillId="0" borderId="12" xfId="0" applyFont="1" applyFill="1" applyBorder="1" applyAlignment="1">
      <alignment/>
    </xf>
    <xf numFmtId="0" fontId="55" fillId="0" borderId="18" xfId="0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55" fillId="0" borderId="18" xfId="0" applyFont="1" applyBorder="1" applyAlignment="1">
      <alignment/>
    </xf>
    <xf numFmtId="178" fontId="0" fillId="0" borderId="0" xfId="0" applyNumberFormat="1" applyAlignment="1">
      <alignment/>
    </xf>
    <xf numFmtId="3" fontId="1" fillId="0" borderId="16" xfId="0" applyNumberFormat="1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178" fontId="16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84" fontId="0" fillId="0" borderId="0" xfId="0" applyNumberFormat="1" applyFont="1" applyAlignment="1">
      <alignment horizontal="center"/>
    </xf>
    <xf numFmtId="184" fontId="56" fillId="7" borderId="0" xfId="0" applyNumberFormat="1" applyFont="1" applyFill="1" applyBorder="1" applyAlignment="1">
      <alignment horizontal="center"/>
    </xf>
    <xf numFmtId="0" fontId="56" fillId="7" borderId="26" xfId="0" applyFont="1" applyFill="1" applyBorder="1" applyAlignment="1">
      <alignment horizontal="center"/>
    </xf>
    <xf numFmtId="178" fontId="56" fillId="7" borderId="12" xfId="0" applyNumberFormat="1" applyFont="1" applyFill="1" applyBorder="1" applyAlignment="1">
      <alignment horizontal="center"/>
    </xf>
    <xf numFmtId="0" fontId="57" fillId="7" borderId="0" xfId="0" applyFont="1" applyFill="1" applyAlignment="1">
      <alignment horizontal="center"/>
    </xf>
    <xf numFmtId="177" fontId="55" fillId="0" borderId="16" xfId="49" applyFont="1" applyBorder="1" applyAlignment="1">
      <alignment horizontal="center"/>
    </xf>
    <xf numFmtId="177" fontId="55" fillId="0" borderId="18" xfId="49" applyFont="1" applyBorder="1" applyAlignment="1">
      <alignment horizontal="center"/>
    </xf>
    <xf numFmtId="177" fontId="55" fillId="0" borderId="17" xfId="49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L\2%20ENERGIE\Information\M&#233;t&#233;o\Degr&#233;s-jours%20et%20info%20m&#233;t&#233;o\Donn&#233;es%20mensuelles%20de%20METEOSUISSE\2013\2010\Valais%20degr&#233;s-jours_dec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J annuel"/>
      <sheetName val="DJ Juillet à juin"/>
      <sheetName val="DJ 2010"/>
      <sheetName val="DJ 2009"/>
      <sheetName val="DJ 2008"/>
      <sheetName val="DJ 2007"/>
      <sheetName val="DJ 2006"/>
      <sheetName val="DJ 2005"/>
      <sheetName val="DJ 2004"/>
      <sheetName val="DJ 2003"/>
      <sheetName val="DJ 2002"/>
      <sheetName val="DJ 2001"/>
      <sheetName val="DJ 2000"/>
      <sheetName val="DJ 1999"/>
      <sheetName val="DJ 1998"/>
      <sheetName val="DJ 1997"/>
      <sheetName val="DJ 1996"/>
      <sheetName val="DJ 1995"/>
      <sheetName val="DJ 1994"/>
      <sheetName val="DJ 1993"/>
      <sheetName val="DJ 1992"/>
      <sheetName val="DJ 1991"/>
      <sheetName val="DJ 1990"/>
      <sheetName val="DJ 1989"/>
      <sheetName val="DJ 1988"/>
      <sheetName val="DJ 1987"/>
      <sheetName val="DJ 1986"/>
      <sheetName val="Feuil1"/>
    </sheetNames>
    <sheetDataSet>
      <sheetData sheetId="8">
        <row r="8">
          <cell r="C8">
            <v>1.3</v>
          </cell>
          <cell r="E8">
            <v>-3</v>
          </cell>
          <cell r="G8">
            <v>0</v>
          </cell>
          <cell r="I8">
            <v>-5</v>
          </cell>
          <cell r="K8">
            <v>1.9</v>
          </cell>
        </row>
        <row r="9">
          <cell r="C9">
            <v>2.6</v>
          </cell>
          <cell r="E9">
            <v>-0.9</v>
          </cell>
          <cell r="G9">
            <v>1.3</v>
          </cell>
          <cell r="I9">
            <v>-3</v>
          </cell>
          <cell r="K9">
            <v>2.7</v>
          </cell>
        </row>
        <row r="10">
          <cell r="C10">
            <v>6.2</v>
          </cell>
          <cell r="E10">
            <v>0.4</v>
          </cell>
          <cell r="G10">
            <v>5.8</v>
          </cell>
          <cell r="I10">
            <v>-1.3</v>
          </cell>
          <cell r="K10">
            <v>5</v>
          </cell>
        </row>
        <row r="11">
          <cell r="C11">
            <v>11.1</v>
          </cell>
          <cell r="E11">
            <v>4.4</v>
          </cell>
          <cell r="G11">
            <v>10.4</v>
          </cell>
          <cell r="I11">
            <v>3.3</v>
          </cell>
          <cell r="K11">
            <v>9.8</v>
          </cell>
        </row>
        <row r="12">
          <cell r="C12">
            <v>14.3</v>
          </cell>
          <cell r="E12">
            <v>7.8</v>
          </cell>
          <cell r="G12">
            <v>13.3</v>
          </cell>
          <cell r="I12">
            <v>6.8</v>
          </cell>
          <cell r="K12">
            <v>12.8</v>
          </cell>
        </row>
        <row r="13">
          <cell r="C13">
            <v>18.7</v>
          </cell>
          <cell r="E13">
            <v>12.7</v>
          </cell>
          <cell r="G13">
            <v>17.8</v>
          </cell>
          <cell r="I13">
            <v>11.6</v>
          </cell>
          <cell r="K13">
            <v>17.5</v>
          </cell>
        </row>
        <row r="14">
          <cell r="C14">
            <v>19.9</v>
          </cell>
          <cell r="E14">
            <v>14.1</v>
          </cell>
          <cell r="G14">
            <v>19.2</v>
          </cell>
          <cell r="I14">
            <v>12.6</v>
          </cell>
          <cell r="K14">
            <v>18.5</v>
          </cell>
        </row>
        <row r="15">
          <cell r="C15">
            <v>19.7</v>
          </cell>
          <cell r="E15">
            <v>14.4</v>
          </cell>
          <cell r="G15">
            <v>19.3</v>
          </cell>
          <cell r="I15">
            <v>13.1</v>
          </cell>
          <cell r="K15">
            <v>18.8</v>
          </cell>
        </row>
        <row r="16">
          <cell r="C16">
            <v>16.5</v>
          </cell>
          <cell r="E16">
            <v>11.9</v>
          </cell>
          <cell r="G16">
            <v>16</v>
          </cell>
          <cell r="I16">
            <v>10.2</v>
          </cell>
          <cell r="K16">
            <v>15.5</v>
          </cell>
        </row>
        <row r="17">
          <cell r="C17">
            <v>12</v>
          </cell>
          <cell r="E17">
            <v>8.5</v>
          </cell>
          <cell r="G17">
            <v>11.8</v>
          </cell>
          <cell r="I17">
            <v>6.7</v>
          </cell>
          <cell r="K17">
            <v>12.2</v>
          </cell>
        </row>
        <row r="18">
          <cell r="C18">
            <v>3.5</v>
          </cell>
          <cell r="E18">
            <v>1.1</v>
          </cell>
          <cell r="G18">
            <v>3.2</v>
          </cell>
          <cell r="I18">
            <v>-0.8</v>
          </cell>
          <cell r="K18">
            <v>4.6</v>
          </cell>
        </row>
        <row r="19">
          <cell r="C19">
            <v>-0.8</v>
          </cell>
          <cell r="E19">
            <v>-0.3</v>
          </cell>
          <cell r="G19">
            <v>-2.5</v>
          </cell>
          <cell r="I19">
            <v>-3.4</v>
          </cell>
          <cell r="K19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51"/>
  <sheetViews>
    <sheetView zoomScalePageLayoutView="0" workbookViewId="0" topLeftCell="A16">
      <selection activeCell="AC40" sqref="AC40"/>
    </sheetView>
  </sheetViews>
  <sheetFormatPr defaultColWidth="11.421875" defaultRowHeight="12.75"/>
  <cols>
    <col min="2" max="3" width="7.140625" style="0" customWidth="1"/>
    <col min="4" max="4" width="4.00390625" style="0" bestFit="1" customWidth="1"/>
    <col min="5" max="5" width="5.57421875" style="0" customWidth="1"/>
    <col min="6" max="6" width="5.28125" style="0" customWidth="1"/>
    <col min="7" max="8" width="7.140625" style="0" customWidth="1"/>
    <col min="9" max="9" width="4.00390625" style="0" bestFit="1" customWidth="1"/>
    <col min="10" max="10" width="5.7109375" style="0" customWidth="1"/>
    <col min="11" max="11" width="4.7109375" style="0" customWidth="1"/>
    <col min="12" max="13" width="7.140625" style="0" customWidth="1"/>
    <col min="14" max="14" width="4.00390625" style="0" bestFit="1" customWidth="1"/>
    <col min="15" max="15" width="5.8515625" style="0" customWidth="1"/>
    <col min="16" max="16" width="3.421875" style="0" customWidth="1"/>
    <col min="17" max="18" width="7.140625" style="0" customWidth="1"/>
    <col min="19" max="19" width="4.00390625" style="0" bestFit="1" customWidth="1"/>
    <col min="20" max="20" width="6.00390625" style="0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8515625" style="0" customWidth="1"/>
    <col min="26" max="26" width="3.7109375" style="0" customWidth="1"/>
    <col min="27" max="27" width="7.140625" style="0" customWidth="1"/>
    <col min="28" max="28" width="7.140625" style="45" customWidth="1"/>
    <col min="29" max="29" width="3.140625" style="0" bestFit="1" customWidth="1"/>
    <col min="30" max="30" width="6.140625" style="0" customWidth="1"/>
  </cols>
  <sheetData>
    <row r="1" ht="18">
      <c r="L1" s="8" t="s">
        <v>10</v>
      </c>
    </row>
    <row r="3" spans="1:30" ht="12.75">
      <c r="A3" s="24" t="s">
        <v>9</v>
      </c>
      <c r="B3" s="10"/>
      <c r="C3" s="116" t="s">
        <v>0</v>
      </c>
      <c r="D3" s="12"/>
      <c r="E3" s="11"/>
      <c r="G3" s="10"/>
      <c r="H3" s="116" t="s">
        <v>60</v>
      </c>
      <c r="I3" s="12"/>
      <c r="J3" s="11"/>
      <c r="L3" s="10"/>
      <c r="M3" s="116" t="s">
        <v>1</v>
      </c>
      <c r="N3" s="12"/>
      <c r="O3" s="11"/>
      <c r="Q3" s="10"/>
      <c r="R3" s="116" t="s">
        <v>2</v>
      </c>
      <c r="S3" s="12"/>
      <c r="T3" s="11"/>
      <c r="V3" s="10"/>
      <c r="W3" s="12" t="s">
        <v>3</v>
      </c>
      <c r="X3" s="12"/>
      <c r="Y3" s="11"/>
      <c r="AA3" s="10"/>
      <c r="AB3" s="113" t="s">
        <v>4</v>
      </c>
      <c r="AC3" s="12"/>
      <c r="AD3" s="11"/>
    </row>
    <row r="4" spans="1:30" s="23" customFormat="1" ht="54" customHeight="1">
      <c r="A4" s="22"/>
      <c r="B4" s="52" t="s">
        <v>5</v>
      </c>
      <c r="C4" s="52" t="s">
        <v>6</v>
      </c>
      <c r="D4" s="52" t="s">
        <v>7</v>
      </c>
      <c r="E4" s="90" t="s">
        <v>57</v>
      </c>
      <c r="F4" s="91"/>
      <c r="G4" s="52" t="s">
        <v>5</v>
      </c>
      <c r="H4" s="52" t="s">
        <v>6</v>
      </c>
      <c r="I4" s="52" t="s">
        <v>7</v>
      </c>
      <c r="J4" s="90" t="s">
        <v>52</v>
      </c>
      <c r="K4" s="91"/>
      <c r="L4" s="52" t="s">
        <v>5</v>
      </c>
      <c r="M4" s="52" t="s">
        <v>6</v>
      </c>
      <c r="N4" s="52" t="s">
        <v>7</v>
      </c>
      <c r="O4" s="90" t="s">
        <v>52</v>
      </c>
      <c r="P4" s="91"/>
      <c r="Q4" s="52" t="s">
        <v>5</v>
      </c>
      <c r="R4" s="52" t="s">
        <v>6</v>
      </c>
      <c r="S4" s="52" t="s">
        <v>7</v>
      </c>
      <c r="T4" s="90" t="s">
        <v>52</v>
      </c>
      <c r="U4" s="91"/>
      <c r="V4" s="52" t="s">
        <v>5</v>
      </c>
      <c r="W4" s="52" t="s">
        <v>6</v>
      </c>
      <c r="X4" s="52" t="s">
        <v>7</v>
      </c>
      <c r="Y4" s="90" t="s">
        <v>52</v>
      </c>
      <c r="Z4" s="91"/>
      <c r="AA4" s="52" t="s">
        <v>5</v>
      </c>
      <c r="AB4" s="52" t="s">
        <v>6</v>
      </c>
      <c r="AC4" s="52" t="s">
        <v>7</v>
      </c>
      <c r="AD4" s="90" t="s">
        <v>52</v>
      </c>
    </row>
    <row r="5" spans="1:30" ht="12.75">
      <c r="A5" s="24">
        <v>1982</v>
      </c>
      <c r="B5" s="24"/>
      <c r="C5" s="54">
        <v>3411</v>
      </c>
      <c r="D5" s="54"/>
      <c r="E5" s="54"/>
      <c r="F5" s="45"/>
      <c r="G5" s="24"/>
      <c r="H5" s="54"/>
      <c r="I5" s="54"/>
      <c r="J5" s="54"/>
      <c r="K5" s="45"/>
      <c r="L5" s="24"/>
      <c r="M5" s="54"/>
      <c r="N5" s="54"/>
      <c r="O5" s="54"/>
      <c r="P5" s="45"/>
      <c r="Q5" s="24"/>
      <c r="R5" s="54"/>
      <c r="S5" s="54"/>
      <c r="T5" s="54"/>
      <c r="U5" s="45"/>
      <c r="V5" s="24"/>
      <c r="W5" s="24"/>
      <c r="X5" s="24"/>
      <c r="Y5" s="24"/>
      <c r="Z5" s="45"/>
      <c r="AA5" s="24"/>
      <c r="AB5" s="24"/>
      <c r="AC5" s="24"/>
      <c r="AD5" s="24"/>
    </row>
    <row r="6" spans="1:30" ht="12.75">
      <c r="A6" s="24">
        <v>1983</v>
      </c>
      <c r="B6" s="24"/>
      <c r="C6" s="54">
        <v>3478</v>
      </c>
      <c r="D6" s="54">
        <v>220</v>
      </c>
      <c r="E6" s="54"/>
      <c r="F6" s="45"/>
      <c r="G6" s="24"/>
      <c r="H6" s="54"/>
      <c r="I6" s="54"/>
      <c r="J6" s="54"/>
      <c r="K6" s="45"/>
      <c r="L6" s="24"/>
      <c r="M6" s="54"/>
      <c r="N6" s="54"/>
      <c r="O6" s="54"/>
      <c r="P6" s="45"/>
      <c r="Q6" s="24"/>
      <c r="R6" s="54"/>
      <c r="S6" s="54"/>
      <c r="T6" s="54"/>
      <c r="U6" s="45"/>
      <c r="V6" s="24"/>
      <c r="W6" s="24"/>
      <c r="X6" s="24"/>
      <c r="Y6" s="24"/>
      <c r="Z6" s="45"/>
      <c r="AA6" s="24"/>
      <c r="AB6" s="24"/>
      <c r="AC6" s="24"/>
      <c r="AD6" s="24"/>
    </row>
    <row r="7" spans="1:30" ht="12.75">
      <c r="A7" s="24">
        <v>1984</v>
      </c>
      <c r="B7" s="24"/>
      <c r="C7" s="54">
        <v>3675</v>
      </c>
      <c r="D7" s="54">
        <v>239</v>
      </c>
      <c r="E7" s="54"/>
      <c r="F7" s="45"/>
      <c r="G7" s="24"/>
      <c r="H7" s="54"/>
      <c r="I7" s="54"/>
      <c r="J7" s="54"/>
      <c r="K7" s="45"/>
      <c r="L7" s="24"/>
      <c r="M7" s="54"/>
      <c r="N7" s="54"/>
      <c r="O7" s="54"/>
      <c r="P7" s="45"/>
      <c r="Q7" s="24"/>
      <c r="R7" s="54"/>
      <c r="S7" s="54"/>
      <c r="T7" s="54"/>
      <c r="U7" s="45"/>
      <c r="V7" s="24"/>
      <c r="W7" s="24"/>
      <c r="X7" s="24"/>
      <c r="Y7" s="24"/>
      <c r="Z7" s="45"/>
      <c r="AA7" s="24"/>
      <c r="AB7" s="24"/>
      <c r="AC7" s="24"/>
      <c r="AD7" s="24"/>
    </row>
    <row r="8" spans="1:30" ht="12.75">
      <c r="A8" s="24">
        <v>1985</v>
      </c>
      <c r="B8" s="24"/>
      <c r="C8" s="54">
        <v>3621</v>
      </c>
      <c r="D8" s="54">
        <v>210</v>
      </c>
      <c r="E8" s="54"/>
      <c r="F8" s="45"/>
      <c r="G8" s="24"/>
      <c r="H8" s="54"/>
      <c r="I8" s="54"/>
      <c r="J8" s="54"/>
      <c r="K8" s="45"/>
      <c r="L8" s="24"/>
      <c r="M8" s="54"/>
      <c r="N8" s="54"/>
      <c r="O8" s="54"/>
      <c r="P8" s="45"/>
      <c r="Q8" s="24"/>
      <c r="R8" s="54"/>
      <c r="S8" s="54"/>
      <c r="T8" s="54"/>
      <c r="U8" s="45"/>
      <c r="V8" s="24"/>
      <c r="W8" s="54"/>
      <c r="X8" s="54"/>
      <c r="Y8" s="54"/>
      <c r="Z8" s="45"/>
      <c r="AA8" s="24"/>
      <c r="AB8" s="24"/>
      <c r="AC8" s="24"/>
      <c r="AD8" s="24"/>
    </row>
    <row r="9" spans="1:30" ht="12.75">
      <c r="A9" s="24">
        <v>1986</v>
      </c>
      <c r="B9" s="24">
        <v>9.4</v>
      </c>
      <c r="C9" s="54">
        <v>3406</v>
      </c>
      <c r="D9" s="54">
        <v>207</v>
      </c>
      <c r="E9" s="92">
        <v>4768</v>
      </c>
      <c r="F9" s="45"/>
      <c r="G9" s="46">
        <v>5.2</v>
      </c>
      <c r="H9" s="54">
        <v>5017</v>
      </c>
      <c r="I9" s="54"/>
      <c r="J9" s="92">
        <v>5066</v>
      </c>
      <c r="K9" s="45"/>
      <c r="L9" s="46">
        <v>8.8</v>
      </c>
      <c r="M9" s="54">
        <v>3590</v>
      </c>
      <c r="N9" s="54"/>
      <c r="O9" s="92">
        <v>4828</v>
      </c>
      <c r="P9" s="45"/>
      <c r="Q9" s="46">
        <v>3.7</v>
      </c>
      <c r="R9" s="54">
        <v>5574</v>
      </c>
      <c r="S9" s="54"/>
      <c r="T9" s="92">
        <v>4879</v>
      </c>
      <c r="U9" s="45"/>
      <c r="V9" s="24">
        <v>3.3</v>
      </c>
      <c r="W9" s="54">
        <v>5741</v>
      </c>
      <c r="X9" s="54"/>
      <c r="Y9" s="92">
        <v>4692</v>
      </c>
      <c r="Z9" s="45"/>
      <c r="AA9" s="24"/>
      <c r="AB9" s="24"/>
      <c r="AC9" s="24"/>
      <c r="AD9" s="24"/>
    </row>
    <row r="10" spans="1:30" ht="12.75">
      <c r="A10" s="24">
        <v>1987</v>
      </c>
      <c r="B10" s="24">
        <v>9.3</v>
      </c>
      <c r="C10" s="54">
        <v>3471</v>
      </c>
      <c r="D10" s="54">
        <v>215</v>
      </c>
      <c r="E10" s="92">
        <v>4537</v>
      </c>
      <c r="F10" s="45"/>
      <c r="G10" s="46">
        <v>5.3</v>
      </c>
      <c r="H10" s="54">
        <v>5064</v>
      </c>
      <c r="I10" s="54"/>
      <c r="J10" s="92">
        <v>4863</v>
      </c>
      <c r="K10" s="45"/>
      <c r="L10" s="46">
        <v>8.8</v>
      </c>
      <c r="M10" s="54">
        <v>3595</v>
      </c>
      <c r="N10" s="54"/>
      <c r="O10" s="92">
        <v>4863</v>
      </c>
      <c r="P10" s="45"/>
      <c r="Q10" s="46">
        <v>4</v>
      </c>
      <c r="R10" s="54">
        <v>5558</v>
      </c>
      <c r="S10" s="54"/>
      <c r="T10" s="92">
        <v>4812</v>
      </c>
      <c r="U10" s="45"/>
      <c r="V10" s="24">
        <v>3.3</v>
      </c>
      <c r="W10" s="54">
        <v>5710</v>
      </c>
      <c r="X10" s="54"/>
      <c r="Y10" s="92">
        <v>4526</v>
      </c>
      <c r="Z10" s="45"/>
      <c r="AA10" s="24"/>
      <c r="AB10" s="24"/>
      <c r="AC10" s="24"/>
      <c r="AD10" s="24"/>
    </row>
    <row r="11" spans="1:30" ht="12.75">
      <c r="A11" s="24">
        <v>1988</v>
      </c>
      <c r="B11" s="24">
        <v>10.1</v>
      </c>
      <c r="C11" s="54">
        <v>3084</v>
      </c>
      <c r="D11" s="54">
        <v>195</v>
      </c>
      <c r="E11" s="92">
        <v>4653</v>
      </c>
      <c r="F11" s="45"/>
      <c r="G11" s="46">
        <v>5.7</v>
      </c>
      <c r="H11" s="54">
        <v>4863</v>
      </c>
      <c r="I11" s="54"/>
      <c r="J11" s="92">
        <v>4837</v>
      </c>
      <c r="K11" s="45"/>
      <c r="L11" s="46">
        <v>9.6</v>
      </c>
      <c r="M11" s="54">
        <v>3289</v>
      </c>
      <c r="N11" s="54"/>
      <c r="O11" s="92">
        <v>4705</v>
      </c>
      <c r="P11" s="45"/>
      <c r="Q11" s="46">
        <v>4.4</v>
      </c>
      <c r="R11" s="54">
        <v>5405</v>
      </c>
      <c r="S11" s="54"/>
      <c r="T11" s="92">
        <v>4681</v>
      </c>
      <c r="U11" s="45"/>
      <c r="V11" s="24">
        <v>4.1</v>
      </c>
      <c r="W11" s="54">
        <v>5396</v>
      </c>
      <c r="X11" s="54"/>
      <c r="Y11" s="92">
        <v>4524</v>
      </c>
      <c r="Z11" s="45"/>
      <c r="AA11" s="24"/>
      <c r="AB11" s="24"/>
      <c r="AC11" s="24"/>
      <c r="AD11" s="24"/>
    </row>
    <row r="12" spans="1:30" ht="12.75">
      <c r="A12" s="24">
        <v>1989</v>
      </c>
      <c r="B12" s="24">
        <v>9.9</v>
      </c>
      <c r="C12" s="54">
        <v>3254</v>
      </c>
      <c r="D12" s="54">
        <v>206</v>
      </c>
      <c r="E12" s="92">
        <v>4894</v>
      </c>
      <c r="F12" s="45"/>
      <c r="G12" s="46">
        <v>6.8</v>
      </c>
      <c r="H12" s="54">
        <v>4330</v>
      </c>
      <c r="I12" s="54">
        <v>279</v>
      </c>
      <c r="J12" s="92">
        <v>5202</v>
      </c>
      <c r="K12" s="45"/>
      <c r="L12" s="46">
        <v>9.1</v>
      </c>
      <c r="M12" s="54">
        <v>3464</v>
      </c>
      <c r="N12" s="54">
        <v>208</v>
      </c>
      <c r="O12" s="92">
        <v>4843</v>
      </c>
      <c r="P12" s="45"/>
      <c r="Q12" s="46">
        <v>5.2</v>
      </c>
      <c r="R12" s="54">
        <v>5010</v>
      </c>
      <c r="S12" s="54">
        <v>303</v>
      </c>
      <c r="T12" s="92">
        <v>4975</v>
      </c>
      <c r="U12" s="45"/>
      <c r="V12" s="46">
        <v>4</v>
      </c>
      <c r="W12" s="54">
        <v>5413</v>
      </c>
      <c r="X12" s="54">
        <v>292</v>
      </c>
      <c r="Y12" s="92">
        <v>4832</v>
      </c>
      <c r="Z12" s="45"/>
      <c r="AA12" s="24"/>
      <c r="AB12" s="24"/>
      <c r="AC12" s="24"/>
      <c r="AD12" s="24"/>
    </row>
    <row r="13" spans="1:30" ht="12.75">
      <c r="A13" s="24">
        <v>1990</v>
      </c>
      <c r="B13" s="24">
        <v>10.2</v>
      </c>
      <c r="C13" s="54">
        <v>3109</v>
      </c>
      <c r="D13" s="54">
        <v>199</v>
      </c>
      <c r="E13" s="92">
        <v>4882</v>
      </c>
      <c r="F13" s="45"/>
      <c r="G13" s="46">
        <v>6.4</v>
      </c>
      <c r="H13" s="54">
        <v>4592</v>
      </c>
      <c r="I13" s="54">
        <v>290</v>
      </c>
      <c r="J13" s="92">
        <v>5288</v>
      </c>
      <c r="K13" s="45"/>
      <c r="L13" s="46">
        <v>9.6</v>
      </c>
      <c r="M13" s="54">
        <v>3262</v>
      </c>
      <c r="N13" s="54">
        <v>197</v>
      </c>
      <c r="O13" s="92">
        <v>4804</v>
      </c>
      <c r="P13" s="45"/>
      <c r="Q13" s="46">
        <v>4.9</v>
      </c>
      <c r="R13" s="54">
        <v>5224</v>
      </c>
      <c r="S13" s="54">
        <v>310</v>
      </c>
      <c r="T13" s="92">
        <v>5105</v>
      </c>
      <c r="U13" s="45"/>
      <c r="V13" s="24">
        <v>3.9</v>
      </c>
      <c r="W13" s="54">
        <v>5535</v>
      </c>
      <c r="X13" s="54">
        <v>300</v>
      </c>
      <c r="Y13" s="92">
        <v>4726</v>
      </c>
      <c r="Z13" s="45"/>
      <c r="AA13" s="24"/>
      <c r="AB13" s="24"/>
      <c r="AC13" s="24"/>
      <c r="AD13" s="24"/>
    </row>
    <row r="14" spans="1:30" ht="12.75">
      <c r="A14" s="24">
        <v>1991</v>
      </c>
      <c r="B14" s="24">
        <v>9.7</v>
      </c>
      <c r="C14" s="54">
        <v>3432</v>
      </c>
      <c r="D14" s="54">
        <v>212</v>
      </c>
      <c r="E14" s="92">
        <v>4914</v>
      </c>
      <c r="F14" s="45"/>
      <c r="G14" s="46">
        <v>5.7</v>
      </c>
      <c r="H14" s="54">
        <v>4807</v>
      </c>
      <c r="I14" s="54">
        <v>271</v>
      </c>
      <c r="J14" s="92">
        <v>5357</v>
      </c>
      <c r="K14" s="45"/>
      <c r="L14" s="46">
        <v>8.7</v>
      </c>
      <c r="M14" s="54">
        <v>3756</v>
      </c>
      <c r="N14" s="54">
        <v>226</v>
      </c>
      <c r="O14" s="92">
        <v>4903</v>
      </c>
      <c r="P14" s="45"/>
      <c r="Q14" s="46">
        <v>4</v>
      </c>
      <c r="R14" s="54">
        <v>5403</v>
      </c>
      <c r="S14" s="54">
        <v>289</v>
      </c>
      <c r="T14" s="92">
        <v>5130</v>
      </c>
      <c r="U14" s="45"/>
      <c r="V14" s="24">
        <v>3.3</v>
      </c>
      <c r="W14" s="54">
        <v>5634</v>
      </c>
      <c r="X14" s="54">
        <v>278</v>
      </c>
      <c r="Y14" s="92">
        <v>5134</v>
      </c>
      <c r="Z14" s="45"/>
      <c r="AA14" s="24"/>
      <c r="AB14" s="24"/>
      <c r="AC14" s="24"/>
      <c r="AD14" s="24"/>
    </row>
    <row r="15" spans="1:30" ht="12.75">
      <c r="A15" s="24">
        <v>1992</v>
      </c>
      <c r="B15" s="24">
        <v>10.2</v>
      </c>
      <c r="C15" s="54">
        <v>3257</v>
      </c>
      <c r="D15" s="54">
        <v>208</v>
      </c>
      <c r="E15" s="92">
        <v>4686</v>
      </c>
      <c r="F15" s="45"/>
      <c r="G15" s="46">
        <v>6.3</v>
      </c>
      <c r="H15" s="54">
        <v>4667</v>
      </c>
      <c r="I15" s="54">
        <v>283</v>
      </c>
      <c r="J15" s="92">
        <v>5030</v>
      </c>
      <c r="K15" s="45"/>
      <c r="L15" s="46">
        <v>9.3</v>
      </c>
      <c r="M15" s="54">
        <v>3487</v>
      </c>
      <c r="N15" s="54">
        <v>215</v>
      </c>
      <c r="O15" s="92">
        <v>4672</v>
      </c>
      <c r="P15" s="45"/>
      <c r="Q15" s="46">
        <v>4.5</v>
      </c>
      <c r="R15" s="54">
        <v>5380</v>
      </c>
      <c r="S15" s="54">
        <v>310</v>
      </c>
      <c r="T15" s="92">
        <v>4776</v>
      </c>
      <c r="U15" s="45"/>
      <c r="V15" s="24">
        <v>3.5</v>
      </c>
      <c r="W15" s="54">
        <v>5684</v>
      </c>
      <c r="X15" s="54">
        <v>295</v>
      </c>
      <c r="Y15" s="92">
        <v>4693</v>
      </c>
      <c r="Z15" s="45"/>
      <c r="AA15" s="24"/>
      <c r="AB15" s="24"/>
      <c r="AC15" s="24"/>
      <c r="AD15" s="24"/>
    </row>
    <row r="16" spans="1:30" ht="12.75">
      <c r="A16" s="24">
        <v>1993</v>
      </c>
      <c r="B16" s="24">
        <v>10.3</v>
      </c>
      <c r="C16" s="54">
        <v>3071</v>
      </c>
      <c r="D16" s="54">
        <v>194</v>
      </c>
      <c r="E16" s="92">
        <v>5446</v>
      </c>
      <c r="F16" s="45"/>
      <c r="G16" s="46">
        <v>5.9</v>
      </c>
      <c r="H16" s="54">
        <v>4835</v>
      </c>
      <c r="I16" s="54">
        <v>297</v>
      </c>
      <c r="J16" s="92">
        <v>5105</v>
      </c>
      <c r="K16" s="45"/>
      <c r="L16" s="46">
        <v>9.3</v>
      </c>
      <c r="M16" s="54">
        <v>3370</v>
      </c>
      <c r="N16" s="54">
        <v>206</v>
      </c>
      <c r="O16" s="92">
        <v>4763</v>
      </c>
      <c r="P16" s="45"/>
      <c r="Q16" s="46">
        <v>4.1</v>
      </c>
      <c r="R16" s="54">
        <v>5488</v>
      </c>
      <c r="S16" s="54">
        <v>314</v>
      </c>
      <c r="T16" s="92">
        <v>4708</v>
      </c>
      <c r="U16" s="45"/>
      <c r="V16" s="24">
        <v>3.7</v>
      </c>
      <c r="W16" s="54">
        <v>5537</v>
      </c>
      <c r="X16" s="54">
        <v>299</v>
      </c>
      <c r="Y16" s="92">
        <v>4470</v>
      </c>
      <c r="Z16" s="45"/>
      <c r="AA16" s="24"/>
      <c r="AB16" s="24"/>
      <c r="AC16" s="24"/>
      <c r="AD16" s="24"/>
    </row>
    <row r="17" spans="1:30" ht="12.75">
      <c r="A17" s="24">
        <v>1994</v>
      </c>
      <c r="B17" s="24">
        <v>11.1</v>
      </c>
      <c r="C17" s="54">
        <v>2884</v>
      </c>
      <c r="D17" s="54">
        <v>201</v>
      </c>
      <c r="E17" s="92">
        <v>4944</v>
      </c>
      <c r="F17" s="45"/>
      <c r="G17" s="46">
        <v>6.7</v>
      </c>
      <c r="H17" s="54">
        <v>4451</v>
      </c>
      <c r="I17" s="54">
        <v>275</v>
      </c>
      <c r="J17" s="92">
        <v>4992</v>
      </c>
      <c r="K17" s="45"/>
      <c r="L17" s="46">
        <v>10.4</v>
      </c>
      <c r="M17" s="54">
        <v>3087</v>
      </c>
      <c r="N17" s="54">
        <v>205</v>
      </c>
      <c r="O17" s="92">
        <v>4629</v>
      </c>
      <c r="P17" s="45"/>
      <c r="Q17" s="46">
        <v>5.1</v>
      </c>
      <c r="R17" s="54">
        <v>5135</v>
      </c>
      <c r="S17" s="54">
        <v>302</v>
      </c>
      <c r="T17" s="92">
        <v>4650</v>
      </c>
      <c r="U17" s="45"/>
      <c r="V17" s="24">
        <v>4.8</v>
      </c>
      <c r="W17" s="54">
        <v>5122</v>
      </c>
      <c r="X17" s="54">
        <v>285</v>
      </c>
      <c r="Y17" s="92">
        <v>4600</v>
      </c>
      <c r="Z17" s="45"/>
      <c r="AA17" s="24"/>
      <c r="AB17" s="24"/>
      <c r="AC17" s="24"/>
      <c r="AD17" s="24"/>
    </row>
    <row r="18" spans="1:30" ht="12.75">
      <c r="A18" s="24">
        <v>1995</v>
      </c>
      <c r="B18" s="24">
        <v>10.2</v>
      </c>
      <c r="C18" s="54">
        <v>3079</v>
      </c>
      <c r="D18" s="54">
        <v>201</v>
      </c>
      <c r="E18" s="92">
        <v>4920</v>
      </c>
      <c r="F18" s="45"/>
      <c r="G18" s="46">
        <v>5.5</v>
      </c>
      <c r="H18" s="54">
        <v>4974</v>
      </c>
      <c r="I18" s="54">
        <v>294</v>
      </c>
      <c r="J18" s="92">
        <v>5031</v>
      </c>
      <c r="K18" s="45"/>
      <c r="L18" s="46">
        <v>9.4</v>
      </c>
      <c r="M18" s="54">
        <v>3375</v>
      </c>
      <c r="N18" s="54">
        <v>218</v>
      </c>
      <c r="O18" s="92">
        <v>4651</v>
      </c>
      <c r="P18" s="45"/>
      <c r="Q18" s="46">
        <v>3.9</v>
      </c>
      <c r="R18" s="54">
        <v>5595</v>
      </c>
      <c r="S18" s="54">
        <v>310</v>
      </c>
      <c r="T18" s="92">
        <v>4535</v>
      </c>
      <c r="U18" s="45"/>
      <c r="V18" s="24">
        <v>3.4</v>
      </c>
      <c r="W18" s="54">
        <v>5748</v>
      </c>
      <c r="X18" s="54">
        <v>303</v>
      </c>
      <c r="Y18" s="92">
        <v>4670</v>
      </c>
      <c r="Z18" s="45"/>
      <c r="AA18" s="24"/>
      <c r="AB18" s="24"/>
      <c r="AC18" s="24"/>
      <c r="AD18" s="24"/>
    </row>
    <row r="19" spans="1:30" ht="12.75">
      <c r="A19" s="24">
        <v>1996</v>
      </c>
      <c r="B19" s="24">
        <v>9.9</v>
      </c>
      <c r="C19" s="54">
        <v>3230</v>
      </c>
      <c r="D19" s="54">
        <v>213</v>
      </c>
      <c r="E19" s="92">
        <v>4777</v>
      </c>
      <c r="F19" s="45"/>
      <c r="G19" s="46">
        <v>5.3</v>
      </c>
      <c r="H19" s="54">
        <v>5146</v>
      </c>
      <c r="I19" s="54">
        <v>303</v>
      </c>
      <c r="J19" s="92">
        <v>5025</v>
      </c>
      <c r="K19" s="45"/>
      <c r="L19" s="46">
        <v>9.6</v>
      </c>
      <c r="M19" s="54">
        <v>3352</v>
      </c>
      <c r="N19" s="54">
        <v>221</v>
      </c>
      <c r="O19" s="92">
        <v>4687</v>
      </c>
      <c r="P19" s="45"/>
      <c r="Q19" s="46">
        <v>3.7</v>
      </c>
      <c r="R19" s="54">
        <v>5617</v>
      </c>
      <c r="S19" s="54">
        <v>311</v>
      </c>
      <c r="T19" s="92">
        <v>4630</v>
      </c>
      <c r="U19" s="45"/>
      <c r="V19" s="24">
        <v>3.8</v>
      </c>
      <c r="W19" s="54">
        <v>5568</v>
      </c>
      <c r="X19" s="54">
        <v>301</v>
      </c>
      <c r="Y19" s="92">
        <v>4653</v>
      </c>
      <c r="Z19" s="45"/>
      <c r="AA19" s="24"/>
      <c r="AB19" s="24"/>
      <c r="AC19" s="24"/>
      <c r="AD19" s="24"/>
    </row>
    <row r="20" spans="1:30" ht="12.75">
      <c r="A20" s="24">
        <v>1997</v>
      </c>
      <c r="B20" s="24">
        <v>10.6</v>
      </c>
      <c r="C20" s="54">
        <v>2953</v>
      </c>
      <c r="D20" s="54">
        <v>197</v>
      </c>
      <c r="E20" s="92">
        <v>5027</v>
      </c>
      <c r="F20" s="45"/>
      <c r="G20" s="46">
        <v>6.6</v>
      </c>
      <c r="H20" s="54">
        <v>4408</v>
      </c>
      <c r="I20" s="54">
        <v>276</v>
      </c>
      <c r="J20" s="92">
        <v>5074</v>
      </c>
      <c r="K20" s="45"/>
      <c r="L20" s="46">
        <v>10.3</v>
      </c>
      <c r="M20" s="54">
        <v>3058</v>
      </c>
      <c r="N20" s="54">
        <v>201</v>
      </c>
      <c r="O20" s="92">
        <v>4533</v>
      </c>
      <c r="P20" s="45"/>
      <c r="Q20" s="46">
        <v>4.9</v>
      </c>
      <c r="R20" s="54">
        <v>5148</v>
      </c>
      <c r="S20" s="54">
        <v>305</v>
      </c>
      <c r="T20" s="92">
        <v>4886</v>
      </c>
      <c r="U20" s="45"/>
      <c r="V20" s="24">
        <v>4.2</v>
      </c>
      <c r="W20" s="54">
        <v>5340</v>
      </c>
      <c r="X20" s="54">
        <v>293</v>
      </c>
      <c r="Y20" s="92">
        <v>4673</v>
      </c>
      <c r="Z20" s="45"/>
      <c r="AA20" s="24"/>
      <c r="AB20" s="24"/>
      <c r="AC20" s="24"/>
      <c r="AD20" s="24"/>
    </row>
    <row r="21" spans="1:30" ht="12.75">
      <c r="A21" s="24">
        <v>1998</v>
      </c>
      <c r="B21" s="24">
        <v>10.2</v>
      </c>
      <c r="C21" s="54">
        <v>3224</v>
      </c>
      <c r="D21" s="54">
        <v>205</v>
      </c>
      <c r="E21" s="92">
        <v>4952</v>
      </c>
      <c r="F21" s="45"/>
      <c r="G21" s="46">
        <v>6</v>
      </c>
      <c r="H21" s="54">
        <v>4785</v>
      </c>
      <c r="I21" s="54">
        <v>287</v>
      </c>
      <c r="J21" s="92">
        <v>4940</v>
      </c>
      <c r="K21" s="45"/>
      <c r="L21" s="46">
        <v>9.5</v>
      </c>
      <c r="M21" s="54">
        <v>3464</v>
      </c>
      <c r="N21" s="54">
        <v>212</v>
      </c>
      <c r="O21" s="92">
        <v>4401</v>
      </c>
      <c r="P21" s="45"/>
      <c r="Q21" s="46">
        <v>4.4</v>
      </c>
      <c r="R21" s="54">
        <v>5325</v>
      </c>
      <c r="S21" s="54">
        <v>294</v>
      </c>
      <c r="T21" s="92">
        <v>4803</v>
      </c>
      <c r="U21" s="45"/>
      <c r="V21" s="24">
        <v>3.5</v>
      </c>
      <c r="W21" s="54">
        <v>5631</v>
      </c>
      <c r="X21" s="54">
        <v>287</v>
      </c>
      <c r="Y21" s="92">
        <v>4562</v>
      </c>
      <c r="Z21" s="45"/>
      <c r="AA21" s="24">
        <v>10.3</v>
      </c>
      <c r="AB21" s="54">
        <v>3082</v>
      </c>
      <c r="AC21" s="54"/>
      <c r="AD21" s="54"/>
    </row>
    <row r="22" spans="1:30" ht="12.75">
      <c r="A22" s="24">
        <v>1999</v>
      </c>
      <c r="B22" s="24">
        <v>10.1</v>
      </c>
      <c r="C22" s="54">
        <v>3180</v>
      </c>
      <c r="D22" s="54"/>
      <c r="E22" s="54">
        <v>1889</v>
      </c>
      <c r="F22" s="45"/>
      <c r="G22" s="46">
        <v>5.5</v>
      </c>
      <c r="H22" s="54">
        <v>4767</v>
      </c>
      <c r="I22" s="54"/>
      <c r="J22" s="54">
        <v>1926</v>
      </c>
      <c r="K22" s="45"/>
      <c r="L22" s="46">
        <v>9.4</v>
      </c>
      <c r="M22" s="54">
        <v>3376</v>
      </c>
      <c r="N22" s="54"/>
      <c r="O22" s="54">
        <v>1779</v>
      </c>
      <c r="P22" s="45"/>
      <c r="Q22" s="46">
        <v>4</v>
      </c>
      <c r="R22" s="54">
        <v>5432</v>
      </c>
      <c r="S22" s="54"/>
      <c r="T22" s="54">
        <v>1551</v>
      </c>
      <c r="U22" s="45"/>
      <c r="V22" s="38"/>
      <c r="W22" s="38"/>
      <c r="X22" s="38"/>
      <c r="Y22" s="38"/>
      <c r="Z22" s="45"/>
      <c r="AA22" s="24">
        <v>10.4</v>
      </c>
      <c r="AB22" s="54">
        <v>3049</v>
      </c>
      <c r="AC22" s="54"/>
      <c r="AD22" s="54">
        <v>1677</v>
      </c>
    </row>
    <row r="23" spans="1:30" ht="12.75">
      <c r="A23" s="24">
        <v>2000</v>
      </c>
      <c r="B23" s="24">
        <v>10.8</v>
      </c>
      <c r="C23" s="54">
        <v>3020</v>
      </c>
      <c r="D23" s="54"/>
      <c r="E23" s="54">
        <v>2019</v>
      </c>
      <c r="F23" s="45"/>
      <c r="G23" s="46">
        <v>6.4</v>
      </c>
      <c r="H23" s="54">
        <v>4575</v>
      </c>
      <c r="I23" s="54"/>
      <c r="J23" s="54">
        <v>2146</v>
      </c>
      <c r="K23" s="45"/>
      <c r="L23" s="46">
        <v>10</v>
      </c>
      <c r="M23" s="54">
        <v>3173</v>
      </c>
      <c r="N23" s="54"/>
      <c r="O23" s="54">
        <v>1853</v>
      </c>
      <c r="P23" s="45"/>
      <c r="Q23" s="46">
        <v>4.6</v>
      </c>
      <c r="R23" s="54">
        <v>5281</v>
      </c>
      <c r="S23" s="54"/>
      <c r="T23" s="54">
        <v>1598</v>
      </c>
      <c r="U23" s="45"/>
      <c r="V23" s="38"/>
      <c r="W23" s="38"/>
      <c r="X23" s="38"/>
      <c r="Y23" s="38"/>
      <c r="Z23" s="45"/>
      <c r="AA23" s="24">
        <v>10.9</v>
      </c>
      <c r="AB23" s="54">
        <v>2786</v>
      </c>
      <c r="AC23" s="54"/>
      <c r="AD23" s="54">
        <v>1786</v>
      </c>
    </row>
    <row r="24" spans="1:30" ht="12.75">
      <c r="A24" s="24">
        <v>2001</v>
      </c>
      <c r="B24" s="24">
        <v>10.3</v>
      </c>
      <c r="C24" s="54">
        <v>3039</v>
      </c>
      <c r="D24" s="54"/>
      <c r="E24" s="54">
        <v>2016</v>
      </c>
      <c r="F24" s="45"/>
      <c r="G24" s="46">
        <v>5.9</v>
      </c>
      <c r="H24" s="54">
        <v>4777</v>
      </c>
      <c r="I24" s="54"/>
      <c r="J24" s="54">
        <v>2137</v>
      </c>
      <c r="K24" s="45"/>
      <c r="L24" s="46">
        <v>9.7</v>
      </c>
      <c r="M24" s="54">
        <v>3238</v>
      </c>
      <c r="N24" s="54"/>
      <c r="O24" s="54">
        <v>1887</v>
      </c>
      <c r="P24" s="45"/>
      <c r="Q24" s="46">
        <v>4.3</v>
      </c>
      <c r="R24" s="54">
        <v>5390</v>
      </c>
      <c r="S24" s="54"/>
      <c r="T24" s="54">
        <v>1635</v>
      </c>
      <c r="U24" s="45"/>
      <c r="V24" s="38"/>
      <c r="W24" s="38"/>
      <c r="X24" s="38"/>
      <c r="Y24" s="38"/>
      <c r="Z24" s="45"/>
      <c r="AA24" s="24">
        <v>10.7</v>
      </c>
      <c r="AB24" s="54">
        <v>2826</v>
      </c>
      <c r="AC24" s="54"/>
      <c r="AD24" s="54">
        <v>1726</v>
      </c>
    </row>
    <row r="25" spans="1:30" ht="12.75">
      <c r="A25" s="24">
        <v>2002</v>
      </c>
      <c r="B25" s="24">
        <v>10.9</v>
      </c>
      <c r="C25" s="54">
        <v>2902</v>
      </c>
      <c r="D25" s="54"/>
      <c r="E25" s="54">
        <v>1973</v>
      </c>
      <c r="F25" s="45"/>
      <c r="G25" s="46">
        <v>6.4</v>
      </c>
      <c r="H25" s="54">
        <v>4576</v>
      </c>
      <c r="I25" s="54"/>
      <c r="J25" s="54">
        <v>1973</v>
      </c>
      <c r="K25" s="45"/>
      <c r="L25" s="46">
        <v>10.2</v>
      </c>
      <c r="M25" s="54">
        <v>3127</v>
      </c>
      <c r="N25" s="54"/>
      <c r="O25" s="54">
        <v>1762</v>
      </c>
      <c r="P25" s="45"/>
      <c r="Q25" s="46">
        <v>4.7</v>
      </c>
      <c r="R25" s="54">
        <v>5306</v>
      </c>
      <c r="S25" s="54"/>
      <c r="T25" s="54">
        <v>1589</v>
      </c>
      <c r="U25" s="45"/>
      <c r="V25" s="38"/>
      <c r="W25" s="38"/>
      <c r="X25" s="38"/>
      <c r="Y25" s="38"/>
      <c r="Z25" s="45"/>
      <c r="AA25" s="46">
        <v>11</v>
      </c>
      <c r="AB25" s="54">
        <v>2806</v>
      </c>
      <c r="AC25" s="54"/>
      <c r="AD25" s="54">
        <v>1703</v>
      </c>
    </row>
    <row r="26" spans="1:30" ht="12.75">
      <c r="A26" s="24">
        <v>2003</v>
      </c>
      <c r="B26" s="24">
        <v>11.3</v>
      </c>
      <c r="C26" s="54">
        <v>3016</v>
      </c>
      <c r="D26" s="54"/>
      <c r="E26" s="54">
        <v>2420</v>
      </c>
      <c r="F26" s="45"/>
      <c r="G26" s="46">
        <v>6.9</v>
      </c>
      <c r="H26" s="54">
        <v>4466</v>
      </c>
      <c r="I26" s="54"/>
      <c r="J26" s="54">
        <v>2465</v>
      </c>
      <c r="K26" s="45"/>
      <c r="L26" s="46">
        <v>10.3</v>
      </c>
      <c r="M26" s="54">
        <v>3254</v>
      </c>
      <c r="N26" s="54"/>
      <c r="O26" s="54">
        <v>2220</v>
      </c>
      <c r="P26" s="45"/>
      <c r="Q26" s="46">
        <v>5.1</v>
      </c>
      <c r="R26" s="54">
        <v>5002</v>
      </c>
      <c r="S26" s="54"/>
      <c r="T26" s="54">
        <v>1893</v>
      </c>
      <c r="U26" s="45"/>
      <c r="V26" s="38"/>
      <c r="W26" s="38"/>
      <c r="X26" s="38"/>
      <c r="Y26" s="38"/>
      <c r="Z26" s="45"/>
      <c r="AA26" s="24">
        <v>10.9</v>
      </c>
      <c r="AB26" s="54">
        <v>3037</v>
      </c>
      <c r="AC26" s="54"/>
      <c r="AD26" s="54">
        <v>2114</v>
      </c>
    </row>
    <row r="27" spans="1:30" ht="12.75">
      <c r="A27" s="24">
        <v>2004</v>
      </c>
      <c r="B27" s="46">
        <f>AVERAGE('[1]DJ 2004'!C8:C19)</f>
        <v>10.416666666666666</v>
      </c>
      <c r="C27" s="54">
        <v>3069</v>
      </c>
      <c r="D27" s="54"/>
      <c r="E27" s="54">
        <v>2147</v>
      </c>
      <c r="F27" s="45"/>
      <c r="G27" s="46">
        <f>AVERAGE('[1]DJ 2004'!E8:E19)</f>
        <v>5.925</v>
      </c>
      <c r="H27" s="54">
        <v>4722</v>
      </c>
      <c r="I27" s="54"/>
      <c r="J27" s="54">
        <v>2160</v>
      </c>
      <c r="K27" s="45"/>
      <c r="L27" s="46">
        <f>AVERAGE('[1]DJ 2004'!G8:G19)</f>
        <v>9.633333333333333</v>
      </c>
      <c r="M27" s="54">
        <v>3302</v>
      </c>
      <c r="N27" s="54"/>
      <c r="O27" s="54">
        <v>1932</v>
      </c>
      <c r="P27" s="45"/>
      <c r="Q27" s="46">
        <f>AVERAGE('[1]DJ 2004'!I8:I19)</f>
        <v>4.233333333333333</v>
      </c>
      <c r="R27" s="54">
        <v>5363</v>
      </c>
      <c r="S27" s="54"/>
      <c r="T27" s="54">
        <v>1719</v>
      </c>
      <c r="U27" s="45"/>
      <c r="V27" s="38"/>
      <c r="W27" s="38"/>
      <c r="X27" s="38"/>
      <c r="Y27" s="38"/>
      <c r="Z27" s="45"/>
      <c r="AA27" s="46">
        <f>AVERAGE('[1]DJ 2004'!K8:K19)</f>
        <v>10.058333333333334</v>
      </c>
      <c r="AB27" s="54">
        <v>3130</v>
      </c>
      <c r="AC27" s="54"/>
      <c r="AD27" s="54">
        <v>1744</v>
      </c>
    </row>
    <row r="28" spans="1:30" ht="12.75">
      <c r="A28" s="48">
        <v>2005</v>
      </c>
      <c r="B28" s="48">
        <v>9.8</v>
      </c>
      <c r="C28" s="55">
        <v>3359</v>
      </c>
      <c r="D28" s="54">
        <v>198</v>
      </c>
      <c r="E28" s="54">
        <v>2217</v>
      </c>
      <c r="F28" s="45"/>
      <c r="G28" s="47">
        <v>5.3</v>
      </c>
      <c r="H28" s="55">
        <v>4910</v>
      </c>
      <c r="I28" s="54">
        <v>276</v>
      </c>
      <c r="J28" s="54">
        <v>2300</v>
      </c>
      <c r="K28" s="45"/>
      <c r="L28" s="47">
        <v>8.7</v>
      </c>
      <c r="M28" s="55">
        <v>3657</v>
      </c>
      <c r="N28" s="54"/>
      <c r="O28" s="54">
        <v>1962</v>
      </c>
      <c r="P28" s="45"/>
      <c r="Q28" s="47">
        <v>3.7</v>
      </c>
      <c r="R28" s="55">
        <v>5595</v>
      </c>
      <c r="S28" s="54"/>
      <c r="T28" s="54" t="s">
        <v>47</v>
      </c>
      <c r="U28" s="45"/>
      <c r="V28" s="45"/>
      <c r="W28" s="45"/>
      <c r="X28" s="45"/>
      <c r="Y28" s="45"/>
      <c r="Z28" s="45"/>
      <c r="AA28" s="48">
        <v>9.4</v>
      </c>
      <c r="AB28" s="55">
        <v>3469</v>
      </c>
      <c r="AC28" s="54"/>
      <c r="AD28" s="54">
        <v>1632</v>
      </c>
    </row>
    <row r="29" spans="1:30" ht="12.75">
      <c r="A29" s="24">
        <v>2006</v>
      </c>
      <c r="B29" s="24">
        <v>10.6</v>
      </c>
      <c r="C29" s="54">
        <v>3053</v>
      </c>
      <c r="D29" s="54"/>
      <c r="E29" s="54">
        <v>2167</v>
      </c>
      <c r="F29" s="45"/>
      <c r="G29" s="46">
        <v>6.5</v>
      </c>
      <c r="H29" s="54">
        <v>4481</v>
      </c>
      <c r="I29" s="54"/>
      <c r="J29" s="54">
        <v>2194</v>
      </c>
      <c r="K29" s="45"/>
      <c r="L29" s="46">
        <v>9.6</v>
      </c>
      <c r="M29" s="54">
        <v>3355</v>
      </c>
      <c r="N29" s="54"/>
      <c r="O29" s="54">
        <v>1882</v>
      </c>
      <c r="P29" s="45"/>
      <c r="Q29" s="46">
        <v>4.9</v>
      </c>
      <c r="R29" s="54">
        <v>5139</v>
      </c>
      <c r="S29" s="54"/>
      <c r="T29" s="54">
        <v>1753</v>
      </c>
      <c r="U29" s="45"/>
      <c r="V29" s="45"/>
      <c r="W29" s="45"/>
      <c r="X29" s="45"/>
      <c r="Y29" s="45"/>
      <c r="Z29" s="45"/>
      <c r="AA29" s="24">
        <v>10.5</v>
      </c>
      <c r="AB29" s="54">
        <v>2960</v>
      </c>
      <c r="AC29" s="54"/>
      <c r="AD29" s="54">
        <v>1891</v>
      </c>
    </row>
    <row r="30" spans="1:30" ht="12.75">
      <c r="A30" s="24">
        <v>2007</v>
      </c>
      <c r="B30" s="24">
        <v>10.8</v>
      </c>
      <c r="C30" s="54">
        <v>2916</v>
      </c>
      <c r="D30" s="54"/>
      <c r="E30" s="54">
        <v>2257</v>
      </c>
      <c r="F30" s="45"/>
      <c r="G30" s="46">
        <v>6.4</v>
      </c>
      <c r="H30" s="54">
        <v>4491</v>
      </c>
      <c r="I30" s="54"/>
      <c r="J30" s="54">
        <v>2285</v>
      </c>
      <c r="K30" s="45"/>
      <c r="L30" s="46">
        <v>9.8</v>
      </c>
      <c r="M30" s="54">
        <v>3213</v>
      </c>
      <c r="N30" s="54"/>
      <c r="O30" s="54">
        <v>2012</v>
      </c>
      <c r="P30" s="45"/>
      <c r="Q30" s="46">
        <v>4.8</v>
      </c>
      <c r="R30" s="54">
        <v>5212</v>
      </c>
      <c r="S30" s="54"/>
      <c r="T30" s="54">
        <v>1770</v>
      </c>
      <c r="U30" s="45"/>
      <c r="V30" s="45"/>
      <c r="W30" s="45"/>
      <c r="X30" s="45"/>
      <c r="Y30" s="45"/>
      <c r="Z30" s="45"/>
      <c r="AA30" s="24">
        <v>10.5</v>
      </c>
      <c r="AB30" s="54">
        <v>2932</v>
      </c>
      <c r="AC30" s="54"/>
      <c r="AD30" s="54">
        <v>1928</v>
      </c>
    </row>
    <row r="31" spans="1:30" ht="12.75">
      <c r="A31" s="93">
        <v>2008</v>
      </c>
      <c r="B31" s="94">
        <v>10.8</v>
      </c>
      <c r="C31" s="95">
        <v>3042</v>
      </c>
      <c r="D31" s="96"/>
      <c r="E31" s="95">
        <v>2164</v>
      </c>
      <c r="F31" s="45"/>
      <c r="G31" s="47">
        <v>6</v>
      </c>
      <c r="H31" s="55">
        <v>4751</v>
      </c>
      <c r="I31" s="97"/>
      <c r="J31" s="55">
        <v>2107</v>
      </c>
      <c r="K31" s="45"/>
      <c r="L31" s="47">
        <v>10</v>
      </c>
      <c r="M31" s="55">
        <v>3242</v>
      </c>
      <c r="N31" s="97"/>
      <c r="O31" s="55">
        <v>1833</v>
      </c>
      <c r="P31" s="45"/>
      <c r="Q31" s="47">
        <v>4.5</v>
      </c>
      <c r="R31" s="55">
        <v>5338</v>
      </c>
      <c r="S31" s="97"/>
      <c r="T31" s="55">
        <v>1670</v>
      </c>
      <c r="U31" s="45"/>
      <c r="V31" s="45"/>
      <c r="W31" s="45"/>
      <c r="X31" s="45"/>
      <c r="Y31" s="45"/>
      <c r="Z31" s="45"/>
      <c r="AA31" s="48">
        <v>10.4</v>
      </c>
      <c r="AB31" s="55">
        <v>3094</v>
      </c>
      <c r="AC31" s="97"/>
      <c r="AD31" s="55">
        <v>1826</v>
      </c>
    </row>
    <row r="32" spans="1:30" ht="12.75">
      <c r="A32" s="24">
        <v>2009</v>
      </c>
      <c r="B32" s="24">
        <v>10.7</v>
      </c>
      <c r="C32" s="54">
        <v>3045</v>
      </c>
      <c r="D32" s="54"/>
      <c r="E32" s="54">
        <v>2201</v>
      </c>
      <c r="F32" s="45"/>
      <c r="G32" s="46">
        <v>6.3</v>
      </c>
      <c r="H32" s="54">
        <v>4533</v>
      </c>
      <c r="I32" s="54"/>
      <c r="J32" s="54">
        <v>2189</v>
      </c>
      <c r="K32" s="45"/>
      <c r="L32" s="46">
        <v>9.9</v>
      </c>
      <c r="M32" s="54">
        <v>3245</v>
      </c>
      <c r="N32" s="54"/>
      <c r="O32" s="54">
        <v>1914</v>
      </c>
      <c r="P32" s="45"/>
      <c r="Q32" s="46">
        <v>4.6</v>
      </c>
      <c r="R32" s="54">
        <v>5210</v>
      </c>
      <c r="S32" s="54"/>
      <c r="T32" s="54">
        <v>1747</v>
      </c>
      <c r="U32" s="45"/>
      <c r="V32" s="45"/>
      <c r="W32" s="45"/>
      <c r="X32" s="45"/>
      <c r="Y32" s="45"/>
      <c r="Z32" s="45"/>
      <c r="AA32" s="24">
        <v>10.9</v>
      </c>
      <c r="AB32" s="54">
        <v>2872</v>
      </c>
      <c r="AC32" s="54"/>
      <c r="AD32" s="54">
        <v>1936</v>
      </c>
    </row>
    <row r="33" spans="1:30" ht="12.75">
      <c r="A33" s="24">
        <v>2010</v>
      </c>
      <c r="B33" s="24">
        <v>10.1</v>
      </c>
      <c r="C33" s="54">
        <v>3210</v>
      </c>
      <c r="D33" s="54"/>
      <c r="E33" s="54">
        <v>2057</v>
      </c>
      <c r="F33" s="45"/>
      <c r="G33" s="24">
        <v>5.1</v>
      </c>
      <c r="H33" s="54">
        <v>5083</v>
      </c>
      <c r="I33" s="54"/>
      <c r="J33" s="54">
        <v>1933</v>
      </c>
      <c r="K33" s="45"/>
      <c r="L33" s="24">
        <v>9.5</v>
      </c>
      <c r="M33" s="54">
        <v>3392</v>
      </c>
      <c r="N33" s="54"/>
      <c r="O33" s="54">
        <v>1784</v>
      </c>
      <c r="P33" s="45"/>
      <c r="Q33" s="24">
        <v>3.6</v>
      </c>
      <c r="R33" s="54">
        <v>5686</v>
      </c>
      <c r="S33" s="54"/>
      <c r="T33" s="54">
        <v>1608</v>
      </c>
      <c r="U33" s="45"/>
      <c r="V33" s="45"/>
      <c r="W33" s="45"/>
      <c r="X33" s="45"/>
      <c r="Y33" s="45"/>
      <c r="Z33" s="45"/>
      <c r="AA33" s="24">
        <v>9.9</v>
      </c>
      <c r="AB33" s="54">
        <v>3242</v>
      </c>
      <c r="AC33" s="54"/>
      <c r="AD33" s="54">
        <v>1700</v>
      </c>
    </row>
    <row r="34" spans="1:30" ht="12.75">
      <c r="A34" s="24">
        <v>2011</v>
      </c>
      <c r="B34" s="24">
        <v>11.3</v>
      </c>
      <c r="C34" s="54">
        <v>2793</v>
      </c>
      <c r="D34" s="24"/>
      <c r="E34" s="54">
        <v>2427</v>
      </c>
      <c r="F34" s="45"/>
      <c r="G34" s="24">
        <v>7.3</v>
      </c>
      <c r="H34" s="54">
        <v>4120</v>
      </c>
      <c r="I34" s="54"/>
      <c r="J34" s="54">
        <v>2463</v>
      </c>
      <c r="K34" s="45"/>
      <c r="L34" s="24">
        <v>10.4</v>
      </c>
      <c r="M34" s="54">
        <v>2979</v>
      </c>
      <c r="N34" s="54"/>
      <c r="O34" s="54">
        <v>2128</v>
      </c>
      <c r="P34" s="45"/>
      <c r="Q34" s="24">
        <v>5.6</v>
      </c>
      <c r="R34" s="54">
        <v>4871</v>
      </c>
      <c r="S34" s="54"/>
      <c r="T34" s="54">
        <v>1810</v>
      </c>
      <c r="U34" s="45"/>
      <c r="V34" s="45"/>
      <c r="W34" s="45"/>
      <c r="X34" s="45"/>
      <c r="Y34" s="45"/>
      <c r="Z34" s="45"/>
      <c r="AA34" s="24">
        <v>10.9</v>
      </c>
      <c r="AB34" s="54">
        <v>2777</v>
      </c>
      <c r="AC34" s="54"/>
      <c r="AD34" s="54">
        <v>2155</v>
      </c>
    </row>
    <row r="35" spans="1:31" ht="12.75">
      <c r="A35" s="107">
        <v>2012</v>
      </c>
      <c r="B35" s="103">
        <v>11</v>
      </c>
      <c r="C35" s="104">
        <v>2914</v>
      </c>
      <c r="D35" s="107"/>
      <c r="E35" s="104">
        <v>2212</v>
      </c>
      <c r="F35" s="108"/>
      <c r="G35" s="107">
        <v>6.3</v>
      </c>
      <c r="H35" s="104">
        <v>4545</v>
      </c>
      <c r="I35" s="104"/>
      <c r="J35" s="104">
        <v>2170</v>
      </c>
      <c r="K35" s="108"/>
      <c r="L35" s="107">
        <v>10.1</v>
      </c>
      <c r="M35" s="104">
        <v>3217</v>
      </c>
      <c r="N35" s="104"/>
      <c r="O35" s="104">
        <v>2008</v>
      </c>
      <c r="P35" s="108"/>
      <c r="Q35" s="107">
        <v>4.7</v>
      </c>
      <c r="R35" s="104">
        <v>5153</v>
      </c>
      <c r="S35" s="104"/>
      <c r="T35" s="104">
        <v>1656</v>
      </c>
      <c r="U35" s="108"/>
      <c r="V35" s="108"/>
      <c r="W35" s="108"/>
      <c r="X35" s="108"/>
      <c r="Y35" s="108"/>
      <c r="Z35" s="108"/>
      <c r="AA35" s="107">
        <v>10.7</v>
      </c>
      <c r="AB35" s="104">
        <v>2917</v>
      </c>
      <c r="AC35" s="104"/>
      <c r="AD35" s="104">
        <v>1921</v>
      </c>
      <c r="AE35" s="81"/>
    </row>
    <row r="36" spans="1:30" ht="12.75">
      <c r="A36" s="24">
        <v>2013</v>
      </c>
      <c r="B36" s="106">
        <v>10.4</v>
      </c>
      <c r="C36" s="104">
        <v>3122</v>
      </c>
      <c r="D36" s="109"/>
      <c r="E36" s="109"/>
      <c r="F36" s="110"/>
      <c r="G36" s="106">
        <v>5.8</v>
      </c>
      <c r="H36" s="104">
        <v>4738</v>
      </c>
      <c r="I36" s="109"/>
      <c r="J36" s="109"/>
      <c r="K36" s="110"/>
      <c r="L36" s="106">
        <v>9.8</v>
      </c>
      <c r="M36" s="104">
        <v>3329</v>
      </c>
      <c r="N36" s="109"/>
      <c r="O36" s="109"/>
      <c r="P36" s="110"/>
      <c r="Q36" s="106">
        <v>4.1</v>
      </c>
      <c r="R36" s="104">
        <v>5444</v>
      </c>
      <c r="S36" s="109"/>
      <c r="T36" s="109"/>
      <c r="U36" s="110"/>
      <c r="V36" s="110"/>
      <c r="W36" s="110"/>
      <c r="X36" s="110"/>
      <c r="Y36" s="110"/>
      <c r="Z36" s="110"/>
      <c r="AA36" s="106">
        <v>10</v>
      </c>
      <c r="AB36" s="104">
        <v>3176</v>
      </c>
      <c r="AC36" s="109"/>
      <c r="AD36" s="109"/>
    </row>
    <row r="37" spans="1:30" ht="12.75">
      <c r="A37" s="24">
        <v>2014</v>
      </c>
      <c r="B37" s="107">
        <v>11.8</v>
      </c>
      <c r="C37" s="104">
        <v>2477.4</v>
      </c>
      <c r="D37" s="114"/>
      <c r="E37" s="114"/>
      <c r="F37" s="115"/>
      <c r="G37" s="106">
        <v>7</v>
      </c>
      <c r="H37" s="104">
        <v>4293.6</v>
      </c>
      <c r="I37" s="104"/>
      <c r="J37" s="104"/>
      <c r="K37" s="105"/>
      <c r="L37" s="106">
        <v>11</v>
      </c>
      <c r="M37" s="104">
        <v>2683.2</v>
      </c>
      <c r="N37" s="104"/>
      <c r="O37" s="104"/>
      <c r="P37" s="105"/>
      <c r="Q37" s="106">
        <v>5.2</v>
      </c>
      <c r="R37" s="104">
        <v>5119.7</v>
      </c>
      <c r="S37" s="104"/>
      <c r="T37" s="104"/>
      <c r="U37" s="105"/>
      <c r="V37" s="105"/>
      <c r="W37" s="105"/>
      <c r="X37" s="105"/>
      <c r="Y37" s="105"/>
      <c r="Z37" s="105"/>
      <c r="AA37" s="106">
        <v>11.3</v>
      </c>
      <c r="AB37" s="104">
        <v>2534.5</v>
      </c>
      <c r="AC37" s="104"/>
      <c r="AD37" s="104"/>
    </row>
    <row r="38" spans="1:30" ht="12.75">
      <c r="A38" s="24">
        <v>2015</v>
      </c>
      <c r="B38" s="106">
        <v>11.5</v>
      </c>
      <c r="C38" s="104">
        <v>2879.7</v>
      </c>
      <c r="D38" s="109"/>
      <c r="E38" s="109"/>
      <c r="F38" s="110"/>
      <c r="G38" s="106">
        <v>7.3</v>
      </c>
      <c r="H38" s="104">
        <v>4302.2</v>
      </c>
      <c r="I38" s="109"/>
      <c r="J38" s="109"/>
      <c r="K38" s="110"/>
      <c r="L38" s="106">
        <v>10.4</v>
      </c>
      <c r="M38" s="104">
        <v>3163.5</v>
      </c>
      <c r="N38" s="109"/>
      <c r="O38" s="109"/>
      <c r="P38" s="110"/>
      <c r="Q38" s="106">
        <v>5.6</v>
      </c>
      <c r="R38" s="104">
        <v>4954.8</v>
      </c>
      <c r="S38" s="109"/>
      <c r="T38" s="109"/>
      <c r="U38" s="110"/>
      <c r="V38" s="110"/>
      <c r="W38" s="110"/>
      <c r="X38" s="110"/>
      <c r="Y38" s="110"/>
      <c r="Z38" s="110"/>
      <c r="AA38" s="106">
        <v>11</v>
      </c>
      <c r="AB38" s="104">
        <v>2936</v>
      </c>
      <c r="AC38" s="109"/>
      <c r="AD38" s="109"/>
    </row>
    <row r="39" spans="1:30" ht="12.75">
      <c r="A39" s="107">
        <v>2016</v>
      </c>
      <c r="B39" s="107">
        <v>11.2</v>
      </c>
      <c r="C39" s="104">
        <v>2996</v>
      </c>
      <c r="D39" s="122"/>
      <c r="E39" s="122"/>
      <c r="F39" s="123"/>
      <c r="G39" s="106">
        <v>6.5</v>
      </c>
      <c r="H39" s="104">
        <v>4548</v>
      </c>
      <c r="I39" s="104"/>
      <c r="J39" s="104"/>
      <c r="K39" s="105"/>
      <c r="L39" s="106">
        <v>10</v>
      </c>
      <c r="M39" s="104">
        <v>3269</v>
      </c>
      <c r="N39" s="104"/>
      <c r="O39" s="104"/>
      <c r="P39" s="105"/>
      <c r="Q39" s="106">
        <v>5</v>
      </c>
      <c r="R39" s="104">
        <v>5120</v>
      </c>
      <c r="S39" s="104"/>
      <c r="T39" s="104"/>
      <c r="U39" s="105"/>
      <c r="V39" s="105"/>
      <c r="W39" s="105"/>
      <c r="X39" s="105"/>
      <c r="Y39" s="105"/>
      <c r="Z39" s="105"/>
      <c r="AA39" s="106">
        <v>10.7</v>
      </c>
      <c r="AB39" s="104">
        <v>3049</v>
      </c>
      <c r="AC39" s="104"/>
      <c r="AD39" s="104"/>
    </row>
    <row r="40" spans="1:30" ht="12.75">
      <c r="A40" s="107">
        <v>2017</v>
      </c>
      <c r="B40" s="106">
        <v>11.3</v>
      </c>
      <c r="C40" s="104">
        <v>2883</v>
      </c>
      <c r="D40" s="106"/>
      <c r="E40" s="106"/>
      <c r="F40" s="124"/>
      <c r="G40" s="106">
        <v>6.7</v>
      </c>
      <c r="H40" s="104">
        <v>4502</v>
      </c>
      <c r="I40" s="106"/>
      <c r="J40" s="106"/>
      <c r="K40" s="124"/>
      <c r="L40" s="106">
        <v>10.3</v>
      </c>
      <c r="M40" s="104">
        <v>3238</v>
      </c>
      <c r="N40" s="106"/>
      <c r="O40" s="106"/>
      <c r="P40" s="124"/>
      <c r="Q40" s="106">
        <v>5.1</v>
      </c>
      <c r="R40" s="104">
        <v>5034</v>
      </c>
      <c r="S40" s="106"/>
      <c r="T40" s="106"/>
      <c r="U40" s="124"/>
      <c r="V40" s="124"/>
      <c r="W40" s="124"/>
      <c r="X40" s="124"/>
      <c r="Y40" s="124"/>
      <c r="Z40" s="124"/>
      <c r="AA40" s="106">
        <v>10.4</v>
      </c>
      <c r="AB40" s="104">
        <v>3190</v>
      </c>
      <c r="AC40" s="122"/>
      <c r="AD40" s="114"/>
    </row>
    <row r="41" spans="1:30" ht="12.75">
      <c r="A41" s="107">
        <v>2018</v>
      </c>
      <c r="B41" s="107"/>
      <c r="C41" s="104"/>
      <c r="D41" s="122"/>
      <c r="E41" s="122"/>
      <c r="F41" s="123"/>
      <c r="G41" s="122"/>
      <c r="H41" s="114"/>
      <c r="I41" s="122"/>
      <c r="J41" s="122"/>
      <c r="K41" s="123"/>
      <c r="L41" s="122"/>
      <c r="M41" s="114"/>
      <c r="N41" s="122"/>
      <c r="O41" s="122"/>
      <c r="P41" s="123"/>
      <c r="Q41" s="122"/>
      <c r="R41" s="114"/>
      <c r="S41" s="122"/>
      <c r="T41" s="122"/>
      <c r="U41" s="123"/>
      <c r="V41" s="123"/>
      <c r="W41" s="123"/>
      <c r="X41" s="123"/>
      <c r="Y41" s="123"/>
      <c r="Z41" s="123"/>
      <c r="AA41" s="122"/>
      <c r="AB41" s="114"/>
      <c r="AC41" s="122"/>
      <c r="AD41" s="114"/>
    </row>
    <row r="42" spans="1:30" ht="12.75">
      <c r="A42" s="24"/>
      <c r="B42" s="24"/>
      <c r="C42" s="24"/>
      <c r="D42" s="24"/>
      <c r="E42" s="24"/>
      <c r="F42" s="45"/>
      <c r="G42" s="24"/>
      <c r="H42" s="24"/>
      <c r="I42" s="24"/>
      <c r="J42" s="24"/>
      <c r="K42" s="45"/>
      <c r="L42" s="24"/>
      <c r="M42" s="24"/>
      <c r="N42" s="24"/>
      <c r="O42" s="24"/>
      <c r="P42" s="45"/>
      <c r="Q42" s="24"/>
      <c r="R42" s="24"/>
      <c r="S42" s="24"/>
      <c r="T42" s="24"/>
      <c r="U42" s="45"/>
      <c r="V42" s="45"/>
      <c r="W42" s="45"/>
      <c r="X42" s="45"/>
      <c r="Y42" s="45"/>
      <c r="Z42" s="45"/>
      <c r="AA42" s="24"/>
      <c r="AB42" s="24"/>
      <c r="AC42" s="24"/>
      <c r="AD42" s="24"/>
    </row>
    <row r="43" spans="1:30" ht="12.75">
      <c r="A43" s="38"/>
      <c r="B43" s="38"/>
      <c r="C43" s="38"/>
      <c r="D43" s="38"/>
      <c r="E43" s="38"/>
      <c r="F43" s="45"/>
      <c r="G43" s="38"/>
      <c r="H43" s="38"/>
      <c r="I43" s="38"/>
      <c r="J43" s="38"/>
      <c r="K43" s="45"/>
      <c r="L43" s="38"/>
      <c r="M43" s="38"/>
      <c r="N43" s="38"/>
      <c r="O43" s="38"/>
      <c r="P43" s="45"/>
      <c r="Q43" s="38"/>
      <c r="R43" s="38"/>
      <c r="S43" s="38"/>
      <c r="T43" s="38"/>
      <c r="U43" s="45"/>
      <c r="V43" s="45"/>
      <c r="W43" s="45"/>
      <c r="X43" s="45"/>
      <c r="Y43" s="45"/>
      <c r="Z43" s="45"/>
      <c r="AA43" s="38"/>
      <c r="AB43" s="38"/>
      <c r="AC43" s="38"/>
      <c r="AD43" s="38"/>
    </row>
    <row r="45" ht="12.75">
      <c r="A45" s="7" t="s">
        <v>11</v>
      </c>
    </row>
    <row r="47" spans="1:3" ht="12.75">
      <c r="A47" t="s">
        <v>5</v>
      </c>
      <c r="C47" t="s">
        <v>12</v>
      </c>
    </row>
    <row r="48" spans="1:3" ht="12.75">
      <c r="A48" t="s">
        <v>6</v>
      </c>
      <c r="C48" t="s">
        <v>13</v>
      </c>
    </row>
    <row r="49" spans="1:3" ht="12.75">
      <c r="A49" t="s">
        <v>7</v>
      </c>
      <c r="C49" t="s">
        <v>14</v>
      </c>
    </row>
    <row r="50" spans="1:3" ht="12.75">
      <c r="A50" t="s">
        <v>8</v>
      </c>
      <c r="C50" t="s">
        <v>15</v>
      </c>
    </row>
    <row r="51" spans="1:3" ht="12.75">
      <c r="A51" t="s">
        <v>43</v>
      </c>
      <c r="C51" t="s">
        <v>44</v>
      </c>
    </row>
  </sheetData>
  <sheetProtection/>
  <printOptions/>
  <pageMargins left="0.787401575" right="0.787401575" top="0.61" bottom="0.984251969" header="0.4921259845" footer="0.4921259845"/>
  <pageSetup fitToHeight="1" fitToWidth="1" horizontalDpi="600" verticalDpi="600" orientation="landscape" paperSize="9" scale="76" r:id="rId1"/>
  <headerFooter alignWithMargins="0">
    <oddFooter>&amp;LService cantonal de l'énergie&amp;R25.7.02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7.7109375" style="0" customWidth="1"/>
    <col min="2" max="2" width="8.28125" style="0" bestFit="1" customWidth="1"/>
    <col min="3" max="3" width="6.8515625" style="0" customWidth="1"/>
    <col min="4" max="4" width="8.28125" style="0" bestFit="1" customWidth="1"/>
    <col min="5" max="5" width="6.8515625" style="0" bestFit="1" customWidth="1"/>
    <col min="6" max="6" width="5.28125" style="0" customWidth="1"/>
    <col min="7" max="7" width="6.8515625" style="0" bestFit="1" customWidth="1"/>
    <col min="8" max="8" width="5.8515625" style="0" customWidth="1"/>
    <col min="9" max="9" width="7.421875" style="0" bestFit="1" customWidth="1"/>
    <col min="10" max="10" width="6.8515625" style="0" customWidth="1"/>
    <col min="11" max="11" width="6.851562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55</v>
      </c>
      <c r="L1" s="8"/>
    </row>
    <row r="4" ht="12.75">
      <c r="A4" s="7" t="s">
        <v>62</v>
      </c>
    </row>
    <row r="5" ht="12.75">
      <c r="A5" t="s">
        <v>29</v>
      </c>
    </row>
    <row r="6" spans="1:11" ht="12.75">
      <c r="A6" s="13"/>
      <c r="B6" s="138" t="s">
        <v>30</v>
      </c>
      <c r="C6" s="139"/>
      <c r="D6" s="138" t="s">
        <v>31</v>
      </c>
      <c r="E6" s="139"/>
      <c r="F6" s="138" t="s">
        <v>32</v>
      </c>
      <c r="G6" s="139"/>
      <c r="H6" s="138" t="s">
        <v>33</v>
      </c>
      <c r="I6" s="139"/>
      <c r="J6" s="138" t="s">
        <v>36</v>
      </c>
      <c r="K6" s="139"/>
    </row>
    <row r="7" spans="1:18" ht="12.75">
      <c r="A7" s="15"/>
      <c r="B7" s="40" t="s">
        <v>6</v>
      </c>
      <c r="C7" s="41" t="s">
        <v>37</v>
      </c>
      <c r="D7" s="40" t="s">
        <v>6</v>
      </c>
      <c r="E7" s="41" t="s">
        <v>37</v>
      </c>
      <c r="F7" s="40" t="s">
        <v>6</v>
      </c>
      <c r="G7" s="41" t="s">
        <v>37</v>
      </c>
      <c r="H7" s="40" t="s">
        <v>6</v>
      </c>
      <c r="I7" s="41" t="s">
        <v>37</v>
      </c>
      <c r="J7" s="40" t="s">
        <v>6</v>
      </c>
      <c r="K7" s="41" t="s">
        <v>37</v>
      </c>
      <c r="P7" s="3"/>
      <c r="Q7" s="3"/>
      <c r="R7" s="3"/>
    </row>
    <row r="8" spans="1:18" ht="12.75">
      <c r="A8" s="14">
        <v>40544</v>
      </c>
      <c r="B8" s="3">
        <v>613</v>
      </c>
      <c r="C8" s="39">
        <v>0.2</v>
      </c>
      <c r="D8" s="19">
        <v>680</v>
      </c>
      <c r="E8" s="39">
        <v>-1.9</v>
      </c>
      <c r="F8" s="19">
        <v>653</v>
      </c>
      <c r="G8" s="26">
        <v>-1.1</v>
      </c>
      <c r="H8" s="19">
        <v>757</v>
      </c>
      <c r="I8" s="26">
        <v>-4.4</v>
      </c>
      <c r="J8" s="19">
        <v>556</v>
      </c>
      <c r="K8" s="39">
        <v>2.1</v>
      </c>
      <c r="O8" s="3"/>
      <c r="P8" s="3"/>
      <c r="Q8" s="38"/>
      <c r="R8" s="3"/>
    </row>
    <row r="9" spans="1:18" ht="12.75">
      <c r="A9" s="14">
        <f aca="true" t="shared" si="0" ref="A9:A19">A8+31</f>
        <v>40575</v>
      </c>
      <c r="B9" s="3">
        <v>480</v>
      </c>
      <c r="C9" s="39">
        <v>2.9</v>
      </c>
      <c r="D9" s="3">
        <v>544</v>
      </c>
      <c r="E9" s="39">
        <v>0.6</v>
      </c>
      <c r="F9" s="19">
        <v>504</v>
      </c>
      <c r="G9" s="39">
        <v>2</v>
      </c>
      <c r="H9" s="19">
        <v>604</v>
      </c>
      <c r="I9" s="26">
        <v>-1.6</v>
      </c>
      <c r="J9" s="19">
        <v>479</v>
      </c>
      <c r="K9" s="39">
        <v>2.9</v>
      </c>
      <c r="O9" s="3"/>
      <c r="P9" s="3"/>
      <c r="Q9" s="38"/>
      <c r="R9" s="3"/>
    </row>
    <row r="10" spans="1:18" ht="12.75">
      <c r="A10" s="14">
        <f t="shared" si="0"/>
        <v>40606</v>
      </c>
      <c r="B10" s="3">
        <v>366</v>
      </c>
      <c r="C10" s="39">
        <v>7.9</v>
      </c>
      <c r="D10" s="3">
        <v>516</v>
      </c>
      <c r="E10" s="39">
        <v>3.3</v>
      </c>
      <c r="F10" s="19">
        <v>377</v>
      </c>
      <c r="G10" s="39">
        <v>7.6</v>
      </c>
      <c r="H10" s="19">
        <v>570</v>
      </c>
      <c r="I10" s="26">
        <v>1.6</v>
      </c>
      <c r="J10" s="19">
        <v>390</v>
      </c>
      <c r="K10" s="39">
        <v>7</v>
      </c>
      <c r="O10" s="3"/>
      <c r="P10" s="3"/>
      <c r="Q10" s="38"/>
      <c r="R10" s="3"/>
    </row>
    <row r="11" spans="1:18" ht="12.75">
      <c r="A11" s="14">
        <f t="shared" si="0"/>
        <v>40637</v>
      </c>
      <c r="B11" s="19">
        <v>73</v>
      </c>
      <c r="C11" s="39">
        <v>14.2</v>
      </c>
      <c r="D11" s="19">
        <v>312</v>
      </c>
      <c r="E11" s="39">
        <v>8.7</v>
      </c>
      <c r="F11" s="19">
        <v>80</v>
      </c>
      <c r="G11" s="26">
        <v>13.3</v>
      </c>
      <c r="H11" s="19">
        <v>384</v>
      </c>
      <c r="I11" s="26">
        <v>7.2</v>
      </c>
      <c r="J11" s="19">
        <v>122</v>
      </c>
      <c r="K11" s="39">
        <v>12.3</v>
      </c>
      <c r="O11" s="19"/>
      <c r="P11" s="3"/>
      <c r="Q11" s="38"/>
      <c r="R11" s="3"/>
    </row>
    <row r="12" spans="1:18" ht="12.75">
      <c r="A12" s="14">
        <f t="shared" si="0"/>
        <v>40668</v>
      </c>
      <c r="B12" s="19">
        <v>8</v>
      </c>
      <c r="C12" s="39">
        <v>17</v>
      </c>
      <c r="D12" s="19">
        <v>180</v>
      </c>
      <c r="E12" s="39">
        <v>11.3</v>
      </c>
      <c r="F12" s="19">
        <v>18</v>
      </c>
      <c r="G12" s="26">
        <v>16.3</v>
      </c>
      <c r="H12" s="19">
        <v>246</v>
      </c>
      <c r="I12" s="39">
        <v>10.1</v>
      </c>
      <c r="J12" s="37">
        <v>43</v>
      </c>
      <c r="K12" s="51">
        <v>15.6</v>
      </c>
      <c r="O12" s="19"/>
      <c r="P12" s="3"/>
      <c r="Q12" s="38"/>
      <c r="R12" s="3"/>
    </row>
    <row r="13" spans="1:18" ht="12.75">
      <c r="A13" s="14">
        <f t="shared" si="0"/>
        <v>40699</v>
      </c>
      <c r="B13" s="19">
        <v>8</v>
      </c>
      <c r="C13" s="42">
        <v>18.8</v>
      </c>
      <c r="D13" s="19">
        <v>125</v>
      </c>
      <c r="E13" s="39">
        <v>12.8</v>
      </c>
      <c r="F13" s="19">
        <v>11</v>
      </c>
      <c r="G13" s="26">
        <v>17.9</v>
      </c>
      <c r="H13" s="19">
        <v>204</v>
      </c>
      <c r="I13" s="39">
        <v>11.3</v>
      </c>
      <c r="J13" s="19">
        <v>9</v>
      </c>
      <c r="K13" s="39">
        <v>17.5</v>
      </c>
      <c r="O13" s="19"/>
      <c r="P13" s="3"/>
      <c r="Q13" s="38"/>
      <c r="R13" s="3"/>
    </row>
    <row r="14" spans="1:18" ht="12.75">
      <c r="A14" s="14">
        <f t="shared" si="0"/>
        <v>40730</v>
      </c>
      <c r="B14" s="19">
        <v>0</v>
      </c>
      <c r="C14" s="39">
        <v>18.6</v>
      </c>
      <c r="D14" s="19">
        <v>161</v>
      </c>
      <c r="E14" s="39">
        <v>12.4</v>
      </c>
      <c r="F14" s="19">
        <v>0</v>
      </c>
      <c r="G14" s="26">
        <v>17.7</v>
      </c>
      <c r="H14" s="19">
        <v>200</v>
      </c>
      <c r="I14" s="39">
        <v>11.3</v>
      </c>
      <c r="J14" s="19">
        <v>0</v>
      </c>
      <c r="K14" s="39">
        <v>17.4</v>
      </c>
      <c r="O14" s="19"/>
      <c r="P14" s="3"/>
      <c r="Q14" s="38"/>
      <c r="R14" s="3"/>
    </row>
    <row r="15" spans="1:18" ht="12.75">
      <c r="A15" s="14">
        <f t="shared" si="0"/>
        <v>40761</v>
      </c>
      <c r="B15" s="19">
        <v>0</v>
      </c>
      <c r="C15" s="39">
        <v>21</v>
      </c>
      <c r="D15" s="19">
        <v>57</v>
      </c>
      <c r="E15" s="39">
        <v>15.9</v>
      </c>
      <c r="F15" s="19">
        <v>0</v>
      </c>
      <c r="G15" s="26">
        <v>20.3</v>
      </c>
      <c r="H15" s="19">
        <v>69</v>
      </c>
      <c r="I15" s="39">
        <v>14.4</v>
      </c>
      <c r="J15" s="19">
        <v>0</v>
      </c>
      <c r="K15" s="39">
        <v>19.5</v>
      </c>
      <c r="O15" s="19"/>
      <c r="P15" s="3"/>
      <c r="Q15" s="38"/>
      <c r="R15" s="3"/>
    </row>
    <row r="16" spans="1:18" ht="12.75">
      <c r="A16" s="14">
        <f t="shared" si="0"/>
        <v>40792</v>
      </c>
      <c r="B16" s="19">
        <v>10</v>
      </c>
      <c r="C16" s="39">
        <v>17.8</v>
      </c>
      <c r="D16" s="19">
        <v>88</v>
      </c>
      <c r="E16" s="39">
        <v>13.1</v>
      </c>
      <c r="F16" s="19">
        <v>19</v>
      </c>
      <c r="G16" s="26">
        <v>16.7</v>
      </c>
      <c r="H16" s="19">
        <v>163</v>
      </c>
      <c r="I16" s="39">
        <v>11.6</v>
      </c>
      <c r="J16" s="19">
        <v>10</v>
      </c>
      <c r="K16" s="39">
        <v>16.4</v>
      </c>
      <c r="O16" s="19"/>
      <c r="P16" s="3"/>
      <c r="Q16" s="38"/>
      <c r="R16" s="3"/>
    </row>
    <row r="17" spans="1:18" ht="12.75">
      <c r="A17" s="14">
        <f t="shared" si="0"/>
        <v>40823</v>
      </c>
      <c r="B17" s="19">
        <v>244</v>
      </c>
      <c r="C17" s="39">
        <v>10.4</v>
      </c>
      <c r="D17" s="19">
        <v>376</v>
      </c>
      <c r="E17" s="39">
        <v>7</v>
      </c>
      <c r="F17" s="19">
        <v>287</v>
      </c>
      <c r="G17" s="26">
        <v>9.1</v>
      </c>
      <c r="H17" s="19">
        <v>453</v>
      </c>
      <c r="I17" s="39">
        <v>5.1</v>
      </c>
      <c r="J17" s="19">
        <v>256</v>
      </c>
      <c r="K17" s="39">
        <v>10</v>
      </c>
      <c r="P17" s="3"/>
      <c r="Q17" s="38"/>
      <c r="R17" s="3"/>
    </row>
    <row r="18" spans="1:18" ht="12.75">
      <c r="A18" s="14">
        <f t="shared" si="0"/>
        <v>40854</v>
      </c>
      <c r="B18" s="19">
        <v>426</v>
      </c>
      <c r="C18" s="39">
        <v>5.2</v>
      </c>
      <c r="D18" s="19">
        <v>438</v>
      </c>
      <c r="E18" s="26">
        <v>5.4</v>
      </c>
      <c r="F18" s="19">
        <v>445</v>
      </c>
      <c r="G18" s="39">
        <v>3.7</v>
      </c>
      <c r="H18" s="19">
        <v>511</v>
      </c>
      <c r="I18" s="39">
        <v>3</v>
      </c>
      <c r="J18" s="19">
        <v>414</v>
      </c>
      <c r="K18" s="39">
        <v>5.5</v>
      </c>
      <c r="P18" s="3"/>
      <c r="Q18" s="38"/>
      <c r="R18" s="3"/>
    </row>
    <row r="19" spans="1:18" ht="12.75">
      <c r="A19" s="14">
        <f t="shared" si="0"/>
        <v>40885</v>
      </c>
      <c r="B19" s="19">
        <v>562</v>
      </c>
      <c r="C19" s="39">
        <v>1.9</v>
      </c>
      <c r="D19" s="19">
        <v>645</v>
      </c>
      <c r="E19" s="26">
        <v>-0.8</v>
      </c>
      <c r="F19" s="19">
        <v>585</v>
      </c>
      <c r="G19" s="26">
        <v>1.1</v>
      </c>
      <c r="H19" s="19">
        <v>710</v>
      </c>
      <c r="I19" s="39">
        <v>-2.9</v>
      </c>
      <c r="J19" s="19">
        <v>499</v>
      </c>
      <c r="K19" s="39">
        <v>3.9</v>
      </c>
      <c r="P19" s="3"/>
      <c r="Q19" s="38"/>
      <c r="R19" s="3"/>
    </row>
    <row r="20" spans="1:18" ht="12.75">
      <c r="A20" s="16" t="s">
        <v>48</v>
      </c>
      <c r="B20" s="56">
        <f>SUM(B8:B19)</f>
        <v>2790</v>
      </c>
      <c r="C20" s="28">
        <f>AVERAGE(C8:C19)</f>
        <v>11.324999999999998</v>
      </c>
      <c r="D20" s="56">
        <f>SUM(D8:D19)</f>
        <v>4122</v>
      </c>
      <c r="E20" s="28">
        <f>AVERAGE(E8:E19)</f>
        <v>7.316666666666666</v>
      </c>
      <c r="F20" s="56">
        <f>SUM(F8:F19)</f>
        <v>2979</v>
      </c>
      <c r="G20" s="28">
        <f>AVERAGE(G8:G19)</f>
        <v>10.383333333333333</v>
      </c>
      <c r="H20" s="56">
        <f>SUM(H8:H19)</f>
        <v>4871</v>
      </c>
      <c r="I20" s="28">
        <f>AVERAGE(I8:I19)</f>
        <v>5.558333333333333</v>
      </c>
      <c r="J20" s="56">
        <f>SUM(J8:J19)</f>
        <v>2778</v>
      </c>
      <c r="K20" s="28">
        <f>AVERAGE(K8:K19)</f>
        <v>10.841666666666667</v>
      </c>
      <c r="P20" s="3"/>
      <c r="Q20" s="3"/>
      <c r="R20" s="3"/>
    </row>
    <row r="21" spans="16:18" ht="12.75">
      <c r="P21" s="3"/>
      <c r="Q21" s="3"/>
      <c r="R21" s="3"/>
    </row>
    <row r="23" ht="12.75">
      <c r="C23" s="29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55</v>
      </c>
      <c r="L1" s="8"/>
    </row>
    <row r="4" ht="12.75">
      <c r="A4" s="7" t="s">
        <v>53</v>
      </c>
    </row>
    <row r="5" ht="12.75">
      <c r="A5" t="s">
        <v>29</v>
      </c>
    </row>
    <row r="6" spans="1:11" ht="12.75">
      <c r="A6" s="13"/>
      <c r="B6" s="138" t="s">
        <v>30</v>
      </c>
      <c r="C6" s="139"/>
      <c r="D6" s="138" t="s">
        <v>31</v>
      </c>
      <c r="E6" s="139"/>
      <c r="F6" s="138" t="s">
        <v>32</v>
      </c>
      <c r="G6" s="139"/>
      <c r="H6" s="138" t="s">
        <v>33</v>
      </c>
      <c r="I6" s="139"/>
      <c r="J6" s="138" t="s">
        <v>36</v>
      </c>
      <c r="K6" s="139"/>
    </row>
    <row r="7" spans="1:18" ht="12.75">
      <c r="A7" s="15"/>
      <c r="B7" s="40" t="s">
        <v>6</v>
      </c>
      <c r="C7" s="41" t="s">
        <v>37</v>
      </c>
      <c r="D7" s="40" t="s">
        <v>6</v>
      </c>
      <c r="E7" s="41" t="s">
        <v>37</v>
      </c>
      <c r="F7" s="40" t="s">
        <v>6</v>
      </c>
      <c r="G7" s="41" t="s">
        <v>37</v>
      </c>
      <c r="H7" s="40" t="s">
        <v>6</v>
      </c>
      <c r="I7" s="41" t="s">
        <v>37</v>
      </c>
      <c r="J7" s="40" t="s">
        <v>6</v>
      </c>
      <c r="K7" s="41" t="s">
        <v>37</v>
      </c>
      <c r="P7" s="3"/>
      <c r="Q7" s="3"/>
      <c r="R7" s="3"/>
    </row>
    <row r="8" spans="1:18" ht="12.75">
      <c r="A8" s="14">
        <v>40179</v>
      </c>
      <c r="B8" s="3">
        <v>665</v>
      </c>
      <c r="C8" s="39">
        <v>-1.5</v>
      </c>
      <c r="D8" s="19">
        <v>769</v>
      </c>
      <c r="E8" s="39">
        <v>-4.8</v>
      </c>
      <c r="F8" s="19">
        <v>690</v>
      </c>
      <c r="G8" s="26">
        <v>-2.3</v>
      </c>
      <c r="H8" s="19">
        <v>834</v>
      </c>
      <c r="I8" s="26">
        <v>-6.9</v>
      </c>
      <c r="J8" s="19">
        <v>641</v>
      </c>
      <c r="K8" s="26">
        <v>-0.7</v>
      </c>
      <c r="P8" s="3"/>
      <c r="Q8" s="38"/>
      <c r="R8" s="3"/>
    </row>
    <row r="9" spans="1:18" ht="12.75">
      <c r="A9" s="14">
        <f aca="true" t="shared" si="0" ref="A9:A19">A8+31</f>
        <v>40210</v>
      </c>
      <c r="B9" s="3">
        <v>517</v>
      </c>
      <c r="C9" s="39">
        <v>1.5</v>
      </c>
      <c r="D9" s="3">
        <v>655</v>
      </c>
      <c r="E9" s="39">
        <v>-3.4</v>
      </c>
      <c r="F9" s="19">
        <v>527</v>
      </c>
      <c r="G9" s="26">
        <v>1.2</v>
      </c>
      <c r="H9" s="19">
        <v>711</v>
      </c>
      <c r="I9" s="26">
        <v>-5.4</v>
      </c>
      <c r="J9" s="19">
        <v>502</v>
      </c>
      <c r="K9" s="26">
        <v>2.1</v>
      </c>
      <c r="P9" s="3"/>
      <c r="Q9" s="38"/>
      <c r="R9" s="3"/>
    </row>
    <row r="10" spans="1:18" ht="12.75">
      <c r="A10" s="14">
        <f t="shared" si="0"/>
        <v>40241</v>
      </c>
      <c r="B10" s="3">
        <v>410</v>
      </c>
      <c r="C10" s="39">
        <v>6.1</v>
      </c>
      <c r="D10" s="3">
        <v>611</v>
      </c>
      <c r="E10" s="39">
        <v>0.3</v>
      </c>
      <c r="F10" s="19">
        <v>419</v>
      </c>
      <c r="G10" s="39">
        <v>5.8</v>
      </c>
      <c r="H10" s="19">
        <v>662</v>
      </c>
      <c r="I10" s="26">
        <v>-1.4</v>
      </c>
      <c r="J10" s="19">
        <v>431</v>
      </c>
      <c r="K10" s="26">
        <v>5.6</v>
      </c>
      <c r="P10" s="3"/>
      <c r="Q10" s="38"/>
      <c r="R10" s="3"/>
    </row>
    <row r="11" spans="1:18" ht="12.75">
      <c r="A11" s="14">
        <f t="shared" si="0"/>
        <v>40272</v>
      </c>
      <c r="B11" s="19">
        <v>177</v>
      </c>
      <c r="C11" s="39">
        <v>11.8</v>
      </c>
      <c r="D11" s="19">
        <v>415</v>
      </c>
      <c r="E11" s="39">
        <v>6</v>
      </c>
      <c r="F11" s="19">
        <v>223</v>
      </c>
      <c r="G11" s="26">
        <v>10.9</v>
      </c>
      <c r="H11" s="19">
        <v>460</v>
      </c>
      <c r="I11" s="26">
        <v>4.7</v>
      </c>
      <c r="J11" s="19">
        <v>226</v>
      </c>
      <c r="K11" s="26">
        <v>10.8</v>
      </c>
      <c r="P11" s="3"/>
      <c r="Q11" s="38"/>
      <c r="R11" s="3"/>
    </row>
    <row r="12" spans="1:18" ht="12.75">
      <c r="A12" s="14">
        <f t="shared" si="0"/>
        <v>40303</v>
      </c>
      <c r="B12" s="19">
        <v>83</v>
      </c>
      <c r="C12" s="39">
        <v>14</v>
      </c>
      <c r="D12" s="19">
        <v>363</v>
      </c>
      <c r="E12" s="39">
        <v>7.5</v>
      </c>
      <c r="F12" s="19">
        <v>116</v>
      </c>
      <c r="G12" s="26">
        <v>13.2</v>
      </c>
      <c r="H12" s="19">
        <v>402</v>
      </c>
      <c r="I12" s="39">
        <v>6.6</v>
      </c>
      <c r="J12" s="37">
        <v>118</v>
      </c>
      <c r="K12" s="31">
        <v>13.3</v>
      </c>
      <c r="P12" s="3"/>
      <c r="Q12" s="38"/>
      <c r="R12" s="3"/>
    </row>
    <row r="13" spans="1:18" ht="12.75">
      <c r="A13" s="14">
        <f t="shared" si="0"/>
        <v>40334</v>
      </c>
      <c r="B13" s="19">
        <v>0</v>
      </c>
      <c r="C13" s="42">
        <v>18.9</v>
      </c>
      <c r="D13" s="19">
        <v>129</v>
      </c>
      <c r="E13" s="39">
        <v>12.9</v>
      </c>
      <c r="F13" s="19">
        <v>8</v>
      </c>
      <c r="G13" s="26">
        <v>18.3</v>
      </c>
      <c r="H13" s="19">
        <v>152</v>
      </c>
      <c r="I13" s="39">
        <v>12.1</v>
      </c>
      <c r="J13" s="19">
        <v>0</v>
      </c>
      <c r="K13" s="26">
        <v>17.9</v>
      </c>
      <c r="P13" s="3"/>
      <c r="Q13" s="38"/>
      <c r="R13" s="3"/>
    </row>
    <row r="14" spans="1:18" ht="12.75">
      <c r="A14" s="14">
        <f t="shared" si="0"/>
        <v>40365</v>
      </c>
      <c r="B14" s="19">
        <v>0</v>
      </c>
      <c r="C14" s="39">
        <v>21.8</v>
      </c>
      <c r="D14" s="19">
        <v>56</v>
      </c>
      <c r="E14" s="39">
        <v>16.1</v>
      </c>
      <c r="F14" s="19">
        <v>0</v>
      </c>
      <c r="G14" s="26">
        <v>20.9</v>
      </c>
      <c r="H14" s="19">
        <v>67</v>
      </c>
      <c r="I14" s="39">
        <v>15.2</v>
      </c>
      <c r="J14" s="19">
        <v>0</v>
      </c>
      <c r="K14" s="39">
        <v>21</v>
      </c>
      <c r="P14" s="3"/>
      <c r="Q14" s="38"/>
      <c r="R14" s="3"/>
    </row>
    <row r="15" spans="1:18" ht="12.75">
      <c r="A15" s="14">
        <f t="shared" si="0"/>
        <v>40396</v>
      </c>
      <c r="B15" s="19">
        <v>0</v>
      </c>
      <c r="C15" s="39">
        <v>18.5</v>
      </c>
      <c r="D15" s="19">
        <v>128</v>
      </c>
      <c r="E15" s="39">
        <v>13.1</v>
      </c>
      <c r="F15" s="19">
        <v>0</v>
      </c>
      <c r="G15" s="26">
        <v>17.7</v>
      </c>
      <c r="H15" s="19">
        <v>165</v>
      </c>
      <c r="I15" s="39">
        <v>11.8</v>
      </c>
      <c r="J15" s="19">
        <v>0</v>
      </c>
      <c r="K15" s="26">
        <v>18.2</v>
      </c>
      <c r="P15" s="3"/>
      <c r="Q15" s="38"/>
      <c r="R15" s="3"/>
    </row>
    <row r="16" spans="1:18" ht="12.75">
      <c r="A16" s="14">
        <f t="shared" si="0"/>
        <v>40427</v>
      </c>
      <c r="B16" s="19">
        <v>56</v>
      </c>
      <c r="C16" s="39">
        <v>14.8</v>
      </c>
      <c r="D16" s="19">
        <v>260</v>
      </c>
      <c r="E16" s="39">
        <v>9.8</v>
      </c>
      <c r="F16" s="19">
        <v>60</v>
      </c>
      <c r="G16" s="26">
        <v>14.1</v>
      </c>
      <c r="H16" s="19">
        <v>328</v>
      </c>
      <c r="I16" s="39">
        <v>8.5</v>
      </c>
      <c r="J16" s="19">
        <v>57</v>
      </c>
      <c r="K16" s="26">
        <v>14.1</v>
      </c>
      <c r="P16" s="3"/>
      <c r="Q16" s="38"/>
      <c r="R16" s="3"/>
    </row>
    <row r="17" spans="1:18" ht="12.75">
      <c r="A17" s="14">
        <f t="shared" si="0"/>
        <v>40458</v>
      </c>
      <c r="B17" s="19">
        <v>226</v>
      </c>
      <c r="C17" s="39">
        <v>10.3</v>
      </c>
      <c r="D17" s="19">
        <v>392</v>
      </c>
      <c r="E17" s="39">
        <v>6.2</v>
      </c>
      <c r="F17" s="19">
        <v>257</v>
      </c>
      <c r="G17" s="26">
        <v>9.8</v>
      </c>
      <c r="H17" s="19">
        <v>484</v>
      </c>
      <c r="I17" s="39">
        <v>4.4</v>
      </c>
      <c r="J17" s="19">
        <v>251</v>
      </c>
      <c r="K17" s="26">
        <v>10.1</v>
      </c>
      <c r="P17" s="3"/>
      <c r="Q17" s="38"/>
      <c r="R17" s="3"/>
    </row>
    <row r="18" spans="1:18" ht="12.75">
      <c r="A18" s="14">
        <f t="shared" si="0"/>
        <v>40489</v>
      </c>
      <c r="B18" s="19">
        <v>435</v>
      </c>
      <c r="C18" s="39">
        <v>5.5</v>
      </c>
      <c r="D18" s="19">
        <v>566</v>
      </c>
      <c r="E18" s="26">
        <v>1.1</v>
      </c>
      <c r="F18" s="19">
        <v>436</v>
      </c>
      <c r="G18" s="39">
        <v>5</v>
      </c>
      <c r="H18" s="19">
        <v>624</v>
      </c>
      <c r="I18" s="39">
        <v>-0.8</v>
      </c>
      <c r="J18" s="19">
        <v>414</v>
      </c>
      <c r="K18" s="39">
        <v>6</v>
      </c>
      <c r="P18" s="3"/>
      <c r="Q18" s="38"/>
      <c r="R18" s="3"/>
    </row>
    <row r="19" spans="1:18" ht="12.75">
      <c r="A19" s="14">
        <f t="shared" si="0"/>
        <v>40520</v>
      </c>
      <c r="B19" s="19">
        <v>641</v>
      </c>
      <c r="C19" s="39">
        <v>-0.6</v>
      </c>
      <c r="D19" s="19">
        <v>739</v>
      </c>
      <c r="E19" s="26">
        <v>-3.8</v>
      </c>
      <c r="F19" s="19">
        <v>656</v>
      </c>
      <c r="G19" s="26">
        <v>-1.1</v>
      </c>
      <c r="H19" s="19">
        <v>797</v>
      </c>
      <c r="I19" s="39">
        <v>-5.7</v>
      </c>
      <c r="J19" s="19">
        <v>602</v>
      </c>
      <c r="K19" s="26">
        <v>0.6</v>
      </c>
      <c r="P19" s="3"/>
      <c r="Q19" s="38"/>
      <c r="R19" s="3"/>
    </row>
    <row r="20" spans="1:18" ht="12.75">
      <c r="A20" s="16" t="s">
        <v>48</v>
      </c>
      <c r="B20" s="56">
        <f>SUM(B8:B19)</f>
        <v>3210</v>
      </c>
      <c r="C20" s="88">
        <f>AVERAGE(C8:C19)</f>
        <v>10.091666666666667</v>
      </c>
      <c r="D20" s="56">
        <f>SUM(D8:D19)</f>
        <v>5083</v>
      </c>
      <c r="E20" s="88">
        <f>AVERAGE(E8:E19)</f>
        <v>5.083333333333333</v>
      </c>
      <c r="F20" s="56">
        <f>SUM(F8:F19)</f>
        <v>3392</v>
      </c>
      <c r="G20" s="88">
        <f>AVERAGE(G8:G19)</f>
        <v>9.458333333333334</v>
      </c>
      <c r="H20" s="56">
        <f>SUM(H8:H19)</f>
        <v>5686</v>
      </c>
      <c r="I20" s="88">
        <f>AVERAGE(I8:I19)</f>
        <v>3.591666666666667</v>
      </c>
      <c r="J20" s="56">
        <f>SUM(J8:J19)</f>
        <v>3242</v>
      </c>
      <c r="K20" s="88">
        <f>AVERAGE(K8:K19)</f>
        <v>9.916666666666666</v>
      </c>
      <c r="P20" s="3"/>
      <c r="Q20" s="3"/>
      <c r="R20" s="3"/>
    </row>
    <row r="21" spans="16:18" ht="12.75">
      <c r="P21" s="3"/>
      <c r="Q21" s="3"/>
      <c r="R21" s="3"/>
    </row>
    <row r="23" ht="12.75">
      <c r="C23" s="29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55</v>
      </c>
      <c r="L1" s="8"/>
    </row>
    <row r="4" ht="12.75">
      <c r="A4" s="7" t="s">
        <v>53</v>
      </c>
    </row>
    <row r="5" ht="12.75">
      <c r="A5" t="s">
        <v>29</v>
      </c>
    </row>
    <row r="6" spans="1:11" ht="12.75">
      <c r="A6" s="13"/>
      <c r="B6" s="138" t="s">
        <v>30</v>
      </c>
      <c r="C6" s="139"/>
      <c r="D6" s="138" t="s">
        <v>31</v>
      </c>
      <c r="E6" s="139"/>
      <c r="F6" s="138" t="s">
        <v>32</v>
      </c>
      <c r="G6" s="139"/>
      <c r="H6" s="138" t="s">
        <v>33</v>
      </c>
      <c r="I6" s="139"/>
      <c r="J6" s="138" t="s">
        <v>36</v>
      </c>
      <c r="K6" s="139"/>
    </row>
    <row r="7" spans="1:18" ht="12.75">
      <c r="A7" s="15"/>
      <c r="B7" s="40" t="s">
        <v>6</v>
      </c>
      <c r="C7" s="41" t="s">
        <v>37</v>
      </c>
      <c r="D7" s="40" t="s">
        <v>6</v>
      </c>
      <c r="E7" s="41" t="s">
        <v>37</v>
      </c>
      <c r="F7" s="40" t="s">
        <v>6</v>
      </c>
      <c r="G7" s="41" t="s">
        <v>37</v>
      </c>
      <c r="H7" s="40" t="s">
        <v>6</v>
      </c>
      <c r="I7" s="41" t="s">
        <v>37</v>
      </c>
      <c r="J7" s="40" t="s">
        <v>6</v>
      </c>
      <c r="K7" s="41" t="s">
        <v>37</v>
      </c>
      <c r="P7" s="3"/>
      <c r="Q7" s="3"/>
      <c r="R7" s="3"/>
    </row>
    <row r="8" spans="1:18" ht="12.75">
      <c r="A8" s="14">
        <v>39814</v>
      </c>
      <c r="B8" s="3">
        <v>705</v>
      </c>
      <c r="C8" s="26">
        <v>-2.7</v>
      </c>
      <c r="D8" s="19">
        <v>726</v>
      </c>
      <c r="E8" s="26">
        <v>-3.4</v>
      </c>
      <c r="F8" s="19">
        <v>767</v>
      </c>
      <c r="G8" s="26">
        <v>-4.8</v>
      </c>
      <c r="H8" s="19">
        <v>794</v>
      </c>
      <c r="I8" s="26">
        <v>-5.6</v>
      </c>
      <c r="J8" s="19">
        <v>622</v>
      </c>
      <c r="K8" s="26">
        <v>-0.1</v>
      </c>
      <c r="P8" s="3"/>
      <c r="Q8" s="38"/>
      <c r="R8" s="3"/>
    </row>
    <row r="9" spans="1:18" ht="12.75">
      <c r="A9" s="14">
        <f aca="true" t="shared" si="0" ref="A9:A19">A8+31</f>
        <v>39845</v>
      </c>
      <c r="B9" s="3">
        <v>532</v>
      </c>
      <c r="C9" s="39">
        <v>1</v>
      </c>
      <c r="D9" s="3">
        <v>651</v>
      </c>
      <c r="E9" s="26">
        <v>-3.3</v>
      </c>
      <c r="F9" s="19">
        <v>526</v>
      </c>
      <c r="G9" s="26">
        <v>1.2</v>
      </c>
      <c r="H9" s="19">
        <v>709</v>
      </c>
      <c r="I9" s="26">
        <v>-5.3</v>
      </c>
      <c r="J9" s="19">
        <v>523</v>
      </c>
      <c r="K9" s="26">
        <v>1.3</v>
      </c>
      <c r="P9" s="3"/>
      <c r="Q9" s="38"/>
      <c r="R9" s="3"/>
    </row>
    <row r="10" spans="1:18" ht="12.75">
      <c r="A10" s="14">
        <f t="shared" si="0"/>
        <v>39876</v>
      </c>
      <c r="B10" s="3">
        <v>438</v>
      </c>
      <c r="C10" s="26">
        <v>5.9</v>
      </c>
      <c r="D10" s="3">
        <v>612</v>
      </c>
      <c r="E10" s="26">
        <v>0.3</v>
      </c>
      <c r="F10" s="19">
        <v>464</v>
      </c>
      <c r="G10" s="39">
        <v>5</v>
      </c>
      <c r="H10" s="19">
        <v>657</v>
      </c>
      <c r="I10" s="26">
        <v>-1.2</v>
      </c>
      <c r="J10" s="19">
        <v>446</v>
      </c>
      <c r="K10" s="26">
        <v>5.6</v>
      </c>
      <c r="P10" s="3"/>
      <c r="Q10" s="38"/>
      <c r="R10" s="3"/>
    </row>
    <row r="11" spans="1:18" ht="12.75">
      <c r="A11" s="14">
        <f t="shared" si="0"/>
        <v>39907</v>
      </c>
      <c r="B11" s="19">
        <v>113</v>
      </c>
      <c r="C11" s="26">
        <v>12.4</v>
      </c>
      <c r="D11" s="19">
        <v>406</v>
      </c>
      <c r="E11" s="26">
        <v>6.5</v>
      </c>
      <c r="F11" s="19">
        <v>158</v>
      </c>
      <c r="G11" s="26">
        <v>11.4</v>
      </c>
      <c r="H11" s="19">
        <v>462</v>
      </c>
      <c r="I11" s="26">
        <v>4.6</v>
      </c>
      <c r="J11" s="19">
        <v>149</v>
      </c>
      <c r="K11" s="26">
        <v>12.2</v>
      </c>
      <c r="P11" s="3"/>
      <c r="Q11" s="38"/>
      <c r="R11" s="3"/>
    </row>
    <row r="12" spans="1:18" ht="12.75">
      <c r="A12" s="14">
        <f t="shared" si="0"/>
        <v>39938</v>
      </c>
      <c r="B12" s="19">
        <v>26</v>
      </c>
      <c r="C12" s="26">
        <v>16.4</v>
      </c>
      <c r="D12" s="19">
        <v>242</v>
      </c>
      <c r="E12" s="26">
        <v>11.2</v>
      </c>
      <c r="F12" s="19">
        <v>36</v>
      </c>
      <c r="G12" s="26">
        <v>15.7</v>
      </c>
      <c r="H12" s="19">
        <v>291</v>
      </c>
      <c r="I12" s="39">
        <v>9.6</v>
      </c>
      <c r="J12" s="37">
        <v>19</v>
      </c>
      <c r="K12" s="31">
        <v>16.2</v>
      </c>
      <c r="P12" s="3"/>
      <c r="Q12" s="38"/>
      <c r="R12" s="3"/>
    </row>
    <row r="13" spans="1:18" ht="12.75">
      <c r="A13" s="14">
        <f t="shared" si="0"/>
        <v>39969</v>
      </c>
      <c r="B13" s="19">
        <v>0</v>
      </c>
      <c r="C13" s="27">
        <v>18.4</v>
      </c>
      <c r="D13" s="19">
        <v>130</v>
      </c>
      <c r="E13" s="26">
        <v>12.6</v>
      </c>
      <c r="F13" s="19">
        <v>0</v>
      </c>
      <c r="G13" s="26">
        <v>17.7</v>
      </c>
      <c r="H13" s="19">
        <v>178</v>
      </c>
      <c r="I13" s="39">
        <v>11.7</v>
      </c>
      <c r="J13" s="19">
        <v>0</v>
      </c>
      <c r="K13" s="26">
        <v>17.5</v>
      </c>
      <c r="P13" s="3"/>
      <c r="Q13" s="38"/>
      <c r="R13" s="3"/>
    </row>
    <row r="14" spans="1:18" ht="12.75">
      <c r="A14" s="14">
        <f t="shared" si="0"/>
        <v>40000</v>
      </c>
      <c r="B14" s="19">
        <v>0</v>
      </c>
      <c r="C14" s="26">
        <v>20.5</v>
      </c>
      <c r="D14" s="19">
        <v>69</v>
      </c>
      <c r="E14" s="39">
        <v>15</v>
      </c>
      <c r="F14" s="19">
        <v>0</v>
      </c>
      <c r="G14" s="26">
        <v>19.7</v>
      </c>
      <c r="H14" s="19">
        <v>81</v>
      </c>
      <c r="I14" s="39">
        <v>13.8</v>
      </c>
      <c r="J14" s="19">
        <v>0</v>
      </c>
      <c r="K14" s="26">
        <v>19.8</v>
      </c>
      <c r="P14" s="3"/>
      <c r="Q14" s="38"/>
      <c r="R14" s="3"/>
    </row>
    <row r="15" spans="1:18" ht="12.75">
      <c r="A15" s="14">
        <f t="shared" si="0"/>
        <v>40031</v>
      </c>
      <c r="B15" s="19">
        <v>0</v>
      </c>
      <c r="C15" s="26">
        <v>21.6</v>
      </c>
      <c r="D15" s="19">
        <v>9</v>
      </c>
      <c r="E15" s="26">
        <v>16.5</v>
      </c>
      <c r="F15" s="19">
        <v>0</v>
      </c>
      <c r="G15" s="26">
        <v>20.3</v>
      </c>
      <c r="H15" s="19">
        <v>27</v>
      </c>
      <c r="I15" s="39">
        <v>15</v>
      </c>
      <c r="J15" s="19">
        <v>0</v>
      </c>
      <c r="K15" s="26">
        <v>20.7</v>
      </c>
      <c r="P15" s="3"/>
      <c r="Q15" s="38"/>
      <c r="R15" s="3"/>
    </row>
    <row r="16" spans="1:18" ht="12.75">
      <c r="A16" s="14">
        <f t="shared" si="0"/>
        <v>40062</v>
      </c>
      <c r="B16" s="19">
        <v>0</v>
      </c>
      <c r="C16" s="26">
        <v>16.8</v>
      </c>
      <c r="D16" s="19">
        <v>105</v>
      </c>
      <c r="E16" s="26">
        <v>12.3</v>
      </c>
      <c r="F16" s="19">
        <v>0</v>
      </c>
      <c r="G16" s="26">
        <v>16.1</v>
      </c>
      <c r="H16" s="19">
        <v>221</v>
      </c>
      <c r="I16" s="39">
        <v>11.1</v>
      </c>
      <c r="J16" s="19">
        <v>0</v>
      </c>
      <c r="K16" s="26">
        <v>16.1</v>
      </c>
      <c r="P16" s="3"/>
      <c r="Q16" s="38"/>
      <c r="R16" s="3"/>
    </row>
    <row r="17" spans="1:18" ht="12.75">
      <c r="A17" s="14">
        <f t="shared" si="0"/>
        <v>40093</v>
      </c>
      <c r="B17" s="19">
        <v>245</v>
      </c>
      <c r="C17" s="26">
        <v>10.3</v>
      </c>
      <c r="D17" s="19">
        <v>389</v>
      </c>
      <c r="E17" s="26">
        <v>6.6</v>
      </c>
      <c r="F17" s="19">
        <v>266</v>
      </c>
      <c r="G17" s="26">
        <v>9.7</v>
      </c>
      <c r="H17" s="19">
        <v>449</v>
      </c>
      <c r="I17" s="39">
        <v>5.1</v>
      </c>
      <c r="J17" s="19">
        <v>245</v>
      </c>
      <c r="K17" s="26">
        <v>10.4</v>
      </c>
      <c r="P17" s="3"/>
      <c r="Q17" s="38"/>
      <c r="R17" s="3"/>
    </row>
    <row r="18" spans="1:18" ht="12.75">
      <c r="A18" s="14">
        <f t="shared" si="0"/>
        <v>40124</v>
      </c>
      <c r="B18" s="19">
        <v>398</v>
      </c>
      <c r="C18" s="26">
        <v>6.7</v>
      </c>
      <c r="D18" s="19">
        <v>487</v>
      </c>
      <c r="E18" s="26">
        <v>3.8</v>
      </c>
      <c r="F18" s="19">
        <v>415</v>
      </c>
      <c r="G18" s="26">
        <v>6.2</v>
      </c>
      <c r="H18" s="19">
        <v>558</v>
      </c>
      <c r="I18" s="39">
        <v>1.4</v>
      </c>
      <c r="J18" s="19">
        <v>344</v>
      </c>
      <c r="K18" s="26">
        <v>8.3</v>
      </c>
      <c r="P18" s="3"/>
      <c r="Q18" s="38"/>
      <c r="R18" s="3"/>
    </row>
    <row r="19" spans="1:18" ht="12.75">
      <c r="A19" s="14">
        <f t="shared" si="0"/>
        <v>40155</v>
      </c>
      <c r="B19" s="19">
        <v>588</v>
      </c>
      <c r="C19" s="39">
        <v>1</v>
      </c>
      <c r="D19" s="19">
        <v>709</v>
      </c>
      <c r="E19" s="26">
        <v>-2.9</v>
      </c>
      <c r="F19" s="19">
        <v>614</v>
      </c>
      <c r="G19" s="26">
        <v>0.2</v>
      </c>
      <c r="H19" s="19">
        <v>784</v>
      </c>
      <c r="I19" s="39">
        <v>-5.3</v>
      </c>
      <c r="J19" s="19">
        <v>525</v>
      </c>
      <c r="K19" s="26">
        <v>3.1</v>
      </c>
      <c r="P19" s="3"/>
      <c r="Q19" s="38"/>
      <c r="R19" s="3"/>
    </row>
    <row r="20" spans="1:18" ht="12.75">
      <c r="A20" s="16" t="s">
        <v>48</v>
      </c>
      <c r="B20" s="56">
        <f>SUM(B8:B19)</f>
        <v>3045</v>
      </c>
      <c r="C20" s="88">
        <f>AVERAGE(C8:C19)</f>
        <v>10.691666666666668</v>
      </c>
      <c r="D20" s="56">
        <f>SUM(D8:D19)</f>
        <v>4535</v>
      </c>
      <c r="E20" s="88">
        <f>AVERAGE(E8:E19)</f>
        <v>6.266666666666666</v>
      </c>
      <c r="F20" s="56">
        <f>SUM(F8:F19)</f>
        <v>3246</v>
      </c>
      <c r="G20" s="88">
        <f>AVERAGE(G8:G19)</f>
        <v>9.866666666666669</v>
      </c>
      <c r="H20" s="56">
        <f>SUM(H8:H19)</f>
        <v>5211</v>
      </c>
      <c r="I20" s="88">
        <f>AVERAGE(I8:I19)</f>
        <v>4.575</v>
      </c>
      <c r="J20" s="56">
        <f>SUM(J8:J19)</f>
        <v>2873</v>
      </c>
      <c r="K20" s="88">
        <f>AVERAGE(K8:K19)</f>
        <v>10.925000000000002</v>
      </c>
      <c r="L20" s="89"/>
      <c r="P20" s="3"/>
      <c r="Q20" s="3"/>
      <c r="R20" s="3"/>
    </row>
    <row r="21" spans="16:18" ht="12.75">
      <c r="P21" s="3"/>
      <c r="Q21" s="3"/>
      <c r="R21" s="3"/>
    </row>
    <row r="23" ht="12.75">
      <c r="C23" s="29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55</v>
      </c>
      <c r="L1" s="8"/>
    </row>
    <row r="4" ht="12.75">
      <c r="A4" s="7" t="s">
        <v>53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8" ht="12.75">
      <c r="A7" s="15"/>
      <c r="B7" s="5" t="s">
        <v>6</v>
      </c>
      <c r="C7" s="25" t="s">
        <v>37</v>
      </c>
      <c r="D7" s="5" t="s">
        <v>6</v>
      </c>
      <c r="E7" s="25" t="s">
        <v>37</v>
      </c>
      <c r="F7" s="5" t="s">
        <v>6</v>
      </c>
      <c r="G7" s="25" t="s">
        <v>37</v>
      </c>
      <c r="H7" s="5" t="s">
        <v>6</v>
      </c>
      <c r="I7" s="25" t="s">
        <v>37</v>
      </c>
      <c r="J7" s="5" t="s">
        <v>6</v>
      </c>
      <c r="K7" s="25" t="s">
        <v>37</v>
      </c>
      <c r="P7" s="3"/>
      <c r="Q7" s="3"/>
      <c r="R7" s="3"/>
    </row>
    <row r="8" spans="1:18" ht="12.75">
      <c r="A8" s="14">
        <v>39448</v>
      </c>
      <c r="B8" s="3">
        <v>544</v>
      </c>
      <c r="C8" s="26">
        <v>2.5</v>
      </c>
      <c r="D8" s="26">
        <v>605</v>
      </c>
      <c r="E8">
        <v>0.5</v>
      </c>
      <c r="F8" s="19">
        <v>571</v>
      </c>
      <c r="G8" s="26">
        <v>1.6</v>
      </c>
      <c r="H8" s="19">
        <v>682</v>
      </c>
      <c r="I8" s="26">
        <v>-2</v>
      </c>
      <c r="J8" s="19">
        <v>503</v>
      </c>
      <c r="K8" s="26">
        <v>3.8</v>
      </c>
      <c r="P8" s="3"/>
      <c r="Q8" s="38"/>
      <c r="R8" s="3"/>
    </row>
    <row r="9" spans="1:18" ht="12.75">
      <c r="A9" s="14">
        <f aca="true" t="shared" si="0" ref="A9:A19">A8+31</f>
        <v>39479</v>
      </c>
      <c r="B9" s="3">
        <v>464</v>
      </c>
      <c r="C9" s="26">
        <v>4</v>
      </c>
      <c r="D9" s="3">
        <v>540</v>
      </c>
      <c r="E9" s="26">
        <v>1.4</v>
      </c>
      <c r="F9" s="19">
        <v>489</v>
      </c>
      <c r="G9" s="26">
        <v>3.2</v>
      </c>
      <c r="H9" s="19">
        <v>595</v>
      </c>
      <c r="I9" s="26">
        <v>0.5</v>
      </c>
      <c r="J9" s="19">
        <v>469</v>
      </c>
      <c r="K9" s="26">
        <v>3.8</v>
      </c>
      <c r="P9" s="3"/>
      <c r="Q9" s="38"/>
      <c r="R9" s="3"/>
    </row>
    <row r="10" spans="1:18" ht="12.75">
      <c r="A10" s="14">
        <f t="shared" si="0"/>
        <v>39510</v>
      </c>
      <c r="B10" s="3">
        <v>423</v>
      </c>
      <c r="C10" s="26">
        <v>6.4</v>
      </c>
      <c r="D10" s="3">
        <v>629</v>
      </c>
      <c r="E10" s="26">
        <v>-0.3</v>
      </c>
      <c r="F10" s="19">
        <v>443</v>
      </c>
      <c r="G10" s="26">
        <v>5.5</v>
      </c>
      <c r="H10" s="19">
        <v>653</v>
      </c>
      <c r="I10" s="26">
        <v>-1</v>
      </c>
      <c r="J10" s="19">
        <v>436</v>
      </c>
      <c r="K10" s="26">
        <v>5.9</v>
      </c>
      <c r="P10" s="3"/>
      <c r="Q10" s="38"/>
      <c r="R10" s="3"/>
    </row>
    <row r="11" spans="1:18" ht="12.75">
      <c r="A11" s="14">
        <f t="shared" si="0"/>
        <v>39541</v>
      </c>
      <c r="B11" s="19">
        <v>237</v>
      </c>
      <c r="C11" s="26">
        <v>10.2</v>
      </c>
      <c r="D11" s="19">
        <v>494</v>
      </c>
      <c r="E11" s="26">
        <v>3.5</v>
      </c>
      <c r="F11" s="19">
        <v>270</v>
      </c>
      <c r="G11" s="26">
        <v>9.5</v>
      </c>
      <c r="H11" s="19">
        <v>521</v>
      </c>
      <c r="I11" s="26">
        <v>2.6</v>
      </c>
      <c r="J11" s="19">
        <v>307</v>
      </c>
      <c r="K11" s="26">
        <v>8.9</v>
      </c>
      <c r="P11" s="3"/>
      <c r="Q11" s="38"/>
      <c r="R11" s="3"/>
    </row>
    <row r="12" spans="1:18" ht="12.75">
      <c r="A12" s="14">
        <f t="shared" si="0"/>
        <v>39572</v>
      </c>
      <c r="B12" s="19">
        <v>8</v>
      </c>
      <c r="C12" s="26">
        <v>16.9</v>
      </c>
      <c r="D12" s="19">
        <v>251</v>
      </c>
      <c r="E12" s="26">
        <v>10.7</v>
      </c>
      <c r="F12" s="19">
        <v>9</v>
      </c>
      <c r="G12" s="26">
        <v>16.3</v>
      </c>
      <c r="H12" s="19">
        <v>323</v>
      </c>
      <c r="I12" s="26">
        <v>9.2</v>
      </c>
      <c r="J12" s="37">
        <v>9</v>
      </c>
      <c r="K12" s="31">
        <v>16</v>
      </c>
      <c r="P12" s="3"/>
      <c r="Q12" s="38"/>
      <c r="R12" s="3"/>
    </row>
    <row r="13" spans="1:18" ht="12.75">
      <c r="A13" s="14">
        <f t="shared" si="0"/>
        <v>39603</v>
      </c>
      <c r="B13" s="19">
        <v>0</v>
      </c>
      <c r="C13" s="27">
        <v>19.2</v>
      </c>
      <c r="D13" s="19">
        <v>160</v>
      </c>
      <c r="E13" s="26">
        <v>12.3</v>
      </c>
      <c r="F13" s="19">
        <v>0</v>
      </c>
      <c r="G13" s="26">
        <v>18.4</v>
      </c>
      <c r="H13" s="19">
        <v>191</v>
      </c>
      <c r="I13" s="26">
        <v>11.8</v>
      </c>
      <c r="J13" s="19">
        <v>0</v>
      </c>
      <c r="K13" s="26">
        <v>18</v>
      </c>
      <c r="P13" s="3"/>
      <c r="Q13" s="38"/>
      <c r="R13" s="3"/>
    </row>
    <row r="14" spans="1:18" ht="12.75">
      <c r="A14" s="14">
        <f t="shared" si="0"/>
        <v>39634</v>
      </c>
      <c r="B14" s="19">
        <v>0</v>
      </c>
      <c r="C14" s="26">
        <v>20.1</v>
      </c>
      <c r="D14" s="19">
        <v>75</v>
      </c>
      <c r="E14" s="26">
        <v>14</v>
      </c>
      <c r="F14" s="19">
        <v>0</v>
      </c>
      <c r="G14" s="26">
        <v>19</v>
      </c>
      <c r="H14" s="19">
        <v>128</v>
      </c>
      <c r="I14" s="26">
        <v>12.3</v>
      </c>
      <c r="J14" s="19">
        <v>0</v>
      </c>
      <c r="K14" s="26">
        <v>19</v>
      </c>
      <c r="P14" s="3"/>
      <c r="Q14" s="38"/>
      <c r="R14" s="3"/>
    </row>
    <row r="15" spans="1:18" ht="12.75">
      <c r="A15" s="14">
        <f t="shared" si="0"/>
        <v>39665</v>
      </c>
      <c r="B15" s="19">
        <v>0</v>
      </c>
      <c r="C15" s="26">
        <v>19.6</v>
      </c>
      <c r="D15" s="19">
        <v>75</v>
      </c>
      <c r="E15" s="26">
        <v>14.1</v>
      </c>
      <c r="F15" s="19">
        <v>0</v>
      </c>
      <c r="G15" s="26">
        <v>18.6</v>
      </c>
      <c r="H15" s="19">
        <v>106</v>
      </c>
      <c r="I15" s="26">
        <v>12.6</v>
      </c>
      <c r="J15" s="19">
        <v>0</v>
      </c>
      <c r="K15" s="26">
        <v>18.4</v>
      </c>
      <c r="P15" s="3"/>
      <c r="Q15" s="38"/>
      <c r="R15" s="3"/>
    </row>
    <row r="16" spans="1:18" ht="12.75">
      <c r="A16" s="14">
        <f t="shared" si="0"/>
        <v>39696</v>
      </c>
      <c r="B16" s="19">
        <v>93</v>
      </c>
      <c r="C16" s="26">
        <v>14.7</v>
      </c>
      <c r="D16" s="19">
        <v>279</v>
      </c>
      <c r="E16" s="26">
        <v>9.3</v>
      </c>
      <c r="F16" s="19">
        <v>145</v>
      </c>
      <c r="G16" s="26">
        <v>13.9</v>
      </c>
      <c r="H16" s="19">
        <v>307</v>
      </c>
      <c r="I16" s="26">
        <v>8.3</v>
      </c>
      <c r="J16" s="19">
        <v>128</v>
      </c>
      <c r="K16" s="26">
        <v>13.8</v>
      </c>
      <c r="P16" s="3"/>
      <c r="Q16" s="38"/>
      <c r="R16" s="3"/>
    </row>
    <row r="17" spans="1:18" ht="12.75">
      <c r="A17" s="14">
        <f t="shared" si="0"/>
        <v>39727</v>
      </c>
      <c r="B17" s="19">
        <v>203</v>
      </c>
      <c r="C17" s="26">
        <v>10.7</v>
      </c>
      <c r="D17" s="19">
        <v>386</v>
      </c>
      <c r="E17" s="26">
        <v>7.3</v>
      </c>
      <c r="F17" s="19">
        <v>242</v>
      </c>
      <c r="G17" s="26">
        <v>9.9</v>
      </c>
      <c r="H17" s="19">
        <v>442</v>
      </c>
      <c r="I17" s="26">
        <v>5.7</v>
      </c>
      <c r="J17" s="19">
        <v>207</v>
      </c>
      <c r="K17" s="26">
        <v>10.8</v>
      </c>
      <c r="P17" s="3"/>
      <c r="Q17" s="38"/>
      <c r="R17" s="3"/>
    </row>
    <row r="18" spans="1:18" ht="12.75">
      <c r="A18" s="14">
        <f t="shared" si="0"/>
        <v>39758</v>
      </c>
      <c r="B18" s="19">
        <v>460</v>
      </c>
      <c r="C18" s="26">
        <v>4.4</v>
      </c>
      <c r="D18" s="19">
        <v>578</v>
      </c>
      <c r="E18" s="26">
        <v>0.7</v>
      </c>
      <c r="F18" s="19">
        <v>478</v>
      </c>
      <c r="G18" s="26">
        <v>3.7</v>
      </c>
      <c r="H18" s="19">
        <v>638</v>
      </c>
      <c r="I18" s="26">
        <v>-1.3</v>
      </c>
      <c r="J18" s="19">
        <v>448</v>
      </c>
      <c r="K18" s="26">
        <v>5.1</v>
      </c>
      <c r="P18" s="3"/>
      <c r="Q18" s="38"/>
      <c r="R18" s="3"/>
    </row>
    <row r="19" spans="1:18" ht="12.75">
      <c r="A19" s="14">
        <f t="shared" si="0"/>
        <v>39789</v>
      </c>
      <c r="B19" s="19">
        <v>610</v>
      </c>
      <c r="C19" s="26">
        <v>0.3</v>
      </c>
      <c r="D19" s="19">
        <v>680</v>
      </c>
      <c r="E19" s="26">
        <v>-1.9</v>
      </c>
      <c r="F19" s="19">
        <v>596</v>
      </c>
      <c r="G19" s="26">
        <v>0.8</v>
      </c>
      <c r="H19" s="19">
        <v>753</v>
      </c>
      <c r="I19" s="26">
        <v>-4.3</v>
      </c>
      <c r="J19" s="19">
        <v>587</v>
      </c>
      <c r="K19" s="26">
        <v>1.1</v>
      </c>
      <c r="P19" s="3"/>
      <c r="Q19" s="38"/>
      <c r="R19" s="3"/>
    </row>
    <row r="20" spans="1:18" ht="12.75">
      <c r="A20" s="16" t="s">
        <v>48</v>
      </c>
      <c r="B20" s="56">
        <f>SUM(B8:B19)</f>
        <v>3042</v>
      </c>
      <c r="C20" s="88">
        <f>AVERAGE(C8:C19)</f>
        <v>10.750000000000002</v>
      </c>
      <c r="D20" s="56">
        <f>SUM(D8:D19)</f>
        <v>4752</v>
      </c>
      <c r="E20" s="88">
        <f>AVERAGE(E8:E19)</f>
        <v>5.966666666666666</v>
      </c>
      <c r="F20" s="56">
        <f>SUM(F8:F19)</f>
        <v>3243</v>
      </c>
      <c r="G20" s="88">
        <f>AVERAGE(G8:G19)</f>
        <v>10.033333333333333</v>
      </c>
      <c r="H20" s="56">
        <f>SUM(H8:H19)</f>
        <v>5339</v>
      </c>
      <c r="I20" s="88">
        <f>AVERAGE(I8:I19)</f>
        <v>4.533333333333335</v>
      </c>
      <c r="J20" s="56">
        <f>SUM(J8:J19)</f>
        <v>3094</v>
      </c>
      <c r="K20" s="88">
        <f>AVERAGE(K8:K19)</f>
        <v>10.383333333333333</v>
      </c>
      <c r="P20" s="3"/>
      <c r="Q20" s="3"/>
      <c r="R20" s="3"/>
    </row>
    <row r="21" spans="16:18" ht="12.75">
      <c r="P21" s="3"/>
      <c r="Q21" s="3"/>
      <c r="R21" s="3"/>
    </row>
    <row r="23" ht="12.75">
      <c r="C23" s="29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8" ht="12.75">
      <c r="A7" s="15"/>
      <c r="B7" s="5" t="s">
        <v>6</v>
      </c>
      <c r="C7" s="25" t="s">
        <v>37</v>
      </c>
      <c r="D7" s="5" t="s">
        <v>6</v>
      </c>
      <c r="E7" s="25" t="s">
        <v>37</v>
      </c>
      <c r="F7" s="5" t="s">
        <v>6</v>
      </c>
      <c r="G7" s="25" t="s">
        <v>37</v>
      </c>
      <c r="H7" s="5" t="s">
        <v>6</v>
      </c>
      <c r="I7" s="25" t="s">
        <v>37</v>
      </c>
      <c r="J7" s="5" t="s">
        <v>6</v>
      </c>
      <c r="K7" s="25" t="s">
        <v>37</v>
      </c>
      <c r="P7" s="3"/>
      <c r="Q7" s="3"/>
      <c r="R7" s="3"/>
    </row>
    <row r="8" spans="1:18" ht="12.75">
      <c r="A8" s="14">
        <v>39083</v>
      </c>
      <c r="B8" s="3">
        <v>528</v>
      </c>
      <c r="C8" s="26">
        <v>3</v>
      </c>
      <c r="D8" s="26">
        <v>597</v>
      </c>
      <c r="E8">
        <v>0.7</v>
      </c>
      <c r="F8" s="19">
        <v>573</v>
      </c>
      <c r="G8" s="26">
        <v>1.5</v>
      </c>
      <c r="H8" s="19">
        <v>668</v>
      </c>
      <c r="I8" s="26">
        <v>-1.6</v>
      </c>
      <c r="J8" s="19">
        <v>504</v>
      </c>
      <c r="K8" s="26">
        <v>3.7</v>
      </c>
      <c r="P8" s="3"/>
      <c r="Q8" s="38"/>
      <c r="R8" s="3"/>
    </row>
    <row r="9" spans="1:18" ht="12.75">
      <c r="A9" s="14">
        <f aca="true" t="shared" si="0" ref="A9:A19">A8+31</f>
        <v>39114</v>
      </c>
      <c r="B9" s="3">
        <v>439</v>
      </c>
      <c r="C9" s="26">
        <v>4.3</v>
      </c>
      <c r="D9" s="3">
        <v>524</v>
      </c>
      <c r="E9" s="26">
        <v>1.3</v>
      </c>
      <c r="F9" s="19">
        <v>477</v>
      </c>
      <c r="G9" s="26">
        <v>3</v>
      </c>
      <c r="H9" s="19">
        <v>576</v>
      </c>
      <c r="I9" s="26">
        <v>-0.6</v>
      </c>
      <c r="J9" s="19">
        <v>422</v>
      </c>
      <c r="K9" s="26">
        <v>4.9</v>
      </c>
      <c r="P9" s="3"/>
      <c r="Q9" s="38"/>
      <c r="R9" s="3"/>
    </row>
    <row r="10" spans="1:18" ht="12.75">
      <c r="A10" s="14">
        <f t="shared" si="0"/>
        <v>39145</v>
      </c>
      <c r="B10" s="3">
        <v>397</v>
      </c>
      <c r="C10" s="26">
        <v>7.2</v>
      </c>
      <c r="D10" s="3">
        <v>569</v>
      </c>
      <c r="E10" s="26">
        <v>1.6</v>
      </c>
      <c r="F10" s="19">
        <v>414</v>
      </c>
      <c r="G10" s="26">
        <v>6.6</v>
      </c>
      <c r="H10" s="19">
        <v>613</v>
      </c>
      <c r="I10" s="26">
        <v>0.2</v>
      </c>
      <c r="J10" s="19">
        <v>429</v>
      </c>
      <c r="K10" s="26">
        <v>6.2</v>
      </c>
      <c r="P10" s="3"/>
      <c r="Q10" s="38"/>
      <c r="R10" s="3"/>
    </row>
    <row r="11" spans="1:18" ht="12.75">
      <c r="A11" s="14">
        <f t="shared" si="0"/>
        <v>39176</v>
      </c>
      <c r="B11" s="19">
        <v>58</v>
      </c>
      <c r="C11" s="26">
        <v>15.2</v>
      </c>
      <c r="D11" s="19">
        <v>228</v>
      </c>
      <c r="E11" s="26">
        <v>10</v>
      </c>
      <c r="F11" s="19">
        <v>61</v>
      </c>
      <c r="G11" s="26">
        <v>14.5</v>
      </c>
      <c r="H11" s="19">
        <v>339</v>
      </c>
      <c r="I11" s="26">
        <v>8.2</v>
      </c>
      <c r="J11" s="19">
        <v>95</v>
      </c>
      <c r="K11" s="26">
        <v>13.6</v>
      </c>
      <c r="P11" s="3"/>
      <c r="Q11" s="38"/>
      <c r="R11" s="3"/>
    </row>
    <row r="12" spans="1:18" ht="12.75">
      <c r="A12" s="14">
        <f t="shared" si="0"/>
        <v>39207</v>
      </c>
      <c r="B12" s="19">
        <v>48</v>
      </c>
      <c r="C12" s="26">
        <v>15.5</v>
      </c>
      <c r="D12" s="19">
        <v>284</v>
      </c>
      <c r="E12" s="26">
        <v>9.5</v>
      </c>
      <c r="F12" s="19">
        <v>88</v>
      </c>
      <c r="G12" s="26">
        <v>14.7</v>
      </c>
      <c r="H12" s="19">
        <v>325</v>
      </c>
      <c r="I12" s="26">
        <v>8.1</v>
      </c>
      <c r="J12" s="37">
        <v>85</v>
      </c>
      <c r="K12" s="31">
        <v>14.5</v>
      </c>
      <c r="P12" s="3"/>
      <c r="Q12" s="38"/>
      <c r="R12" s="3"/>
    </row>
    <row r="13" spans="1:18" ht="12.75">
      <c r="A13" s="14">
        <f t="shared" si="0"/>
        <v>39238</v>
      </c>
      <c r="B13" s="19">
        <v>9</v>
      </c>
      <c r="C13" s="27">
        <v>18.6</v>
      </c>
      <c r="D13" s="19">
        <v>124</v>
      </c>
      <c r="E13" s="26">
        <v>12.6</v>
      </c>
      <c r="F13" s="19">
        <v>10</v>
      </c>
      <c r="G13" s="26">
        <v>18</v>
      </c>
      <c r="H13" s="19">
        <v>177</v>
      </c>
      <c r="I13" s="26">
        <v>11.3</v>
      </c>
      <c r="J13" s="19">
        <v>9</v>
      </c>
      <c r="K13" s="26">
        <v>17.6</v>
      </c>
      <c r="P13" s="3"/>
      <c r="Q13" s="38"/>
      <c r="R13" s="3"/>
    </row>
    <row r="14" spans="1:18" ht="12.75">
      <c r="A14" s="14">
        <f t="shared" si="0"/>
        <v>39269</v>
      </c>
      <c r="B14" s="19">
        <v>0</v>
      </c>
      <c r="C14" s="26">
        <v>19.2</v>
      </c>
      <c r="D14" s="19">
        <v>127</v>
      </c>
      <c r="E14" s="26">
        <v>13.5</v>
      </c>
      <c r="F14" s="19">
        <v>0</v>
      </c>
      <c r="G14" s="26">
        <v>18.6</v>
      </c>
      <c r="H14" s="19">
        <v>150</v>
      </c>
      <c r="I14" s="26">
        <v>12.4</v>
      </c>
      <c r="J14" s="19">
        <v>0</v>
      </c>
      <c r="K14" s="26">
        <v>18.1</v>
      </c>
      <c r="P14" s="3"/>
      <c r="Q14" s="38"/>
      <c r="R14" s="3"/>
    </row>
    <row r="15" spans="1:18" ht="12.75">
      <c r="A15" s="14">
        <f t="shared" si="0"/>
        <v>39300</v>
      </c>
      <c r="B15" s="19">
        <v>9</v>
      </c>
      <c r="C15" s="26">
        <v>18.6</v>
      </c>
      <c r="D15" s="19">
        <v>118</v>
      </c>
      <c r="E15" s="26">
        <v>13.1</v>
      </c>
      <c r="F15" s="19">
        <v>10</v>
      </c>
      <c r="G15" s="26">
        <v>17.7</v>
      </c>
      <c r="H15" s="19">
        <v>179</v>
      </c>
      <c r="I15" s="26">
        <v>11.7</v>
      </c>
      <c r="J15" s="19">
        <v>9</v>
      </c>
      <c r="K15" s="26">
        <v>17.9</v>
      </c>
      <c r="P15" s="3"/>
      <c r="Q15" s="38"/>
      <c r="R15" s="3"/>
    </row>
    <row r="16" spans="1:18" ht="12.75">
      <c r="A16" s="14">
        <f t="shared" si="0"/>
        <v>39331</v>
      </c>
      <c r="B16" s="19">
        <v>63</v>
      </c>
      <c r="C16" s="26">
        <v>14.5</v>
      </c>
      <c r="D16" s="19">
        <v>270</v>
      </c>
      <c r="E16" s="26">
        <v>9.4</v>
      </c>
      <c r="F16" s="19">
        <v>78</v>
      </c>
      <c r="G16" s="26">
        <v>13.6</v>
      </c>
      <c r="H16" s="19">
        <v>360</v>
      </c>
      <c r="I16" s="26">
        <v>8</v>
      </c>
      <c r="J16" s="19">
        <v>74</v>
      </c>
      <c r="K16" s="26">
        <v>13.9</v>
      </c>
      <c r="P16" s="3"/>
      <c r="Q16" s="38"/>
      <c r="R16" s="3"/>
    </row>
    <row r="17" spans="1:18" ht="12.75">
      <c r="A17" s="14">
        <f t="shared" si="0"/>
        <v>39362</v>
      </c>
      <c r="B17" s="19">
        <v>260</v>
      </c>
      <c r="C17" s="26">
        <v>9.9</v>
      </c>
      <c r="D17" s="19">
        <v>396</v>
      </c>
      <c r="E17" s="26">
        <v>6.5</v>
      </c>
      <c r="F17" s="19">
        <v>307</v>
      </c>
      <c r="G17" s="26">
        <v>8.9</v>
      </c>
      <c r="H17" s="19">
        <v>464</v>
      </c>
      <c r="I17" s="26">
        <v>5</v>
      </c>
      <c r="J17" s="19">
        <v>252</v>
      </c>
      <c r="K17" s="26">
        <v>9.9</v>
      </c>
      <c r="P17" s="3"/>
      <c r="Q17" s="38"/>
      <c r="R17" s="3"/>
    </row>
    <row r="18" spans="1:18" ht="12.75">
      <c r="A18" s="14">
        <f t="shared" si="0"/>
        <v>39393</v>
      </c>
      <c r="B18" s="19">
        <v>491</v>
      </c>
      <c r="C18" s="26">
        <v>3.6</v>
      </c>
      <c r="D18" s="19">
        <v>588</v>
      </c>
      <c r="E18" s="26">
        <v>0.4</v>
      </c>
      <c r="F18" s="19">
        <v>517</v>
      </c>
      <c r="G18" s="26">
        <v>2.5</v>
      </c>
      <c r="H18" s="19">
        <v>628</v>
      </c>
      <c r="I18" s="26">
        <v>-0.9</v>
      </c>
      <c r="J18" s="19">
        <v>481</v>
      </c>
      <c r="K18" s="26">
        <v>4</v>
      </c>
      <c r="P18" s="3"/>
      <c r="Q18" s="38"/>
      <c r="R18" s="3"/>
    </row>
    <row r="19" spans="1:18" ht="12.75">
      <c r="A19" s="14">
        <f t="shared" si="0"/>
        <v>39424</v>
      </c>
      <c r="B19" s="19">
        <v>616</v>
      </c>
      <c r="C19" s="26">
        <v>0.1</v>
      </c>
      <c r="D19" s="19">
        <v>666</v>
      </c>
      <c r="E19" s="26">
        <v>-1.5</v>
      </c>
      <c r="F19" s="19">
        <v>679</v>
      </c>
      <c r="G19" s="26">
        <v>-1.9</v>
      </c>
      <c r="H19" s="19">
        <v>732</v>
      </c>
      <c r="I19" s="26">
        <v>-3.6</v>
      </c>
      <c r="J19" s="19">
        <v>573</v>
      </c>
      <c r="K19" s="26">
        <v>1.5</v>
      </c>
      <c r="P19" s="3"/>
      <c r="Q19" s="38"/>
      <c r="R19" s="3"/>
    </row>
    <row r="20" spans="1:18" ht="12.75">
      <c r="A20" s="16" t="s">
        <v>48</v>
      </c>
      <c r="B20" s="56">
        <f>SUM(B8:B19)</f>
        <v>2918</v>
      </c>
      <c r="C20" s="88">
        <f>AVERAGE(C8:C19)</f>
        <v>10.808333333333332</v>
      </c>
      <c r="D20" s="56">
        <f>SUM(D8:D19)</f>
        <v>4491</v>
      </c>
      <c r="E20" s="88">
        <v>0.7</v>
      </c>
      <c r="F20" s="56">
        <f>SUM(F8:F19)</f>
        <v>3214</v>
      </c>
      <c r="G20" s="88">
        <f>AVERAGE(G8:G19)</f>
        <v>9.808333333333334</v>
      </c>
      <c r="H20" s="56">
        <f>SUM(H8:H19)</f>
        <v>5211</v>
      </c>
      <c r="I20" s="88">
        <f>AVERAGE(I8:I19)</f>
        <v>4.8500000000000005</v>
      </c>
      <c r="J20" s="56">
        <f>SUM(J8:J19)</f>
        <v>2933</v>
      </c>
      <c r="K20" s="88">
        <f>AVERAGE(K8:K19)</f>
        <v>10.483333333333334</v>
      </c>
      <c r="P20" s="3"/>
      <c r="Q20" s="3"/>
      <c r="R20" s="3"/>
    </row>
    <row r="21" spans="16:18" ht="12.75">
      <c r="P21" s="3"/>
      <c r="Q21" s="3"/>
      <c r="R21" s="3"/>
    </row>
    <row r="23" ht="12.75">
      <c r="C23" s="29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5"/>
      <c r="B7" s="5" t="s">
        <v>6</v>
      </c>
      <c r="C7" s="25" t="s">
        <v>37</v>
      </c>
      <c r="D7" s="5" t="s">
        <v>6</v>
      </c>
      <c r="E7" s="25" t="s">
        <v>37</v>
      </c>
      <c r="F7" s="5" t="s">
        <v>6</v>
      </c>
      <c r="G7" s="25" t="s">
        <v>37</v>
      </c>
      <c r="H7" s="5" t="s">
        <v>6</v>
      </c>
      <c r="I7" s="25" t="s">
        <v>37</v>
      </c>
      <c r="J7" s="5" t="s">
        <v>6</v>
      </c>
      <c r="K7" s="25" t="s">
        <v>37</v>
      </c>
    </row>
    <row r="8" spans="1:11" ht="12.75">
      <c r="A8" s="14">
        <v>38718</v>
      </c>
      <c r="B8" s="3">
        <v>688</v>
      </c>
      <c r="C8" s="26">
        <v>-2.2</v>
      </c>
      <c r="D8" s="3">
        <v>704</v>
      </c>
      <c r="E8" s="26">
        <v>-2.7</v>
      </c>
      <c r="F8" s="19">
        <v>777</v>
      </c>
      <c r="G8" s="26">
        <v>-5.1</v>
      </c>
      <c r="H8" s="19">
        <v>786</v>
      </c>
      <c r="I8" s="26">
        <v>-5.3</v>
      </c>
      <c r="J8" s="19">
        <v>648</v>
      </c>
      <c r="K8" s="26">
        <v>-0.9</v>
      </c>
    </row>
    <row r="9" spans="1:11" ht="12.75">
      <c r="A9" s="14">
        <f>A8+31</f>
        <v>38749</v>
      </c>
      <c r="B9" s="3">
        <v>530</v>
      </c>
      <c r="C9" s="26">
        <v>1.1</v>
      </c>
      <c r="D9" s="3">
        <v>645</v>
      </c>
      <c r="E9" s="26">
        <v>-3</v>
      </c>
      <c r="F9" s="19">
        <v>548</v>
      </c>
      <c r="G9" s="26">
        <v>0.4</v>
      </c>
      <c r="H9" s="19">
        <v>691</v>
      </c>
      <c r="I9" s="26">
        <v>-4.7</v>
      </c>
      <c r="J9" s="19">
        <v>640</v>
      </c>
      <c r="K9" s="26">
        <v>1.9</v>
      </c>
    </row>
    <row r="10" spans="1:11" ht="12.75">
      <c r="A10" s="14">
        <f aca="true" t="shared" si="0" ref="A10:A19">A9+31</f>
        <v>38780</v>
      </c>
      <c r="B10" s="3">
        <v>461</v>
      </c>
      <c r="C10" s="26">
        <v>4.5</v>
      </c>
      <c r="D10" s="3">
        <v>654</v>
      </c>
      <c r="E10" s="26">
        <v>-1.1</v>
      </c>
      <c r="F10" s="19">
        <v>502</v>
      </c>
      <c r="G10" s="26">
        <v>3.6</v>
      </c>
      <c r="H10" s="19">
        <v>686</v>
      </c>
      <c r="I10" s="26">
        <v>-2.1</v>
      </c>
      <c r="J10" s="19">
        <v>475</v>
      </c>
      <c r="K10" s="26">
        <v>4.3</v>
      </c>
    </row>
    <row r="11" spans="1:11" ht="12.75">
      <c r="A11" s="14">
        <f t="shared" si="0"/>
        <v>38811</v>
      </c>
      <c r="B11" s="19">
        <v>195</v>
      </c>
      <c r="C11" s="26">
        <v>10.8</v>
      </c>
      <c r="D11" s="19">
        <v>474</v>
      </c>
      <c r="E11" s="26">
        <v>4.2</v>
      </c>
      <c r="F11" s="19">
        <v>233</v>
      </c>
      <c r="G11" s="26">
        <v>10.3</v>
      </c>
      <c r="H11" s="19">
        <v>488</v>
      </c>
      <c r="I11" s="26">
        <v>3.7</v>
      </c>
      <c r="J11" s="19">
        <v>230</v>
      </c>
      <c r="K11" s="26">
        <v>10.1</v>
      </c>
    </row>
    <row r="12" spans="1:11" ht="12.75">
      <c r="A12" s="14">
        <f t="shared" si="0"/>
        <v>38842</v>
      </c>
      <c r="B12" s="19">
        <v>53</v>
      </c>
      <c r="C12" s="26">
        <v>14.9</v>
      </c>
      <c r="D12" s="19">
        <v>297</v>
      </c>
      <c r="E12" s="26">
        <v>8.9</v>
      </c>
      <c r="F12" s="19">
        <v>55</v>
      </c>
      <c r="G12" s="26">
        <v>14.5</v>
      </c>
      <c r="H12" s="19">
        <v>356</v>
      </c>
      <c r="I12" s="26">
        <v>7.8</v>
      </c>
      <c r="J12" s="19">
        <v>66</v>
      </c>
      <c r="K12" s="26">
        <v>14.2</v>
      </c>
    </row>
    <row r="13" spans="1:11" ht="12.75">
      <c r="A13" s="14">
        <f t="shared" si="0"/>
        <v>38873</v>
      </c>
      <c r="B13" s="19">
        <v>21</v>
      </c>
      <c r="C13" s="27">
        <v>19.5</v>
      </c>
      <c r="D13" s="19">
        <v>105</v>
      </c>
      <c r="E13" s="26">
        <v>13.5</v>
      </c>
      <c r="F13" s="19">
        <v>32</v>
      </c>
      <c r="G13" s="26">
        <v>18.6</v>
      </c>
      <c r="H13" s="19">
        <v>119</v>
      </c>
      <c r="I13" s="26">
        <v>12.5</v>
      </c>
      <c r="J13" s="19">
        <v>22</v>
      </c>
      <c r="K13" s="26">
        <v>18.5</v>
      </c>
    </row>
    <row r="14" spans="1:11" ht="12.75">
      <c r="A14" s="14">
        <f t="shared" si="0"/>
        <v>38904</v>
      </c>
      <c r="B14" s="19">
        <v>0</v>
      </c>
      <c r="C14" s="26">
        <v>23.3</v>
      </c>
      <c r="D14" s="19">
        <v>8</v>
      </c>
      <c r="E14" s="26">
        <v>18</v>
      </c>
      <c r="F14" s="19">
        <v>0</v>
      </c>
      <c r="G14" s="26">
        <v>22.3</v>
      </c>
      <c r="H14" s="19">
        <v>18</v>
      </c>
      <c r="I14" s="26">
        <v>16.6</v>
      </c>
      <c r="J14" s="19">
        <v>0</v>
      </c>
      <c r="K14" s="26">
        <v>21.8</v>
      </c>
    </row>
    <row r="15" spans="1:11" ht="12.75">
      <c r="A15" s="14">
        <f t="shared" si="0"/>
        <v>38935</v>
      </c>
      <c r="B15" s="19">
        <v>0</v>
      </c>
      <c r="C15" s="26">
        <v>16.8</v>
      </c>
      <c r="D15" s="19">
        <v>208</v>
      </c>
      <c r="E15" s="26">
        <v>18</v>
      </c>
      <c r="F15" s="19">
        <v>8</v>
      </c>
      <c r="G15" s="26">
        <v>16.4</v>
      </c>
      <c r="H15" s="19">
        <v>285</v>
      </c>
      <c r="I15" s="26">
        <v>9.9</v>
      </c>
      <c r="J15" s="19">
        <v>16</v>
      </c>
      <c r="K15" s="26">
        <v>15.7</v>
      </c>
    </row>
    <row r="16" spans="1:11" ht="12.75">
      <c r="A16" s="14">
        <f t="shared" si="0"/>
        <v>38966</v>
      </c>
      <c r="B16" s="19">
        <v>0</v>
      </c>
      <c r="C16" s="26">
        <v>17.9</v>
      </c>
      <c r="D16" s="19">
        <v>80</v>
      </c>
      <c r="E16" s="26">
        <v>13.6</v>
      </c>
      <c r="F16" s="19">
        <v>0</v>
      </c>
      <c r="G16" s="26">
        <v>17</v>
      </c>
      <c r="H16" s="19">
        <v>157</v>
      </c>
      <c r="I16" s="26">
        <v>11.6</v>
      </c>
      <c r="J16" s="19">
        <v>0</v>
      </c>
      <c r="K16" s="26">
        <v>16.9</v>
      </c>
    </row>
    <row r="17" spans="1:11" ht="12.75">
      <c r="A17" s="14">
        <f t="shared" si="0"/>
        <v>38997</v>
      </c>
      <c r="B17" s="19">
        <v>117</v>
      </c>
      <c r="C17" s="26">
        <v>12.8</v>
      </c>
      <c r="D17" s="19">
        <v>274</v>
      </c>
      <c r="E17" s="26">
        <v>10</v>
      </c>
      <c r="F17" s="19">
        <v>158</v>
      </c>
      <c r="G17" s="26">
        <v>12.3</v>
      </c>
      <c r="H17" s="19">
        <v>374</v>
      </c>
      <c r="I17" s="26">
        <v>7.9</v>
      </c>
      <c r="J17" s="19">
        <v>108</v>
      </c>
      <c r="K17" s="26">
        <v>13</v>
      </c>
    </row>
    <row r="18" spans="1:11" ht="12.75">
      <c r="A18" s="14">
        <f t="shared" si="0"/>
        <v>39028</v>
      </c>
      <c r="B18" s="19">
        <v>409</v>
      </c>
      <c r="C18" s="26">
        <v>6.4</v>
      </c>
      <c r="D18" s="19">
        <v>464</v>
      </c>
      <c r="E18" s="26">
        <v>4.5</v>
      </c>
      <c r="F18" s="19">
        <v>391</v>
      </c>
      <c r="G18" s="26">
        <v>6.2</v>
      </c>
      <c r="H18" s="19">
        <v>532</v>
      </c>
      <c r="I18" s="26">
        <v>2.3</v>
      </c>
      <c r="J18" s="19">
        <v>351</v>
      </c>
      <c r="K18" s="26">
        <v>7.5</v>
      </c>
    </row>
    <row r="19" spans="1:11" ht="12.75">
      <c r="A19" s="14">
        <f t="shared" si="0"/>
        <v>39059</v>
      </c>
      <c r="B19" s="19">
        <v>581</v>
      </c>
      <c r="C19" s="26">
        <v>1.3</v>
      </c>
      <c r="D19" s="19">
        <v>569</v>
      </c>
      <c r="E19" s="26">
        <v>1.6</v>
      </c>
      <c r="F19" s="19">
        <v>650</v>
      </c>
      <c r="G19" s="26">
        <v>-1</v>
      </c>
      <c r="H19" s="19">
        <v>648</v>
      </c>
      <c r="I19" s="26">
        <v>-0.9</v>
      </c>
      <c r="J19" s="19">
        <v>538</v>
      </c>
      <c r="K19" s="26">
        <v>2.7</v>
      </c>
    </row>
    <row r="20" spans="1:11" ht="12.75">
      <c r="A20" s="16" t="s">
        <v>48</v>
      </c>
      <c r="B20" s="56">
        <f>SUM(B8:B19)</f>
        <v>3055</v>
      </c>
      <c r="C20" s="88">
        <f>AVERAGE(C8:C19)</f>
        <v>10.591666666666667</v>
      </c>
      <c r="D20" s="56">
        <f>SUM(D8:D19)</f>
        <v>4482</v>
      </c>
      <c r="E20" s="88">
        <f>AVERAGE(E8:E19)</f>
        <v>7.124999999999999</v>
      </c>
      <c r="F20" s="56">
        <f>SUM(F8:F19)</f>
        <v>3354</v>
      </c>
      <c r="G20" s="88">
        <f>AVERAGE(G8:G19)</f>
        <v>9.625</v>
      </c>
      <c r="H20" s="56">
        <f>SUM(H8:H19)</f>
        <v>5140</v>
      </c>
      <c r="I20" s="88">
        <f>AVERAGE(I8:I19)</f>
        <v>4.941666666666667</v>
      </c>
      <c r="J20" s="56">
        <f>SUM(J8:J19)</f>
        <v>3094</v>
      </c>
      <c r="K20" s="88">
        <f>AVERAGE(K8:K19)</f>
        <v>10.475</v>
      </c>
    </row>
    <row r="23" ht="12.75">
      <c r="C23" s="29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5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4">
        <v>38353</v>
      </c>
      <c r="B8" s="3">
        <v>687</v>
      </c>
      <c r="C8" s="4">
        <v>-2.1</v>
      </c>
      <c r="D8" s="3">
        <v>715</v>
      </c>
      <c r="E8" s="4">
        <v>-3.1</v>
      </c>
      <c r="F8" s="19">
        <v>757</v>
      </c>
      <c r="G8" s="4">
        <v>-4.4</v>
      </c>
      <c r="H8" s="19">
        <v>799</v>
      </c>
      <c r="I8" s="4">
        <v>-5.8</v>
      </c>
      <c r="J8" s="19">
        <v>642</v>
      </c>
      <c r="K8" s="4">
        <v>-0.7</v>
      </c>
    </row>
    <row r="9" spans="1:11" ht="12.75">
      <c r="A9" s="14">
        <f aca="true" t="shared" si="0" ref="A9:A19">A8+31</f>
        <v>38384</v>
      </c>
      <c r="B9" s="3">
        <v>598</v>
      </c>
      <c r="C9" s="4">
        <v>-1.4</v>
      </c>
      <c r="D9" s="3">
        <v>736</v>
      </c>
      <c r="E9" s="4">
        <v>-6.3</v>
      </c>
      <c r="F9" s="19">
        <v>639</v>
      </c>
      <c r="G9" s="4">
        <v>-2.8</v>
      </c>
      <c r="H9" s="19">
        <v>793</v>
      </c>
      <c r="I9" s="4">
        <v>-8.3</v>
      </c>
      <c r="J9" s="19">
        <v>610</v>
      </c>
      <c r="K9" s="4">
        <v>-1.8</v>
      </c>
    </row>
    <row r="10" spans="1:11" ht="12.75">
      <c r="A10" s="14">
        <f t="shared" si="0"/>
        <v>38415</v>
      </c>
      <c r="B10" s="3">
        <v>375</v>
      </c>
      <c r="C10" s="4">
        <v>6.8</v>
      </c>
      <c r="D10" s="3">
        <v>588</v>
      </c>
      <c r="E10" s="4">
        <v>1</v>
      </c>
      <c r="F10" s="19">
        <v>426</v>
      </c>
      <c r="G10" s="4">
        <v>5.8</v>
      </c>
      <c r="H10" s="19">
        <v>649</v>
      </c>
      <c r="I10" s="4">
        <v>-0.9</v>
      </c>
      <c r="J10" s="19">
        <v>445</v>
      </c>
      <c r="K10" s="4">
        <v>5.6</v>
      </c>
    </row>
    <row r="11" spans="1:11" ht="12.75">
      <c r="A11" s="14">
        <f t="shared" si="0"/>
        <v>38446</v>
      </c>
      <c r="B11" s="19">
        <v>239</v>
      </c>
      <c r="C11" s="4">
        <v>10.6</v>
      </c>
      <c r="D11" s="19">
        <v>452</v>
      </c>
      <c r="E11" s="4">
        <v>4.5</v>
      </c>
      <c r="F11" s="19">
        <v>252</v>
      </c>
      <c r="G11" s="4">
        <v>10</v>
      </c>
      <c r="H11" s="19">
        <v>503</v>
      </c>
      <c r="I11" s="4">
        <v>3.2</v>
      </c>
      <c r="J11" s="19">
        <v>289</v>
      </c>
      <c r="K11" s="4">
        <v>9.5</v>
      </c>
    </row>
    <row r="12" spans="1:11" ht="12.75">
      <c r="A12" s="14">
        <f t="shared" si="0"/>
        <v>38477</v>
      </c>
      <c r="B12" s="19">
        <v>34</v>
      </c>
      <c r="C12" s="4">
        <v>15.8</v>
      </c>
      <c r="D12" s="19">
        <v>264</v>
      </c>
      <c r="E12" s="4">
        <v>10</v>
      </c>
      <c r="F12" s="19">
        <v>36</v>
      </c>
      <c r="G12" s="4">
        <v>15.4</v>
      </c>
      <c r="H12" s="19">
        <v>308</v>
      </c>
      <c r="I12" s="4">
        <v>8.9</v>
      </c>
      <c r="J12" s="19">
        <v>99</v>
      </c>
      <c r="K12" s="4">
        <v>14.5</v>
      </c>
    </row>
    <row r="13" spans="1:11" ht="12.75">
      <c r="A13" s="14">
        <f t="shared" si="0"/>
        <v>38508</v>
      </c>
      <c r="B13" s="19">
        <v>0</v>
      </c>
      <c r="C13" s="4">
        <v>20.3</v>
      </c>
      <c r="D13" s="19">
        <v>121</v>
      </c>
      <c r="E13" s="4">
        <v>14.3</v>
      </c>
      <c r="F13" s="19">
        <v>0</v>
      </c>
      <c r="G13" s="4">
        <v>19.6</v>
      </c>
      <c r="H13" s="19">
        <v>135</v>
      </c>
      <c r="I13" s="4">
        <v>13.3</v>
      </c>
      <c r="J13" s="19">
        <v>0</v>
      </c>
      <c r="K13" s="4">
        <v>19.1</v>
      </c>
    </row>
    <row r="14" spans="1:11" ht="12.75">
      <c r="A14" s="14">
        <f t="shared" si="0"/>
        <v>38539</v>
      </c>
      <c r="B14" s="19">
        <v>0</v>
      </c>
      <c r="C14" s="4">
        <v>20.3</v>
      </c>
      <c r="D14" s="19">
        <v>75</v>
      </c>
      <c r="E14" s="4">
        <v>14.5</v>
      </c>
      <c r="F14" s="19">
        <v>0</v>
      </c>
      <c r="G14" s="4">
        <v>19.6</v>
      </c>
      <c r="H14" s="19">
        <v>94</v>
      </c>
      <c r="I14" s="4">
        <v>13.4</v>
      </c>
      <c r="J14" s="19">
        <v>0</v>
      </c>
      <c r="K14" s="4">
        <v>19.1</v>
      </c>
    </row>
    <row r="15" spans="1:11" ht="12.75">
      <c r="A15" s="14">
        <f t="shared" si="0"/>
        <v>38570</v>
      </c>
      <c r="B15" s="19">
        <v>0</v>
      </c>
      <c r="C15" s="4">
        <v>17.7</v>
      </c>
      <c r="D15" s="19">
        <v>138</v>
      </c>
      <c r="E15" s="4">
        <v>12.2</v>
      </c>
      <c r="F15" s="19">
        <v>0</v>
      </c>
      <c r="G15" s="4">
        <v>16.8</v>
      </c>
      <c r="H15" s="19">
        <v>201</v>
      </c>
      <c r="I15" s="4">
        <v>11.1</v>
      </c>
      <c r="J15" s="19">
        <v>0</v>
      </c>
      <c r="K15" s="4">
        <v>17.1</v>
      </c>
    </row>
    <row r="16" spans="1:11" ht="12.75">
      <c r="A16" s="14">
        <f t="shared" si="0"/>
        <v>38601</v>
      </c>
      <c r="B16" s="19">
        <v>25</v>
      </c>
      <c r="C16" s="4">
        <v>16.6</v>
      </c>
      <c r="D16" s="19">
        <v>187</v>
      </c>
      <c r="E16" s="4">
        <v>11.5</v>
      </c>
      <c r="F16" s="19">
        <v>27</v>
      </c>
      <c r="G16" s="4">
        <v>15.9</v>
      </c>
      <c r="H16" s="19">
        <v>261</v>
      </c>
      <c r="I16" s="4">
        <v>9.9</v>
      </c>
      <c r="J16" s="19">
        <v>51</v>
      </c>
      <c r="K16" s="4">
        <v>15.9</v>
      </c>
    </row>
    <row r="17" spans="1:11" ht="12.75">
      <c r="A17" s="14">
        <f t="shared" si="0"/>
        <v>38632</v>
      </c>
      <c r="B17" s="19">
        <v>245</v>
      </c>
      <c r="C17" s="4">
        <v>11</v>
      </c>
      <c r="D17" s="19">
        <v>310</v>
      </c>
      <c r="E17" s="4">
        <v>8.9</v>
      </c>
      <c r="F17" s="19">
        <v>283</v>
      </c>
      <c r="G17" s="4">
        <v>9.9</v>
      </c>
      <c r="H17" s="19">
        <v>418</v>
      </c>
      <c r="I17" s="4">
        <v>6.5</v>
      </c>
      <c r="J17" s="19">
        <v>254</v>
      </c>
      <c r="K17" s="4">
        <v>10.9</v>
      </c>
    </row>
    <row r="18" spans="1:11" ht="12.75">
      <c r="A18" s="14">
        <f t="shared" si="0"/>
        <v>38663</v>
      </c>
      <c r="B18" s="19">
        <v>472</v>
      </c>
      <c r="C18" s="4">
        <v>3.5</v>
      </c>
      <c r="D18" s="19">
        <v>564</v>
      </c>
      <c r="E18" s="4">
        <v>1.2</v>
      </c>
      <c r="F18" s="19">
        <v>517</v>
      </c>
      <c r="G18" s="4">
        <v>2.3</v>
      </c>
      <c r="H18" s="19">
        <v>626</v>
      </c>
      <c r="I18" s="4">
        <v>-0.9</v>
      </c>
      <c r="J18" s="19">
        <v>449</v>
      </c>
      <c r="K18" s="4">
        <v>4.3</v>
      </c>
    </row>
    <row r="19" spans="1:11" ht="12.75">
      <c r="A19" s="14">
        <f t="shared" si="0"/>
        <v>38694</v>
      </c>
      <c r="B19" s="19">
        <v>684</v>
      </c>
      <c r="C19" s="4">
        <v>-2.1</v>
      </c>
      <c r="D19" s="19">
        <v>761</v>
      </c>
      <c r="E19" s="4">
        <v>-4.5</v>
      </c>
      <c r="F19" s="19">
        <v>721</v>
      </c>
      <c r="G19" s="4">
        <v>-3.2</v>
      </c>
      <c r="H19" s="19">
        <v>808</v>
      </c>
      <c r="I19" s="4">
        <v>-6.1</v>
      </c>
      <c r="J19" s="19">
        <v>631</v>
      </c>
      <c r="K19" s="4">
        <v>-0.3</v>
      </c>
    </row>
    <row r="20" spans="1:11" ht="12.75">
      <c r="A20" s="16" t="s">
        <v>34</v>
      </c>
      <c r="B20" s="56">
        <f>SUM(B8:B19)</f>
        <v>3359</v>
      </c>
      <c r="C20" s="87">
        <f>AVERAGE(C8:C19)</f>
        <v>9.75</v>
      </c>
      <c r="D20" s="56">
        <f>SUM(D8:D19)</f>
        <v>4911</v>
      </c>
      <c r="E20" s="87">
        <f>AVERAGE(E8:E19)</f>
        <v>5.3500000000000005</v>
      </c>
      <c r="F20" s="56">
        <f>SUM(F8:F19)</f>
        <v>3658</v>
      </c>
      <c r="G20" s="87">
        <f>AVERAGE(G8:G19)</f>
        <v>8.741666666666667</v>
      </c>
      <c r="H20" s="56">
        <f>SUM(H8:H19)</f>
        <v>5595</v>
      </c>
      <c r="I20" s="87">
        <f>AVERAGE(I8:I19)</f>
        <v>3.6916666666666664</v>
      </c>
      <c r="J20" s="56">
        <f>SUM(J8:J19)</f>
        <v>3470</v>
      </c>
      <c r="K20" s="87">
        <f>AVERAGE(K8:K19)</f>
        <v>9.433333333333335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I20 G20 E20 C20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5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4">
        <v>37987</v>
      </c>
      <c r="B8" s="3">
        <v>579</v>
      </c>
      <c r="C8" s="4">
        <v>1.3</v>
      </c>
      <c r="D8" s="3">
        <v>712</v>
      </c>
      <c r="E8" s="4">
        <v>-3</v>
      </c>
      <c r="F8" s="19">
        <v>621</v>
      </c>
      <c r="G8" s="4">
        <v>0</v>
      </c>
      <c r="H8" s="19">
        <v>775</v>
      </c>
      <c r="I8" s="4">
        <v>-5</v>
      </c>
      <c r="J8" s="19">
        <v>560</v>
      </c>
      <c r="K8" s="4">
        <v>1.9</v>
      </c>
    </row>
    <row r="9" spans="1:11" ht="12.75">
      <c r="A9" s="14">
        <f aca="true" t="shared" si="0" ref="A9:A19">A8+31</f>
        <v>38018</v>
      </c>
      <c r="B9" s="3">
        <v>504</v>
      </c>
      <c r="C9" s="4">
        <v>2.6</v>
      </c>
      <c r="D9" s="3">
        <v>606</v>
      </c>
      <c r="E9" s="4">
        <v>-0.9</v>
      </c>
      <c r="F9" s="19">
        <v>542</v>
      </c>
      <c r="G9" s="4">
        <v>1.3</v>
      </c>
      <c r="H9" s="19">
        <v>667</v>
      </c>
      <c r="I9" s="4">
        <v>-3</v>
      </c>
      <c r="J9" s="19">
        <v>502</v>
      </c>
      <c r="K9" s="4">
        <v>2.7</v>
      </c>
    </row>
    <row r="10" spans="1:11" ht="12.75">
      <c r="A10" s="14">
        <f t="shared" si="0"/>
        <v>38049</v>
      </c>
      <c r="B10" s="3">
        <v>396</v>
      </c>
      <c r="C10" s="4">
        <v>6.2</v>
      </c>
      <c r="D10" s="3">
        <v>606</v>
      </c>
      <c r="E10" s="4">
        <v>0.4</v>
      </c>
      <c r="F10" s="19">
        <v>425</v>
      </c>
      <c r="G10" s="4">
        <v>5.8</v>
      </c>
      <c r="H10" s="19">
        <v>661</v>
      </c>
      <c r="I10" s="4">
        <v>-1.3</v>
      </c>
      <c r="J10" s="19">
        <v>464</v>
      </c>
      <c r="K10" s="4">
        <v>5</v>
      </c>
    </row>
    <row r="11" spans="1:11" ht="12.75">
      <c r="A11" s="14">
        <f t="shared" si="0"/>
        <v>38080</v>
      </c>
      <c r="B11" s="3">
        <v>198</v>
      </c>
      <c r="C11" s="4">
        <v>11.1</v>
      </c>
      <c r="D11" s="3">
        <v>467</v>
      </c>
      <c r="E11" s="4">
        <v>4.4</v>
      </c>
      <c r="F11" s="19">
        <v>218</v>
      </c>
      <c r="G11" s="4">
        <v>10.4</v>
      </c>
      <c r="H11" s="19">
        <v>502</v>
      </c>
      <c r="I11" s="4">
        <v>3.3</v>
      </c>
      <c r="J11" s="19">
        <v>254</v>
      </c>
      <c r="K11" s="4">
        <v>9.8</v>
      </c>
    </row>
    <row r="12" spans="1:11" ht="12.75">
      <c r="A12" s="14">
        <f t="shared" si="0"/>
        <v>38111</v>
      </c>
      <c r="B12" s="3">
        <v>76</v>
      </c>
      <c r="C12" s="4">
        <v>14.3</v>
      </c>
      <c r="D12" s="3">
        <v>354</v>
      </c>
      <c r="E12" s="4">
        <v>7.8</v>
      </c>
      <c r="F12" s="19">
        <v>98</v>
      </c>
      <c r="G12" s="4">
        <v>13.3</v>
      </c>
      <c r="H12" s="19">
        <v>395</v>
      </c>
      <c r="I12" s="4">
        <v>6.8</v>
      </c>
      <c r="J12" s="19">
        <v>130</v>
      </c>
      <c r="K12" s="4">
        <v>12.8</v>
      </c>
    </row>
    <row r="13" spans="1:11" ht="12.75">
      <c r="A13" s="14">
        <f t="shared" si="0"/>
        <v>38142</v>
      </c>
      <c r="B13" s="3">
        <v>0</v>
      </c>
      <c r="C13" s="4">
        <v>18.7</v>
      </c>
      <c r="D13" s="3">
        <v>144</v>
      </c>
      <c r="E13" s="4">
        <v>12.7</v>
      </c>
      <c r="F13" s="19">
        <v>0</v>
      </c>
      <c r="G13" s="4">
        <v>17.8</v>
      </c>
      <c r="H13" s="19">
        <v>163</v>
      </c>
      <c r="I13" s="4">
        <v>11.6</v>
      </c>
      <c r="J13" s="19">
        <v>0</v>
      </c>
      <c r="K13" s="4">
        <v>17.5</v>
      </c>
    </row>
    <row r="14" spans="1:11" ht="12.75">
      <c r="A14" s="14">
        <f t="shared" si="0"/>
        <v>38173</v>
      </c>
      <c r="B14" s="19">
        <v>0</v>
      </c>
      <c r="C14" s="4">
        <v>19.9</v>
      </c>
      <c r="D14" s="19">
        <v>65</v>
      </c>
      <c r="E14" s="4">
        <v>14.1</v>
      </c>
      <c r="F14" s="19">
        <v>0</v>
      </c>
      <c r="G14" s="4">
        <v>19.2</v>
      </c>
      <c r="H14" s="19">
        <v>88</v>
      </c>
      <c r="I14" s="4">
        <v>12.6</v>
      </c>
      <c r="J14" s="19">
        <v>0</v>
      </c>
      <c r="K14" s="4">
        <v>18.5</v>
      </c>
    </row>
    <row r="15" spans="1:11" ht="12.75">
      <c r="A15" s="14">
        <f t="shared" si="0"/>
        <v>38204</v>
      </c>
      <c r="B15" s="19">
        <v>0</v>
      </c>
      <c r="C15" s="4">
        <v>19.7</v>
      </c>
      <c r="D15" s="19">
        <v>67</v>
      </c>
      <c r="E15" s="4">
        <v>14.4</v>
      </c>
      <c r="F15" s="19">
        <v>0</v>
      </c>
      <c r="G15" s="4">
        <v>19.3</v>
      </c>
      <c r="H15" s="19">
        <v>126</v>
      </c>
      <c r="I15" s="4">
        <v>13.1</v>
      </c>
      <c r="J15" s="19">
        <v>0</v>
      </c>
      <c r="K15" s="4">
        <v>18.8</v>
      </c>
    </row>
    <row r="16" spans="1:11" ht="12.75">
      <c r="A16" s="14">
        <f t="shared" si="0"/>
        <v>38235</v>
      </c>
      <c r="B16" s="19">
        <v>28</v>
      </c>
      <c r="C16" s="4">
        <v>16.5</v>
      </c>
      <c r="D16" s="19">
        <v>174</v>
      </c>
      <c r="E16" s="4">
        <v>11.9</v>
      </c>
      <c r="F16" s="19">
        <v>36</v>
      </c>
      <c r="G16" s="4">
        <v>16</v>
      </c>
      <c r="H16" s="19">
        <v>232</v>
      </c>
      <c r="I16" s="4">
        <v>10.2</v>
      </c>
      <c r="J16" s="19">
        <v>28</v>
      </c>
      <c r="K16" s="4">
        <v>15.5</v>
      </c>
    </row>
    <row r="17" spans="1:11" ht="12.75">
      <c r="A17" s="14">
        <f t="shared" si="0"/>
        <v>38266</v>
      </c>
      <c r="B17" s="19">
        <v>148</v>
      </c>
      <c r="C17" s="4">
        <v>12</v>
      </c>
      <c r="D17" s="19">
        <v>331</v>
      </c>
      <c r="E17" s="4">
        <v>8.5</v>
      </c>
      <c r="F17" s="19">
        <v>166</v>
      </c>
      <c r="G17" s="4">
        <v>11.8</v>
      </c>
      <c r="H17" s="19">
        <v>406</v>
      </c>
      <c r="I17" s="4">
        <v>6.7</v>
      </c>
      <c r="J17" s="19">
        <v>151</v>
      </c>
      <c r="K17" s="4">
        <v>12.2</v>
      </c>
    </row>
    <row r="18" spans="1:11" ht="12.75">
      <c r="A18" s="14">
        <f t="shared" si="0"/>
        <v>38297</v>
      </c>
      <c r="B18" s="19">
        <v>495</v>
      </c>
      <c r="C18" s="4">
        <v>3.5</v>
      </c>
      <c r="D18" s="19">
        <v>566</v>
      </c>
      <c r="E18" s="4">
        <v>1.1</v>
      </c>
      <c r="F18" s="19">
        <v>499</v>
      </c>
      <c r="G18" s="4">
        <v>3.2</v>
      </c>
      <c r="H18" s="19">
        <v>624</v>
      </c>
      <c r="I18" s="4">
        <v>-0.8</v>
      </c>
      <c r="J18" s="19">
        <v>464</v>
      </c>
      <c r="K18" s="4">
        <v>4.6</v>
      </c>
    </row>
    <row r="19" spans="1:11" ht="12.75">
      <c r="A19" s="14">
        <f t="shared" si="0"/>
        <v>38328</v>
      </c>
      <c r="B19" s="19">
        <v>645</v>
      </c>
      <c r="C19" s="4">
        <v>-0.8</v>
      </c>
      <c r="D19" s="19">
        <v>630</v>
      </c>
      <c r="E19" s="4">
        <v>-0.3</v>
      </c>
      <c r="F19" s="19">
        <v>697</v>
      </c>
      <c r="G19" s="4">
        <v>-2.5</v>
      </c>
      <c r="H19" s="19">
        <v>724</v>
      </c>
      <c r="I19" s="4">
        <v>-3.4</v>
      </c>
      <c r="J19" s="19">
        <v>577</v>
      </c>
      <c r="K19" s="4">
        <v>1.4</v>
      </c>
    </row>
    <row r="20" spans="1:11" ht="12.75">
      <c r="A20" s="16" t="s">
        <v>34</v>
      </c>
      <c r="B20" s="56">
        <f>SUM(B8:B19)</f>
        <v>3069</v>
      </c>
      <c r="C20" s="87">
        <f>AVERAGE(C8:C19)</f>
        <v>10.416666666666666</v>
      </c>
      <c r="D20" s="56">
        <f>SUM(D8:D19)</f>
        <v>4722</v>
      </c>
      <c r="E20" s="87">
        <f>AVERAGE(E8:E19)</f>
        <v>5.925</v>
      </c>
      <c r="F20" s="56">
        <f>SUM(F8:F19)</f>
        <v>3302</v>
      </c>
      <c r="G20" s="87">
        <f>AVERAGE(G8:G19)</f>
        <v>9.633333333333333</v>
      </c>
      <c r="H20" s="56">
        <f>SUM(H8:H19)</f>
        <v>5363</v>
      </c>
      <c r="I20" s="87">
        <f>AVERAGE(I8:I19)</f>
        <v>4.233333333333333</v>
      </c>
      <c r="J20" s="56">
        <f>SUM(J8:J19)</f>
        <v>3130</v>
      </c>
      <c r="K20" s="87">
        <f>AVERAGE(K8:K19)</f>
        <v>10.058333333333334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5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4">
        <v>37622</v>
      </c>
      <c r="B8" s="3">
        <v>611</v>
      </c>
      <c r="C8" s="4">
        <v>0.3</v>
      </c>
      <c r="D8" s="3">
        <v>739</v>
      </c>
      <c r="E8" s="4">
        <v>-3.8</v>
      </c>
      <c r="F8" s="19">
        <v>652</v>
      </c>
      <c r="G8" s="4">
        <v>-1</v>
      </c>
      <c r="H8" s="19">
        <v>798</v>
      </c>
      <c r="I8" s="4">
        <v>-5.8</v>
      </c>
      <c r="J8" s="3">
        <v>571</v>
      </c>
      <c r="K8" s="4">
        <v>1.6</v>
      </c>
    </row>
    <row r="9" spans="1:11" ht="12.75">
      <c r="A9" s="14">
        <f aca="true" t="shared" si="0" ref="A9:A19">A8+31</f>
        <v>37653</v>
      </c>
      <c r="B9" s="3">
        <v>578</v>
      </c>
      <c r="C9" s="4">
        <v>-0.7</v>
      </c>
      <c r="D9" s="3">
        <v>681</v>
      </c>
      <c r="E9" s="4">
        <v>-4.3</v>
      </c>
      <c r="F9" s="19">
        <v>655</v>
      </c>
      <c r="G9" s="4">
        <v>-3.4</v>
      </c>
      <c r="H9" s="19">
        <v>738</v>
      </c>
      <c r="I9" s="4">
        <v>-6.4</v>
      </c>
      <c r="J9" s="19">
        <v>552</v>
      </c>
      <c r="K9" s="4">
        <v>0.3</v>
      </c>
    </row>
    <row r="10" spans="1:11" ht="12.75">
      <c r="A10" s="14">
        <f t="shared" si="0"/>
        <v>37684</v>
      </c>
      <c r="B10" s="3">
        <v>330</v>
      </c>
      <c r="C10" s="4">
        <v>8.2</v>
      </c>
      <c r="D10" s="3">
        <v>509</v>
      </c>
      <c r="E10" s="4">
        <v>3.6</v>
      </c>
      <c r="F10" s="19">
        <v>387</v>
      </c>
      <c r="G10" s="4">
        <v>7.3</v>
      </c>
      <c r="H10" s="19">
        <v>565</v>
      </c>
      <c r="I10" s="4">
        <v>1.8</v>
      </c>
      <c r="J10" s="19">
        <v>344</v>
      </c>
      <c r="K10" s="20">
        <v>8</v>
      </c>
    </row>
    <row r="11" spans="1:11" ht="12.75">
      <c r="A11" s="14">
        <f t="shared" si="0"/>
        <v>37715</v>
      </c>
      <c r="B11" s="19">
        <v>160</v>
      </c>
      <c r="C11" s="4">
        <v>11.3</v>
      </c>
      <c r="D11" s="19">
        <v>449</v>
      </c>
      <c r="E11" s="20">
        <v>5</v>
      </c>
      <c r="F11" s="19">
        <v>188</v>
      </c>
      <c r="G11" s="4">
        <v>10.8</v>
      </c>
      <c r="H11" s="19">
        <v>482</v>
      </c>
      <c r="I11" s="4">
        <v>3.9</v>
      </c>
      <c r="J11" s="19">
        <v>188</v>
      </c>
      <c r="K11" s="4">
        <v>11.1</v>
      </c>
    </row>
    <row r="12" spans="1:11" ht="12.75">
      <c r="A12" s="14">
        <f t="shared" si="0"/>
        <v>37746</v>
      </c>
      <c r="B12" s="19">
        <v>42</v>
      </c>
      <c r="C12" s="4">
        <v>16.2</v>
      </c>
      <c r="D12" s="19">
        <v>243</v>
      </c>
      <c r="E12" s="4">
        <v>10.4</v>
      </c>
      <c r="F12" s="19">
        <v>44</v>
      </c>
      <c r="G12" s="4">
        <v>15.7</v>
      </c>
      <c r="H12" s="19">
        <v>289</v>
      </c>
      <c r="I12" s="4">
        <v>9.3</v>
      </c>
      <c r="J12" s="19">
        <v>36</v>
      </c>
      <c r="K12" s="4">
        <v>15.7</v>
      </c>
    </row>
    <row r="13" spans="1:11" ht="12.75">
      <c r="A13" s="14">
        <f t="shared" si="0"/>
        <v>37777</v>
      </c>
      <c r="B13" s="19">
        <v>0</v>
      </c>
      <c r="C13" s="4">
        <v>23.1</v>
      </c>
      <c r="D13" s="19">
        <v>0</v>
      </c>
      <c r="E13" s="4">
        <v>17.6</v>
      </c>
      <c r="F13" s="19">
        <v>0</v>
      </c>
      <c r="G13" s="4">
        <v>21.9</v>
      </c>
      <c r="H13" s="19">
        <v>0</v>
      </c>
      <c r="I13" s="4">
        <v>15.7</v>
      </c>
      <c r="J13" s="19">
        <v>0</v>
      </c>
      <c r="K13" s="4">
        <v>22.2</v>
      </c>
    </row>
    <row r="14" spans="1:11" ht="12.75">
      <c r="A14" s="14">
        <f t="shared" si="0"/>
        <v>37808</v>
      </c>
      <c r="B14" s="19">
        <v>0</v>
      </c>
      <c r="C14" s="4">
        <v>21.9</v>
      </c>
      <c r="D14" s="19">
        <v>43</v>
      </c>
      <c r="E14" s="4">
        <v>16.2</v>
      </c>
      <c r="F14" s="19">
        <v>0</v>
      </c>
      <c r="G14" s="4">
        <v>20.9</v>
      </c>
      <c r="H14" s="19">
        <v>59</v>
      </c>
      <c r="I14" s="4">
        <v>14.6</v>
      </c>
      <c r="J14" s="19">
        <v>0</v>
      </c>
      <c r="K14" s="4">
        <v>20.2</v>
      </c>
    </row>
    <row r="15" spans="1:11" ht="12.75">
      <c r="A15" s="14">
        <f t="shared" si="0"/>
        <v>37839</v>
      </c>
      <c r="B15" s="19">
        <v>0</v>
      </c>
      <c r="C15" s="4">
        <v>22.5</v>
      </c>
      <c r="D15" s="19">
        <v>29</v>
      </c>
      <c r="E15" s="4">
        <v>18.1</v>
      </c>
      <c r="F15" s="19">
        <v>0</v>
      </c>
      <c r="G15" s="4">
        <v>21.3</v>
      </c>
      <c r="H15" s="19">
        <v>29</v>
      </c>
      <c r="I15" s="4">
        <v>16.4</v>
      </c>
      <c r="J15" s="19">
        <v>0</v>
      </c>
      <c r="K15" s="4">
        <v>21.7</v>
      </c>
    </row>
    <row r="16" spans="1:11" ht="12.75">
      <c r="A16" s="14">
        <f t="shared" si="0"/>
        <v>37870</v>
      </c>
      <c r="B16" s="19">
        <v>0</v>
      </c>
      <c r="C16" s="4">
        <v>15.6</v>
      </c>
      <c r="D16" s="19">
        <v>201</v>
      </c>
      <c r="E16" s="4">
        <v>11.4</v>
      </c>
      <c r="F16" s="19">
        <v>0</v>
      </c>
      <c r="G16" s="4">
        <v>15.2</v>
      </c>
      <c r="H16" s="19">
        <v>273</v>
      </c>
      <c r="I16" s="4">
        <v>9.9</v>
      </c>
      <c r="J16" s="19">
        <v>17</v>
      </c>
      <c r="K16" s="4">
        <v>14.6</v>
      </c>
    </row>
    <row r="17" spans="1:11" ht="12.75">
      <c r="A17" s="14">
        <f t="shared" si="0"/>
        <v>37901</v>
      </c>
      <c r="B17" s="19">
        <v>334</v>
      </c>
      <c r="C17" s="4">
        <v>8.3</v>
      </c>
      <c r="D17" s="19">
        <v>470</v>
      </c>
      <c r="E17" s="4">
        <v>4.4</v>
      </c>
      <c r="F17" s="19">
        <v>346</v>
      </c>
      <c r="G17" s="4">
        <v>8.1</v>
      </c>
      <c r="H17" s="19">
        <v>537</v>
      </c>
      <c r="I17" s="4">
        <v>2.7</v>
      </c>
      <c r="J17" s="19">
        <v>339</v>
      </c>
      <c r="K17" s="4">
        <v>8.1</v>
      </c>
    </row>
    <row r="18" spans="1:11" ht="12.75">
      <c r="A18" s="14">
        <f t="shared" si="0"/>
        <v>37932</v>
      </c>
      <c r="B18" s="19">
        <v>415</v>
      </c>
      <c r="C18" s="4">
        <v>6.2</v>
      </c>
      <c r="D18" s="19">
        <v>478</v>
      </c>
      <c r="E18" s="4">
        <v>4.1</v>
      </c>
      <c r="F18" s="19">
        <v>403</v>
      </c>
      <c r="G18" s="4">
        <v>6</v>
      </c>
      <c r="H18" s="19">
        <v>544</v>
      </c>
      <c r="I18" s="4">
        <v>1.9</v>
      </c>
      <c r="J18" s="19">
        <v>440</v>
      </c>
      <c r="K18" s="4">
        <v>5.3</v>
      </c>
    </row>
    <row r="19" spans="1:11" ht="12.75">
      <c r="A19" s="14">
        <f t="shared" si="0"/>
        <v>37963</v>
      </c>
      <c r="B19" s="19">
        <v>547</v>
      </c>
      <c r="C19" s="4">
        <v>2.1</v>
      </c>
      <c r="D19" s="19">
        <v>626</v>
      </c>
      <c r="E19" s="4">
        <v>-0.2</v>
      </c>
      <c r="F19" s="19">
        <v>579</v>
      </c>
      <c r="G19" s="4">
        <v>1.3</v>
      </c>
      <c r="H19" s="19">
        <v>688</v>
      </c>
      <c r="I19" s="4">
        <v>-2.2</v>
      </c>
      <c r="J19" s="19">
        <v>551</v>
      </c>
      <c r="K19" s="4">
        <v>2.2</v>
      </c>
    </row>
    <row r="20" spans="1:11" ht="12.75">
      <c r="A20" s="16" t="s">
        <v>34</v>
      </c>
      <c r="B20" s="56">
        <f>SUM(B8:B19)</f>
        <v>3017</v>
      </c>
      <c r="C20" s="87">
        <v>11.3</v>
      </c>
      <c r="D20" s="56">
        <f>SUM(D8:D19)</f>
        <v>4468</v>
      </c>
      <c r="E20" s="87">
        <v>1.7</v>
      </c>
      <c r="F20" s="56">
        <f>SUM(F8:F19)</f>
        <v>3254</v>
      </c>
      <c r="G20" s="87">
        <v>10.3</v>
      </c>
      <c r="H20" s="56">
        <f>SUM(H8:H19)</f>
        <v>5002</v>
      </c>
      <c r="I20" s="87">
        <v>5.1</v>
      </c>
      <c r="J20" s="56">
        <f>SUM(J8:J19)</f>
        <v>3038</v>
      </c>
      <c r="K20" s="87">
        <v>10.9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5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4">
        <v>37257</v>
      </c>
      <c r="B8" s="3">
        <v>653</v>
      </c>
      <c r="C8" s="4">
        <v>-1.1</v>
      </c>
      <c r="D8" s="3">
        <v>640</v>
      </c>
      <c r="E8" s="4">
        <v>-0.7</v>
      </c>
      <c r="F8" s="19">
        <v>697</v>
      </c>
      <c r="G8" s="4">
        <v>-2.5</v>
      </c>
      <c r="H8" s="19">
        <v>730</v>
      </c>
      <c r="I8" s="4">
        <v>-3.5</v>
      </c>
      <c r="J8" s="3">
        <v>602</v>
      </c>
      <c r="K8" s="4">
        <v>0.6</v>
      </c>
    </row>
    <row r="9" spans="1:11" ht="12.75">
      <c r="A9" s="14">
        <f aca="true" t="shared" si="0" ref="A9:A19">A8+31</f>
        <v>37288</v>
      </c>
      <c r="B9" s="3">
        <v>417</v>
      </c>
      <c r="C9" s="4">
        <v>5.1</v>
      </c>
      <c r="D9" s="3">
        <v>534</v>
      </c>
      <c r="E9" s="4">
        <v>0.9</v>
      </c>
      <c r="F9" s="3">
        <v>424</v>
      </c>
      <c r="G9" s="4">
        <v>4.8</v>
      </c>
      <c r="H9" s="3">
        <v>593</v>
      </c>
      <c r="I9" s="4">
        <v>-1.2</v>
      </c>
      <c r="J9" s="3">
        <v>391</v>
      </c>
      <c r="K9" s="4">
        <v>6</v>
      </c>
    </row>
    <row r="10" spans="1:11" ht="12.75">
      <c r="A10" s="14">
        <f t="shared" si="0"/>
        <v>37319</v>
      </c>
      <c r="B10" s="3">
        <v>327</v>
      </c>
      <c r="C10" s="4">
        <v>8.6</v>
      </c>
      <c r="D10" s="3">
        <v>523</v>
      </c>
      <c r="E10" s="4">
        <v>3.1</v>
      </c>
      <c r="F10" s="19">
        <v>351</v>
      </c>
      <c r="G10" s="4">
        <v>8.3</v>
      </c>
      <c r="H10" s="19">
        <v>580</v>
      </c>
      <c r="I10" s="4">
        <v>1.3</v>
      </c>
      <c r="J10" s="19">
        <v>360</v>
      </c>
      <c r="K10" s="4">
        <v>8</v>
      </c>
    </row>
    <row r="11" spans="1:11" ht="12.75">
      <c r="A11" s="14">
        <f t="shared" si="0"/>
        <v>37350</v>
      </c>
      <c r="B11" s="3">
        <v>193</v>
      </c>
      <c r="C11" s="4">
        <v>11.2</v>
      </c>
      <c r="D11" s="3">
        <v>450</v>
      </c>
      <c r="E11" s="4">
        <v>5</v>
      </c>
      <c r="F11" s="3">
        <v>217</v>
      </c>
      <c r="G11" s="4">
        <v>10.7</v>
      </c>
      <c r="H11" s="3">
        <v>484</v>
      </c>
      <c r="I11" s="4">
        <v>3.9</v>
      </c>
      <c r="J11" s="3">
        <v>232</v>
      </c>
      <c r="K11" s="4">
        <v>10.7</v>
      </c>
    </row>
    <row r="12" spans="1:11" ht="12.75">
      <c r="A12" s="14">
        <f t="shared" si="0"/>
        <v>37381</v>
      </c>
      <c r="B12" s="3">
        <v>71</v>
      </c>
      <c r="C12" s="4">
        <v>14</v>
      </c>
      <c r="D12" s="3">
        <v>345</v>
      </c>
      <c r="E12" s="4">
        <v>8.1</v>
      </c>
      <c r="F12" s="19">
        <v>97</v>
      </c>
      <c r="G12" s="4">
        <v>13.1</v>
      </c>
      <c r="H12" s="19">
        <v>405</v>
      </c>
      <c r="I12" s="4">
        <v>6.7</v>
      </c>
      <c r="J12" s="19">
        <v>67</v>
      </c>
      <c r="K12" s="4">
        <v>13.7</v>
      </c>
    </row>
    <row r="13" spans="1:11" ht="12.75">
      <c r="A13" s="14">
        <f t="shared" si="0"/>
        <v>37412</v>
      </c>
      <c r="B13" s="3">
        <v>0</v>
      </c>
      <c r="C13" s="4">
        <v>20.3</v>
      </c>
      <c r="D13" s="3">
        <v>106</v>
      </c>
      <c r="E13" s="4">
        <v>14.9</v>
      </c>
      <c r="F13" s="3">
        <v>0</v>
      </c>
      <c r="G13" s="4">
        <v>19.3</v>
      </c>
      <c r="H13" s="3">
        <v>132</v>
      </c>
      <c r="I13" s="4">
        <v>13.3</v>
      </c>
      <c r="J13" s="3">
        <v>0</v>
      </c>
      <c r="K13" s="4">
        <v>19.5</v>
      </c>
    </row>
    <row r="14" spans="1:11" ht="12.75">
      <c r="A14" s="14">
        <f t="shared" si="0"/>
        <v>37443</v>
      </c>
      <c r="B14" s="19">
        <v>0</v>
      </c>
      <c r="C14" s="4">
        <v>19.5</v>
      </c>
      <c r="D14" s="19">
        <v>54</v>
      </c>
      <c r="E14" s="4">
        <v>13.8</v>
      </c>
      <c r="F14" s="19">
        <v>0</v>
      </c>
      <c r="G14" s="4">
        <v>18.6</v>
      </c>
      <c r="H14" s="19">
        <v>136</v>
      </c>
      <c r="I14" s="4">
        <v>12.4</v>
      </c>
      <c r="J14" s="3">
        <v>0</v>
      </c>
      <c r="K14" s="4">
        <v>18.9</v>
      </c>
    </row>
    <row r="15" spans="1:11" ht="12.75">
      <c r="A15" s="14">
        <f t="shared" si="0"/>
        <v>37474</v>
      </c>
      <c r="B15" s="19">
        <v>0</v>
      </c>
      <c r="C15" s="4">
        <v>18.5</v>
      </c>
      <c r="D15" s="19">
        <v>99</v>
      </c>
      <c r="E15" s="4">
        <v>12.9</v>
      </c>
      <c r="F15" s="19">
        <v>18</v>
      </c>
      <c r="G15" s="4">
        <v>17.9</v>
      </c>
      <c r="H15" s="19">
        <v>170</v>
      </c>
      <c r="I15" s="4">
        <v>11.4</v>
      </c>
      <c r="J15" s="19">
        <v>0</v>
      </c>
      <c r="K15" s="4">
        <v>17.8</v>
      </c>
    </row>
    <row r="16" spans="1:11" ht="12.75">
      <c r="A16" s="14">
        <f t="shared" si="0"/>
        <v>37505</v>
      </c>
      <c r="B16" s="19">
        <v>82</v>
      </c>
      <c r="C16" s="4">
        <v>14.7</v>
      </c>
      <c r="D16" s="19">
        <v>282</v>
      </c>
      <c r="E16" s="4">
        <v>9.1</v>
      </c>
      <c r="F16" s="19">
        <v>88</v>
      </c>
      <c r="G16" s="4">
        <v>14</v>
      </c>
      <c r="H16" s="19">
        <v>357</v>
      </c>
      <c r="I16" s="4">
        <v>7.8</v>
      </c>
      <c r="J16" s="19">
        <v>86</v>
      </c>
      <c r="K16" s="4">
        <v>14.1</v>
      </c>
    </row>
    <row r="17" spans="1:11" ht="12.75">
      <c r="A17" s="14">
        <f t="shared" si="0"/>
        <v>37536</v>
      </c>
      <c r="B17" s="19">
        <v>235</v>
      </c>
      <c r="C17" s="4">
        <v>10.4</v>
      </c>
      <c r="D17" s="19">
        <v>418</v>
      </c>
      <c r="E17" s="4">
        <v>6.5</v>
      </c>
      <c r="F17" s="19">
        <v>281</v>
      </c>
      <c r="G17" s="4">
        <v>9.9</v>
      </c>
      <c r="H17" s="19">
        <v>466</v>
      </c>
      <c r="I17" s="4">
        <v>5</v>
      </c>
      <c r="J17" s="19">
        <v>235</v>
      </c>
      <c r="K17" s="4">
        <v>10.6</v>
      </c>
    </row>
    <row r="18" spans="1:11" ht="12.75">
      <c r="A18" s="14">
        <f t="shared" si="0"/>
        <v>37567</v>
      </c>
      <c r="B18" s="19">
        <v>408</v>
      </c>
      <c r="C18" s="4">
        <v>6.4</v>
      </c>
      <c r="D18" s="19">
        <v>520</v>
      </c>
      <c r="E18" s="4">
        <v>2.7</v>
      </c>
      <c r="F18" s="19">
        <v>415</v>
      </c>
      <c r="G18" s="4">
        <v>6.2</v>
      </c>
      <c r="H18" s="19">
        <v>581</v>
      </c>
      <c r="I18" s="4">
        <v>0.6</v>
      </c>
      <c r="J18" s="19">
        <v>375</v>
      </c>
      <c r="K18" s="4">
        <v>7.5</v>
      </c>
    </row>
    <row r="19" spans="1:11" ht="12.75">
      <c r="A19" s="14">
        <f t="shared" si="0"/>
        <v>37598</v>
      </c>
      <c r="B19" s="19">
        <v>518</v>
      </c>
      <c r="C19" s="4">
        <v>3.3</v>
      </c>
      <c r="D19" s="19">
        <v>605</v>
      </c>
      <c r="E19" s="4">
        <v>0.5</v>
      </c>
      <c r="F19" s="19">
        <v>539</v>
      </c>
      <c r="G19" s="4">
        <v>2.6</v>
      </c>
      <c r="H19" s="19">
        <v>672</v>
      </c>
      <c r="I19" s="4">
        <v>-1.7</v>
      </c>
      <c r="J19" s="19">
        <v>458</v>
      </c>
      <c r="K19" s="4">
        <v>5.2</v>
      </c>
    </row>
    <row r="20" spans="1:11" ht="12.75">
      <c r="A20" s="16" t="s">
        <v>34</v>
      </c>
      <c r="B20" s="56">
        <f>SUM(B8:B19)</f>
        <v>2904</v>
      </c>
      <c r="C20" s="87">
        <v>10.9</v>
      </c>
      <c r="D20" s="56">
        <f>SUM(D8:D19)</f>
        <v>4576</v>
      </c>
      <c r="E20" s="87">
        <v>6.4</v>
      </c>
      <c r="F20" s="56">
        <f>SUM(F8:F19)</f>
        <v>3127</v>
      </c>
      <c r="G20" s="87">
        <v>10.2</v>
      </c>
      <c r="H20" s="56">
        <f>SUM(H8:H19)</f>
        <v>5306</v>
      </c>
      <c r="I20" s="87">
        <v>4.7</v>
      </c>
      <c r="J20" s="56">
        <f>SUM(J8:J19)</f>
        <v>2806</v>
      </c>
      <c r="K20" s="87">
        <v>11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42"/>
  <sheetViews>
    <sheetView zoomScalePageLayoutView="0" workbookViewId="0" topLeftCell="A1">
      <selection activeCell="AG22" sqref="AG22"/>
    </sheetView>
  </sheetViews>
  <sheetFormatPr defaultColWidth="11.421875" defaultRowHeight="12.75"/>
  <cols>
    <col min="1" max="1" width="6.57421875" style="0" customWidth="1"/>
    <col min="2" max="2" width="7.28125" style="0" bestFit="1" customWidth="1"/>
    <col min="3" max="3" width="7.57421875" style="0" customWidth="1"/>
    <col min="4" max="4" width="4.421875" style="0" bestFit="1" customWidth="1"/>
    <col min="5" max="5" width="6.57421875" style="0" bestFit="1" customWidth="1"/>
    <col min="6" max="6" width="5.28125" style="0" customWidth="1"/>
    <col min="7" max="7" width="7.28125" style="0" bestFit="1" customWidth="1"/>
    <col min="8" max="8" width="5.8515625" style="0" customWidth="1"/>
    <col min="9" max="9" width="4.00390625" style="0" bestFit="1" customWidth="1"/>
    <col min="10" max="10" width="5.00390625" style="0" bestFit="1" customWidth="1"/>
    <col min="11" max="11" width="4.7109375" style="0" customWidth="1"/>
    <col min="12" max="12" width="7.281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281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7109375" style="0" bestFit="1" customWidth="1"/>
    <col min="28" max="28" width="5.28125" style="0" customWidth="1"/>
    <col min="29" max="29" width="3.140625" style="0" bestFit="1" customWidth="1"/>
    <col min="30" max="30" width="3.7109375" style="0" bestFit="1" customWidth="1"/>
  </cols>
  <sheetData>
    <row r="1" ht="18">
      <c r="L1" s="8" t="s">
        <v>10</v>
      </c>
    </row>
    <row r="2" spans="14:15" ht="18">
      <c r="N2" s="8" t="s">
        <v>27</v>
      </c>
      <c r="O2" s="8"/>
    </row>
    <row r="4" spans="1:30" ht="12.75">
      <c r="A4" s="24" t="s">
        <v>9</v>
      </c>
      <c r="B4" s="132" t="s">
        <v>0</v>
      </c>
      <c r="C4" s="133"/>
      <c r="D4" s="133"/>
      <c r="E4" s="134"/>
      <c r="G4" s="129" t="s">
        <v>46</v>
      </c>
      <c r="H4" s="130"/>
      <c r="I4" s="130"/>
      <c r="J4" s="131"/>
      <c r="K4" s="85"/>
      <c r="L4" s="132" t="s">
        <v>1</v>
      </c>
      <c r="M4" s="133"/>
      <c r="N4" s="133"/>
      <c r="O4" s="134"/>
      <c r="P4" s="85"/>
      <c r="Q4" s="132" t="s">
        <v>2</v>
      </c>
      <c r="R4" s="133"/>
      <c r="S4" s="133"/>
      <c r="T4" s="134"/>
      <c r="U4" s="85"/>
      <c r="V4" s="132" t="s">
        <v>3</v>
      </c>
      <c r="W4" s="133"/>
      <c r="X4" s="133"/>
      <c r="Y4" s="134"/>
      <c r="Z4" s="85"/>
      <c r="AA4" s="132" t="s">
        <v>4</v>
      </c>
      <c r="AB4" s="133"/>
      <c r="AC4" s="133"/>
      <c r="AD4" s="134"/>
    </row>
    <row r="5" spans="1:30" ht="12.75">
      <c r="A5" s="9"/>
      <c r="B5" s="24" t="s">
        <v>5</v>
      </c>
      <c r="C5" s="24" t="s">
        <v>6</v>
      </c>
      <c r="D5" s="24" t="s">
        <v>7</v>
      </c>
      <c r="E5" s="24" t="s">
        <v>8</v>
      </c>
      <c r="G5" s="24" t="s">
        <v>5</v>
      </c>
      <c r="H5" s="24" t="s">
        <v>6</v>
      </c>
      <c r="I5" s="24" t="s">
        <v>7</v>
      </c>
      <c r="J5" s="24" t="s">
        <v>8</v>
      </c>
      <c r="K5" s="45"/>
      <c r="L5" s="24" t="s">
        <v>5</v>
      </c>
      <c r="M5" s="24" t="s">
        <v>6</v>
      </c>
      <c r="N5" s="24" t="s">
        <v>7</v>
      </c>
      <c r="O5" s="24" t="s">
        <v>8</v>
      </c>
      <c r="P5" s="45"/>
      <c r="Q5" s="24" t="s">
        <v>5</v>
      </c>
      <c r="R5" s="24" t="s">
        <v>6</v>
      </c>
      <c r="S5" s="24" t="s">
        <v>7</v>
      </c>
      <c r="T5" s="24" t="s">
        <v>8</v>
      </c>
      <c r="U5" s="45"/>
      <c r="V5" s="24" t="s">
        <v>5</v>
      </c>
      <c r="W5" s="24" t="s">
        <v>6</v>
      </c>
      <c r="X5" s="24" t="s">
        <v>7</v>
      </c>
      <c r="Y5" s="24" t="s">
        <v>8</v>
      </c>
      <c r="Z5" s="45"/>
      <c r="AA5" s="24" t="s">
        <v>5</v>
      </c>
      <c r="AB5" s="24" t="s">
        <v>6</v>
      </c>
      <c r="AC5" s="24" t="s">
        <v>7</v>
      </c>
      <c r="AD5" s="24" t="s">
        <v>8</v>
      </c>
    </row>
    <row r="6" spans="1:30" ht="12.75">
      <c r="A6" s="24" t="s">
        <v>16</v>
      </c>
      <c r="B6" s="46">
        <v>9.6</v>
      </c>
      <c r="C6" s="54">
        <v>3317</v>
      </c>
      <c r="D6" s="54">
        <v>209</v>
      </c>
      <c r="E6" s="54">
        <v>4906</v>
      </c>
      <c r="F6" s="45"/>
      <c r="G6" s="24"/>
      <c r="H6" s="24"/>
      <c r="I6" s="24"/>
      <c r="J6" s="24"/>
      <c r="K6" s="45"/>
      <c r="L6" s="24"/>
      <c r="M6" s="24"/>
      <c r="N6" s="24"/>
      <c r="O6" s="24"/>
      <c r="P6" s="45"/>
      <c r="Q6" s="24"/>
      <c r="R6" s="24"/>
      <c r="S6" s="24"/>
      <c r="T6" s="24"/>
      <c r="U6" s="45"/>
      <c r="V6" s="24"/>
      <c r="W6" s="24"/>
      <c r="X6" s="24"/>
      <c r="Y6" s="24"/>
      <c r="Z6" s="45"/>
      <c r="AA6" s="24"/>
      <c r="AB6" s="24"/>
      <c r="AC6" s="24"/>
      <c r="AD6" s="24"/>
    </row>
    <row r="7" spans="1:30" ht="12.75">
      <c r="A7" s="24" t="s">
        <v>17</v>
      </c>
      <c r="B7" s="46">
        <v>10</v>
      </c>
      <c r="C7" s="54">
        <v>3358</v>
      </c>
      <c r="D7" s="54">
        <v>202</v>
      </c>
      <c r="E7" s="54">
        <v>4874</v>
      </c>
      <c r="F7" s="45"/>
      <c r="G7" s="24"/>
      <c r="H7" s="54"/>
      <c r="I7" s="24"/>
      <c r="J7" s="24"/>
      <c r="K7" s="45"/>
      <c r="L7" s="24"/>
      <c r="M7" s="24"/>
      <c r="N7" s="24"/>
      <c r="O7" s="24"/>
      <c r="P7" s="45"/>
      <c r="Q7" s="24"/>
      <c r="R7" s="24"/>
      <c r="S7" s="24"/>
      <c r="T7" s="24"/>
      <c r="U7" s="45"/>
      <c r="V7" s="24"/>
      <c r="W7" s="24"/>
      <c r="X7" s="24"/>
      <c r="Y7" s="24"/>
      <c r="Z7" s="45"/>
      <c r="AA7" s="24"/>
      <c r="AB7" s="24"/>
      <c r="AC7" s="24"/>
      <c r="AD7" s="24"/>
    </row>
    <row r="8" spans="1:30" ht="12.75">
      <c r="A8" s="24" t="s">
        <v>18</v>
      </c>
      <c r="B8" s="46">
        <v>10.5</v>
      </c>
      <c r="C8" s="54">
        <v>3094</v>
      </c>
      <c r="D8" s="54">
        <v>197</v>
      </c>
      <c r="E8" s="54">
        <v>5260</v>
      </c>
      <c r="F8" s="45"/>
      <c r="G8" s="24"/>
      <c r="H8" s="54"/>
      <c r="I8" s="24"/>
      <c r="J8" s="24"/>
      <c r="K8" s="45"/>
      <c r="L8" s="24"/>
      <c r="M8" s="54"/>
      <c r="N8" s="54"/>
      <c r="O8" s="24"/>
      <c r="P8" s="45"/>
      <c r="Q8" s="24"/>
      <c r="R8" s="54"/>
      <c r="S8" s="24"/>
      <c r="T8" s="24"/>
      <c r="U8" s="45"/>
      <c r="V8" s="24"/>
      <c r="W8" s="54"/>
      <c r="X8" s="24"/>
      <c r="Y8" s="24"/>
      <c r="Z8" s="45"/>
      <c r="AA8" s="24"/>
      <c r="AB8" s="24"/>
      <c r="AC8" s="24"/>
      <c r="AD8" s="24"/>
    </row>
    <row r="9" spans="1:30" ht="12.75">
      <c r="A9" s="24" t="s">
        <v>19</v>
      </c>
      <c r="B9" s="46"/>
      <c r="C9" s="54">
        <v>2986</v>
      </c>
      <c r="D9" s="54"/>
      <c r="E9" s="54">
        <v>5110</v>
      </c>
      <c r="F9" s="45"/>
      <c r="G9" s="24"/>
      <c r="H9" s="54"/>
      <c r="I9" s="24"/>
      <c r="J9" s="24"/>
      <c r="K9" s="45"/>
      <c r="L9" s="24"/>
      <c r="M9" s="54"/>
      <c r="N9" s="54"/>
      <c r="O9" s="24"/>
      <c r="P9" s="45"/>
      <c r="Q9" s="24"/>
      <c r="R9" s="54"/>
      <c r="S9" s="24"/>
      <c r="T9" s="24"/>
      <c r="U9" s="45"/>
      <c r="V9" s="24"/>
      <c r="W9" s="54"/>
      <c r="X9" s="24"/>
      <c r="Y9" s="24"/>
      <c r="Z9" s="45"/>
      <c r="AA9" s="24"/>
      <c r="AB9" s="24"/>
      <c r="AC9" s="24"/>
      <c r="AD9" s="24"/>
    </row>
    <row r="10" spans="1:30" ht="12.75">
      <c r="A10" s="24" t="s">
        <v>20</v>
      </c>
      <c r="B10" s="46">
        <v>10.5</v>
      </c>
      <c r="C10" s="54">
        <v>3087</v>
      </c>
      <c r="D10" s="54">
        <v>207</v>
      </c>
      <c r="E10" s="54">
        <v>4781</v>
      </c>
      <c r="F10" s="45"/>
      <c r="G10" s="24"/>
      <c r="H10" s="54"/>
      <c r="I10" s="24"/>
      <c r="J10" s="24"/>
      <c r="K10" s="45"/>
      <c r="L10" s="24"/>
      <c r="M10" s="54"/>
      <c r="N10" s="54"/>
      <c r="O10" s="24"/>
      <c r="P10" s="45"/>
      <c r="Q10" s="24"/>
      <c r="R10" s="54"/>
      <c r="S10" s="24"/>
      <c r="T10" s="24"/>
      <c r="U10" s="45"/>
      <c r="V10" s="24"/>
      <c r="W10" s="54"/>
      <c r="X10" s="24"/>
      <c r="Y10" s="24"/>
      <c r="Z10" s="45"/>
      <c r="AA10" s="24"/>
      <c r="AB10" s="24"/>
      <c r="AC10" s="24"/>
      <c r="AD10" s="24"/>
    </row>
    <row r="11" spans="1:30" ht="12.75">
      <c r="A11" s="24" t="s">
        <v>21</v>
      </c>
      <c r="B11" s="46">
        <v>10.5</v>
      </c>
      <c r="C11" s="54">
        <v>3048</v>
      </c>
      <c r="D11" s="54">
        <v>197</v>
      </c>
      <c r="E11" s="54">
        <v>4919</v>
      </c>
      <c r="F11" s="45"/>
      <c r="G11" s="24"/>
      <c r="H11" s="54"/>
      <c r="I11" s="24"/>
      <c r="J11" s="24"/>
      <c r="K11" s="45"/>
      <c r="L11" s="24"/>
      <c r="M11" s="54"/>
      <c r="N11" s="54"/>
      <c r="O11" s="24"/>
      <c r="P11" s="45"/>
      <c r="Q11" s="24"/>
      <c r="R11" s="54"/>
      <c r="S11" s="24"/>
      <c r="T11" s="24"/>
      <c r="U11" s="45"/>
      <c r="V11" s="24"/>
      <c r="W11" s="54"/>
      <c r="X11" s="24"/>
      <c r="Y11" s="24"/>
      <c r="Z11" s="45"/>
      <c r="AA11" s="24"/>
      <c r="AB11" s="24"/>
      <c r="AC11" s="24"/>
      <c r="AD11" s="24"/>
    </row>
    <row r="12" spans="1:30" ht="12.75">
      <c r="A12" s="24" t="s">
        <v>22</v>
      </c>
      <c r="B12" s="46">
        <v>10</v>
      </c>
      <c r="C12" s="54">
        <v>3153</v>
      </c>
      <c r="D12" s="54">
        <v>217</v>
      </c>
      <c r="E12" s="54">
        <v>4935</v>
      </c>
      <c r="F12" s="45"/>
      <c r="G12" s="24"/>
      <c r="H12" s="54">
        <v>4939</v>
      </c>
      <c r="I12" s="24"/>
      <c r="J12" s="24"/>
      <c r="K12" s="45"/>
      <c r="L12" s="24"/>
      <c r="M12" s="54"/>
      <c r="N12" s="54"/>
      <c r="O12" s="24"/>
      <c r="P12" s="45"/>
      <c r="Q12" s="24"/>
      <c r="R12" s="54"/>
      <c r="S12" s="24"/>
      <c r="T12" s="24"/>
      <c r="U12" s="45"/>
      <c r="V12" s="24"/>
      <c r="W12" s="54"/>
      <c r="X12" s="24"/>
      <c r="Y12" s="24"/>
      <c r="Z12" s="45"/>
      <c r="AA12" s="24"/>
      <c r="AB12" s="24"/>
      <c r="AC12" s="24"/>
      <c r="AD12" s="24"/>
    </row>
    <row r="13" spans="1:30" ht="12.75">
      <c r="A13" s="24" t="s">
        <v>23</v>
      </c>
      <c r="B13" s="46"/>
      <c r="C13" s="54">
        <v>2948</v>
      </c>
      <c r="D13" s="54"/>
      <c r="E13" s="54"/>
      <c r="F13" s="45"/>
      <c r="G13" s="24"/>
      <c r="H13" s="54">
        <v>4453</v>
      </c>
      <c r="I13" s="24"/>
      <c r="J13" s="24"/>
      <c r="K13" s="45"/>
      <c r="L13" s="24"/>
      <c r="M13" s="54"/>
      <c r="N13" s="54"/>
      <c r="O13" s="24"/>
      <c r="P13" s="45"/>
      <c r="Q13" s="24"/>
      <c r="R13" s="54"/>
      <c r="S13" s="24"/>
      <c r="T13" s="24"/>
      <c r="U13" s="45"/>
      <c r="V13" s="24"/>
      <c r="W13" s="54"/>
      <c r="X13" s="24"/>
      <c r="Y13" s="24"/>
      <c r="Z13" s="45"/>
      <c r="AA13" s="24"/>
      <c r="AB13" s="54"/>
      <c r="AC13" s="24"/>
      <c r="AD13" s="24"/>
    </row>
    <row r="14" spans="1:30" ht="12.75">
      <c r="A14" s="24" t="s">
        <v>24</v>
      </c>
      <c r="B14" s="46"/>
      <c r="C14" s="54">
        <v>3334</v>
      </c>
      <c r="D14" s="54"/>
      <c r="E14" s="54"/>
      <c r="F14" s="45"/>
      <c r="G14" s="24"/>
      <c r="H14" s="54">
        <v>5025</v>
      </c>
      <c r="I14" s="24"/>
      <c r="J14" s="24"/>
      <c r="K14" s="45"/>
      <c r="L14" s="24"/>
      <c r="M14" s="54"/>
      <c r="N14" s="54"/>
      <c r="O14" s="24"/>
      <c r="P14" s="45"/>
      <c r="Q14" s="24"/>
      <c r="R14" s="54"/>
      <c r="S14" s="24"/>
      <c r="T14" s="24"/>
      <c r="U14" s="45"/>
      <c r="V14" s="24"/>
      <c r="W14" s="54"/>
      <c r="X14" s="24"/>
      <c r="Y14" s="24"/>
      <c r="Z14" s="45"/>
      <c r="AA14" s="24"/>
      <c r="AB14" s="54"/>
      <c r="AC14" s="24"/>
      <c r="AD14" s="24"/>
    </row>
    <row r="15" spans="1:30" ht="12.75">
      <c r="A15" s="24" t="s">
        <v>25</v>
      </c>
      <c r="B15" s="46"/>
      <c r="C15" s="54">
        <v>3135</v>
      </c>
      <c r="D15" s="54"/>
      <c r="E15" s="54"/>
      <c r="F15" s="45"/>
      <c r="G15" s="24"/>
      <c r="H15" s="54">
        <v>4507</v>
      </c>
      <c r="I15" s="24"/>
      <c r="J15" s="24"/>
      <c r="K15" s="45"/>
      <c r="L15" s="24"/>
      <c r="M15" s="54"/>
      <c r="N15" s="54"/>
      <c r="O15" s="24"/>
      <c r="P15" s="45"/>
      <c r="Q15" s="24"/>
      <c r="R15" s="54"/>
      <c r="S15" s="24"/>
      <c r="T15" s="24"/>
      <c r="U15" s="45"/>
      <c r="V15" s="24"/>
      <c r="W15" s="54"/>
      <c r="X15" s="24"/>
      <c r="Y15" s="24"/>
      <c r="Z15" s="45"/>
      <c r="AA15" s="24"/>
      <c r="AB15" s="54"/>
      <c r="AC15" s="24"/>
      <c r="AD15" s="24"/>
    </row>
    <row r="16" spans="1:30" ht="12.75">
      <c r="A16" s="43" t="s">
        <v>26</v>
      </c>
      <c r="B16" s="46"/>
      <c r="C16" s="54">
        <v>2927</v>
      </c>
      <c r="D16" s="54"/>
      <c r="E16" s="54"/>
      <c r="F16" s="45"/>
      <c r="G16" s="24"/>
      <c r="H16" s="54">
        <v>4707</v>
      </c>
      <c r="I16" s="24"/>
      <c r="J16" s="24"/>
      <c r="K16" s="45"/>
      <c r="L16" s="24"/>
      <c r="M16" s="54">
        <v>2989</v>
      </c>
      <c r="N16" s="54"/>
      <c r="O16" s="24"/>
      <c r="P16" s="45"/>
      <c r="Q16" s="24"/>
      <c r="R16" s="54">
        <v>5164</v>
      </c>
      <c r="S16" s="24"/>
      <c r="T16" s="24"/>
      <c r="U16" s="45"/>
      <c r="V16" s="24"/>
      <c r="W16" s="54">
        <v>5156</v>
      </c>
      <c r="X16" s="24"/>
      <c r="Y16" s="24"/>
      <c r="Z16" s="45"/>
      <c r="AA16" s="24"/>
      <c r="AB16" s="54"/>
      <c r="AC16" s="24"/>
      <c r="AD16" s="24"/>
    </row>
    <row r="17" spans="1:30" ht="12.75">
      <c r="A17" s="44" t="s">
        <v>38</v>
      </c>
      <c r="B17" s="46"/>
      <c r="C17" s="54">
        <f>SUM('DJ 2001'!B14:B19)+SUM('DJ 2002'!B8:B13)</f>
        <v>3018</v>
      </c>
      <c r="D17" s="54"/>
      <c r="E17" s="54"/>
      <c r="F17" s="45"/>
      <c r="G17" s="24"/>
      <c r="H17" s="54">
        <f>SUM('DJ 2001'!D14:D19)+SUM('DJ 2002'!D8:D13)</f>
        <v>4635</v>
      </c>
      <c r="I17" s="24"/>
      <c r="J17" s="24"/>
      <c r="K17" s="45"/>
      <c r="L17" s="24"/>
      <c r="M17" s="54">
        <f>SUM('DJ 2001'!F14:F19)+SUM('DJ 2002'!F8:F13)</f>
        <v>3267</v>
      </c>
      <c r="N17" s="54"/>
      <c r="O17" s="24"/>
      <c r="P17" s="45"/>
      <c r="Q17" s="24"/>
      <c r="R17" s="54">
        <f>SUM('DJ 2001'!H14:H19)+SUM('DJ 2002'!H8:H13)</f>
        <v>5309</v>
      </c>
      <c r="S17" s="24"/>
      <c r="T17" s="24"/>
      <c r="U17" s="45"/>
      <c r="V17" s="24"/>
      <c r="W17" s="54"/>
      <c r="X17" s="24"/>
      <c r="Y17" s="24"/>
      <c r="Z17" s="45"/>
      <c r="AA17" s="24"/>
      <c r="AB17" s="54"/>
      <c r="AC17" s="24"/>
      <c r="AD17" s="24"/>
    </row>
    <row r="18" spans="1:30" ht="12.75">
      <c r="A18" s="44" t="s">
        <v>39</v>
      </c>
      <c r="B18" s="46">
        <f>AVERAGE('DJ 2002'!C14:C19,'DJ 2003'!C8:C13)</f>
        <v>10.933333333333332</v>
      </c>
      <c r="C18" s="54">
        <f>SUM('DJ 2002'!B14:B19)+SUM('DJ 2003'!B8:B13)</f>
        <v>2964</v>
      </c>
      <c r="D18" s="54"/>
      <c r="E18" s="54"/>
      <c r="F18" s="45"/>
      <c r="G18" s="50">
        <f>AVERAGE('DJ 2002'!E14:E19,'DJ 2003'!E8:E13)</f>
        <v>6.166666666666668</v>
      </c>
      <c r="H18" s="54">
        <f>SUM('DJ 2002'!D14:D19)+SUM('DJ 2003'!D8:D13)</f>
        <v>4599</v>
      </c>
      <c r="I18" s="24"/>
      <c r="J18" s="24"/>
      <c r="K18" s="45"/>
      <c r="L18" s="46">
        <f>AVERAGE('DJ 2002'!G14:G19,'DJ 2003'!G8:G13)</f>
        <v>10.041666666666664</v>
      </c>
      <c r="M18" s="54">
        <f>SUM('DJ 2002'!F14:F19)+SUM('DJ 2003'!F8:F13)</f>
        <v>3267</v>
      </c>
      <c r="N18" s="54"/>
      <c r="O18" s="24"/>
      <c r="P18" s="45"/>
      <c r="Q18" s="46">
        <f>AVERAGE('DJ 2002'!I14:I19,'DJ 2003'!I8:I13)</f>
        <v>4.5</v>
      </c>
      <c r="R18" s="54">
        <f>SUM('DJ 2002'!H14:H19)+SUM('DJ 2003'!H8:H13)</f>
        <v>5254</v>
      </c>
      <c r="S18" s="24"/>
      <c r="T18" s="24"/>
      <c r="U18" s="45"/>
      <c r="V18" s="24"/>
      <c r="W18" s="54"/>
      <c r="X18" s="24"/>
      <c r="Y18" s="24"/>
      <c r="Z18" s="45"/>
      <c r="AA18" s="46">
        <f>AVERAGE('DJ 2002'!K$14:K$19,'DJ 2003'!K$8:K$13)</f>
        <v>11.083333333333334</v>
      </c>
      <c r="AB18" s="54">
        <v>2845</v>
      </c>
      <c r="AC18" s="24"/>
      <c r="AD18" s="24"/>
    </row>
    <row r="19" spans="1:30" ht="12.75">
      <c r="A19" s="44" t="s">
        <v>41</v>
      </c>
      <c r="B19" s="46">
        <f>AVERAGE('DJ 2003'!C14:C19,'DJ 2004'!C8:C13)</f>
        <v>10.899999999999999</v>
      </c>
      <c r="C19" s="54">
        <f>SUM('DJ 2003'!B14:B19)+SUM('DJ 2004'!B8:B13)</f>
        <v>3049</v>
      </c>
      <c r="D19" s="54"/>
      <c r="E19" s="54"/>
      <c r="F19" s="45"/>
      <c r="G19" s="46">
        <f>AVERAGE('DJ 2003'!E14:E19,'DJ 2004'!E8:E13)</f>
        <v>6.283333333333332</v>
      </c>
      <c r="H19" s="54">
        <f>SUM('DJ 2003'!D$14:D$19)+SUM('DJ 2004'!D$8:D$13)</f>
        <v>4736</v>
      </c>
      <c r="I19" s="24"/>
      <c r="J19" s="24"/>
      <c r="K19" s="45"/>
      <c r="L19" s="46">
        <f>AVERAGE('DJ 2003'!G$14:G$19,'DJ 2004'!G$8:G$13)</f>
        <v>10.116666666666665</v>
      </c>
      <c r="M19" s="54">
        <f>SUM('DJ 2003'!F$14:F$19)+SUM('DJ 2004'!F$8:F$13)</f>
        <v>3232</v>
      </c>
      <c r="N19" s="54"/>
      <c r="O19" s="24"/>
      <c r="P19" s="45"/>
      <c r="Q19" s="46">
        <f>AVERAGE('DJ 2003'!I$14:I$19,'DJ 2004'!I$8:I$13)</f>
        <v>4.641666666666667</v>
      </c>
      <c r="R19" s="54">
        <f>SUM('DJ 2003'!H$14:H$19)+SUM('DJ 2004'!H$8:H$13)</f>
        <v>5293</v>
      </c>
      <c r="S19" s="24"/>
      <c r="T19" s="24"/>
      <c r="U19" s="45"/>
      <c r="V19" s="24"/>
      <c r="W19" s="54"/>
      <c r="X19" s="24"/>
      <c r="Y19" s="24"/>
      <c r="Z19" s="45"/>
      <c r="AA19" s="46">
        <f>AVERAGE('DJ 2003'!K$14:K$19,'DJ 2004'!K$8:K$13)</f>
        <v>10.15</v>
      </c>
      <c r="AB19" s="54">
        <f>SUM('DJ 2003'!J$14:J$19)+SUM('DJ 2004'!J$8:J$13)</f>
        <v>3257</v>
      </c>
      <c r="AC19" s="24"/>
      <c r="AD19" s="24"/>
    </row>
    <row r="20" spans="1:30" ht="12.75">
      <c r="A20" s="44" t="s">
        <v>42</v>
      </c>
      <c r="B20" s="47">
        <f>AVERAGE('DJ 2004'!C$14:C$19,'DJ 2005'!C$8:C$13)</f>
        <v>10.066666666666665</v>
      </c>
      <c r="C20" s="55">
        <f>SUM('DJ 2004'!B$14:B$19)+SUM('DJ 2005'!B$8:B$13)</f>
        <v>3249</v>
      </c>
      <c r="D20" s="55"/>
      <c r="E20" s="55"/>
      <c r="F20" s="49"/>
      <c r="G20" s="47">
        <f>AVERAGE('DJ 2004'!E$14:E$19,'DJ 2005'!E$8:E$13)</f>
        <v>5.841666666666668</v>
      </c>
      <c r="H20" s="55">
        <f>SUM('DJ 2004'!D$14:D$19)+SUM('DJ 2005'!D$8:D$13)</f>
        <v>4709</v>
      </c>
      <c r="I20" s="48"/>
      <c r="J20" s="48"/>
      <c r="K20" s="49"/>
      <c r="L20" s="46">
        <f>AVERAGE('DJ 2004'!G$14:G$19,'DJ 2005'!G$8:G$13)</f>
        <v>9.216666666666669</v>
      </c>
      <c r="M20" s="54">
        <f>SUM('DJ 2004'!F$14:F$19)+SUM('DJ 2005'!F$8:F$13)</f>
        <v>3508</v>
      </c>
      <c r="N20" s="54"/>
      <c r="O20" s="24"/>
      <c r="P20" s="45"/>
      <c r="Q20" s="46">
        <f>AVERAGE('DJ 2004'!I$14:I$19,'DJ 2005'!I$8:I$13)</f>
        <v>4.066666666666667</v>
      </c>
      <c r="R20" s="54">
        <f>SUM('DJ 2004'!H$14:H$19)+SUM('DJ 2005'!H$8:H$13)</f>
        <v>5387</v>
      </c>
      <c r="S20" s="24"/>
      <c r="T20" s="24"/>
      <c r="U20" s="45"/>
      <c r="V20" s="24"/>
      <c r="W20" s="54"/>
      <c r="X20" s="24"/>
      <c r="Y20" s="24"/>
      <c r="Z20" s="45"/>
      <c r="AA20" s="46">
        <f>AVERAGE('DJ 2004'!K$14:K$19,'DJ 2005'!K$8:K$13)</f>
        <v>9.766666666666666</v>
      </c>
      <c r="AB20" s="54">
        <f>SUM('DJ 2004'!J$14:J$19)+SUM('DJ 2005'!J$8:J$13)</f>
        <v>3305</v>
      </c>
      <c r="AC20" s="24"/>
      <c r="AD20" s="24"/>
    </row>
    <row r="21" spans="1:30" ht="12.75">
      <c r="A21" s="44" t="s">
        <v>45</v>
      </c>
      <c r="B21" s="47">
        <f>AVERAGE('DJ 2005'!C$14:C$19,'DJ 2006'!C$8:C$13)</f>
        <v>9.633333333333333</v>
      </c>
      <c r="C21" s="55">
        <f>SUM('DJ 2005'!B$14:B$19)+SUM('DJ 2006'!B$8:B$13)</f>
        <v>3374</v>
      </c>
      <c r="D21" s="55"/>
      <c r="E21" s="55"/>
      <c r="F21" s="49"/>
      <c r="G21" s="47">
        <f>AVERAGE('DJ 2005'!E$14:E$19,'DJ 2006'!E$8:E$13)</f>
        <v>5.3</v>
      </c>
      <c r="H21" s="55">
        <f>SUM('DJ 2005'!D$14:D$19)+SUM('DJ 2006'!D$8:D$13)</f>
        <v>4914</v>
      </c>
      <c r="I21" s="48"/>
      <c r="J21" s="48"/>
      <c r="K21" s="49"/>
      <c r="L21" s="46">
        <f>AVERAGE('DJ 2005'!G$14:G$19,'DJ 2006'!G$8:G$13)</f>
        <v>8.633333333333333</v>
      </c>
      <c r="M21" s="54">
        <f>SUM('DJ 2005'!F$14:F$19)+SUM('DJ 2006'!F$8:F$13)</f>
        <v>3695</v>
      </c>
      <c r="N21" s="54"/>
      <c r="O21" s="24"/>
      <c r="P21" s="45"/>
      <c r="Q21" s="46">
        <f>AVERAGE('DJ 2005'!I$14:I$19,'DJ 2006'!I$8:I$13)</f>
        <v>3.8166666666666664</v>
      </c>
      <c r="R21" s="54">
        <f>SUM('DJ 2005'!H$14:H$19)+SUM('DJ 2006'!H$8:H$13)</f>
        <v>5534</v>
      </c>
      <c r="S21" s="24"/>
      <c r="T21" s="24"/>
      <c r="U21" s="45"/>
      <c r="V21" s="24"/>
      <c r="W21" s="54"/>
      <c r="X21" s="24"/>
      <c r="Y21" s="24"/>
      <c r="Z21" s="45"/>
      <c r="AA21" s="46">
        <f>AVERAGE('DJ 2005'!K$14:K$19,'DJ 2006'!K$8:K$13)</f>
        <v>9.591666666666667</v>
      </c>
      <c r="AB21" s="54">
        <f>SUM('DJ 2005'!J$14:J$19)+SUM('DJ 2006'!J$8:J$13)</f>
        <v>3466</v>
      </c>
      <c r="AC21" s="24"/>
      <c r="AD21" s="24"/>
    </row>
    <row r="22" spans="1:30" ht="12.75">
      <c r="A22" s="44" t="s">
        <v>51</v>
      </c>
      <c r="B22" s="47">
        <f>AVERAGE('DJ 2006'!C$14:C$19,'DJ 2007'!C$8:C$13)</f>
        <v>11.858333333333334</v>
      </c>
      <c r="C22" s="55">
        <f>SUM('DJ 2006'!B$14:B$19)+SUM('DJ 2007'!B$8:B$13)</f>
        <v>2586</v>
      </c>
      <c r="D22" s="55"/>
      <c r="E22" s="55"/>
      <c r="F22" s="49"/>
      <c r="G22" s="47">
        <f>AVERAGE('DJ 2006'!E$14:E$19,'DJ 2007'!E$8:E$13)</f>
        <v>8.449999999999998</v>
      </c>
      <c r="H22" s="55">
        <f>SUM('DJ 2006'!D$14:D$19)+SUM('DJ 2007'!D$8:D$13)</f>
        <v>3929</v>
      </c>
      <c r="I22" s="48"/>
      <c r="J22" s="48"/>
      <c r="K22" s="49"/>
      <c r="L22" s="46">
        <f>AVERAGE('DJ 2006'!G$14:G$19,'DJ 2007'!G$8:G$13)</f>
        <v>10.958333333333334</v>
      </c>
      <c r="M22" s="54">
        <f>SUM('DJ 2006'!F$14:F$19)+SUM('DJ 2007'!F$8:F$13)</f>
        <v>2830</v>
      </c>
      <c r="N22" s="54"/>
      <c r="O22" s="24"/>
      <c r="P22" s="45"/>
      <c r="Q22" s="46">
        <f>AVERAGE('DJ 2006'!I$14:I$19,'DJ 2007'!I$8:I$13)</f>
        <v>6.083333333333333</v>
      </c>
      <c r="R22" s="54">
        <f>SUM('DJ 2006'!H$14:H$19)+SUM('DJ 2007'!H$8:H$13)</f>
        <v>4712</v>
      </c>
      <c r="S22" s="24"/>
      <c r="T22" s="24"/>
      <c r="U22" s="45"/>
      <c r="V22" s="24"/>
      <c r="W22" s="54"/>
      <c r="X22" s="24"/>
      <c r="Y22" s="24"/>
      <c r="Z22" s="45"/>
      <c r="AA22" s="46">
        <f>AVERAGE('DJ 2006'!K$14:K$19,'DJ 2007'!K$8:K$13)</f>
        <v>11.508333333333335</v>
      </c>
      <c r="AB22" s="54">
        <f>SUM('DJ 2006'!J$14:J$19)+SUM('DJ 2007'!J$8:J$13)</f>
        <v>2557</v>
      </c>
      <c r="AC22" s="24"/>
      <c r="AD22" s="24"/>
    </row>
    <row r="23" spans="1:30" ht="12.75">
      <c r="A23" s="44" t="s">
        <v>54</v>
      </c>
      <c r="B23" s="47">
        <f>AVERAGE('DJ 2007'!C$14:C$19,'DJ 2008'!C$8:C$13)</f>
        <v>10.425</v>
      </c>
      <c r="C23" s="55">
        <f>SUM('DJ 2007'!B$14:B$19)+SUM('DJ 2008'!B$8:B$13)</f>
        <v>3115</v>
      </c>
      <c r="D23" s="55"/>
      <c r="E23" s="55"/>
      <c r="F23" s="49"/>
      <c r="G23" s="47">
        <f>AVERAGE('DJ 2007'!E$14:E$19,'DJ 2008'!E$8:E$13)</f>
        <v>5.791666666666667</v>
      </c>
      <c r="H23" s="55">
        <f>SUM('DJ 2007'!D$14:D$19)+SUM('DJ 2008'!D$8:D$13)</f>
        <v>4844</v>
      </c>
      <c r="I23" s="48"/>
      <c r="J23" s="48"/>
      <c r="K23" s="49"/>
      <c r="L23" s="46">
        <f>AVERAGE('DJ 2007'!G$14:G$19,'DJ 2008'!G$8:G$13)</f>
        <v>9.491666666666667</v>
      </c>
      <c r="M23" s="54">
        <f>SUM('DJ 2007'!F$14:F$19)+SUM('DJ 2008'!F$8:F$13)</f>
        <v>3373</v>
      </c>
      <c r="N23" s="54"/>
      <c r="O23" s="24"/>
      <c r="P23" s="45"/>
      <c r="Q23" s="46">
        <f>AVERAGE('DJ 2007'!I$14:I$19,'DJ 2008'!I$8:I$13)</f>
        <v>4.4750000000000005</v>
      </c>
      <c r="R23" s="54">
        <f>SUM('DJ 2007'!H$14:H$19)+SUM('DJ 2008'!H$8:H$13)</f>
        <v>5478</v>
      </c>
      <c r="S23" s="24"/>
      <c r="T23" s="24"/>
      <c r="U23" s="45"/>
      <c r="V23" s="24"/>
      <c r="W23" s="54"/>
      <c r="X23" s="24"/>
      <c r="Y23" s="24"/>
      <c r="Z23" s="45"/>
      <c r="AA23" s="46">
        <f>AVERAGE('DJ 2007'!K$14:K$19,'DJ 2008'!K$8:K$13)</f>
        <v>10.141666666666667</v>
      </c>
      <c r="AB23" s="54">
        <f>SUM('DJ 2007'!J$14:J$19)+SUM('DJ 2008'!J$8:J$13)</f>
        <v>3113</v>
      </c>
      <c r="AC23" s="24"/>
      <c r="AD23" s="24"/>
    </row>
    <row r="24" spans="1:30" ht="12.75">
      <c r="A24" s="44" t="s">
        <v>56</v>
      </c>
      <c r="B24" s="47">
        <f>AVERAGE('DJ 2008'!C$14:C$19,'DJ 2009'!C$8:C$13)</f>
        <v>10.100000000000001</v>
      </c>
      <c r="C24" s="55">
        <f>SUM('DJ 2008'!B$14:B$19)+SUM('DJ 2009'!B$8:B$13)</f>
        <v>3180</v>
      </c>
      <c r="D24" s="55"/>
      <c r="E24" s="55"/>
      <c r="F24" s="49"/>
      <c r="G24" s="47">
        <f>AVERAGE('DJ 2008'!E$14:E$19,'DJ 2009'!E$8:E$13)</f>
        <v>5.616666666666667</v>
      </c>
      <c r="H24" s="55">
        <f>SUM('DJ 2008'!D$14:D$19)+SUM('DJ 2009'!D$8:D$13)</f>
        <v>4840</v>
      </c>
      <c r="I24" s="48"/>
      <c r="J24" s="48"/>
      <c r="K24" s="49"/>
      <c r="L24" s="46">
        <f>AVERAGE('DJ 2008'!G$14:G$19,'DJ 2009'!G$8:G$13)</f>
        <v>9.341666666666667</v>
      </c>
      <c r="M24" s="54">
        <f>SUM('DJ 2008'!F$14:F$19)+SUM('DJ 2009'!F$8:F$13)</f>
        <v>3412</v>
      </c>
      <c r="N24" s="54"/>
      <c r="O24" s="24"/>
      <c r="P24" s="45"/>
      <c r="Q24" s="46">
        <f>AVERAGE('DJ 2008'!I$14:I$19,'DJ 2009'!I$8:I$13)</f>
        <v>3.9250000000000007</v>
      </c>
      <c r="R24" s="54">
        <f>SUM('DJ 2008'!H$14:H$19)+SUM('DJ 2009'!H$8:H$13)</f>
        <v>5465</v>
      </c>
      <c r="S24" s="24"/>
      <c r="T24" s="24"/>
      <c r="U24" s="45"/>
      <c r="V24" s="24"/>
      <c r="W24" s="54"/>
      <c r="X24" s="24"/>
      <c r="Y24" s="24"/>
      <c r="Z24" s="45"/>
      <c r="AA24" s="46">
        <f>AVERAGE('DJ 2008'!K$14:K$19,'DJ 2009'!K$8:K$13)</f>
        <v>10.075</v>
      </c>
      <c r="AB24" s="54">
        <f>SUM('DJ 2008'!J$14:J$19)+SUM('DJ 2009'!J$8:J$13)</f>
        <v>3129</v>
      </c>
      <c r="AC24" s="24"/>
      <c r="AD24" s="24"/>
    </row>
    <row r="25" spans="1:30" ht="12.75">
      <c r="A25" s="44" t="s">
        <v>58</v>
      </c>
      <c r="B25" s="46">
        <v>10.6</v>
      </c>
      <c r="C25" s="54">
        <v>3083</v>
      </c>
      <c r="D25" s="54"/>
      <c r="E25" s="54"/>
      <c r="F25" s="45"/>
      <c r="G25" s="24">
        <v>5.8</v>
      </c>
      <c r="H25" s="54">
        <v>4710</v>
      </c>
      <c r="I25" s="24"/>
      <c r="J25" s="24"/>
      <c r="K25" s="45"/>
      <c r="L25" s="46">
        <v>9.9</v>
      </c>
      <c r="M25" s="54">
        <v>3278</v>
      </c>
      <c r="N25" s="54"/>
      <c r="O25" s="24"/>
      <c r="P25" s="45"/>
      <c r="Q25" s="46">
        <v>4.2</v>
      </c>
      <c r="R25" s="54">
        <v>5341</v>
      </c>
      <c r="S25" s="24"/>
      <c r="T25" s="24"/>
      <c r="U25" s="45"/>
      <c r="V25" s="24"/>
      <c r="W25" s="54"/>
      <c r="X25" s="24"/>
      <c r="Y25" s="24"/>
      <c r="Z25" s="45"/>
      <c r="AA25" s="46">
        <v>10.6</v>
      </c>
      <c r="AB25" s="54">
        <v>3032</v>
      </c>
      <c r="AC25" s="24"/>
      <c r="AD25" s="24"/>
    </row>
    <row r="26" spans="1:30" ht="12.75">
      <c r="A26" s="44" t="s">
        <v>59</v>
      </c>
      <c r="B26" s="46">
        <v>10.9</v>
      </c>
      <c r="C26" s="54">
        <v>2909</v>
      </c>
      <c r="D26" s="54"/>
      <c r="E26" s="54"/>
      <c r="F26" s="45"/>
      <c r="G26" s="24">
        <v>6.4</v>
      </c>
      <c r="H26" s="54">
        <v>4498</v>
      </c>
      <c r="I26" s="24"/>
      <c r="J26" s="24"/>
      <c r="K26" s="45"/>
      <c r="L26" s="46">
        <v>10.2</v>
      </c>
      <c r="M26" s="54">
        <v>3052</v>
      </c>
      <c r="N26" s="24"/>
      <c r="O26" s="24"/>
      <c r="P26" s="45"/>
      <c r="Q26" s="46">
        <v>4.8</v>
      </c>
      <c r="R26" s="54">
        <v>5230</v>
      </c>
      <c r="S26" s="24"/>
      <c r="T26" s="24"/>
      <c r="U26" s="45"/>
      <c r="V26" s="24"/>
      <c r="W26" s="24"/>
      <c r="X26" s="24"/>
      <c r="Y26" s="24"/>
      <c r="Z26" s="45"/>
      <c r="AA26" s="46">
        <v>10.6</v>
      </c>
      <c r="AB26" s="54">
        <v>2922</v>
      </c>
      <c r="AC26" s="24"/>
      <c r="AD26" s="24"/>
    </row>
    <row r="27" spans="1:30" ht="12.75">
      <c r="A27" s="44" t="s">
        <v>61</v>
      </c>
      <c r="B27" s="46">
        <v>10.9</v>
      </c>
      <c r="C27" s="54">
        <v>3005.3</v>
      </c>
      <c r="D27" s="24"/>
      <c r="E27" s="24"/>
      <c r="F27" s="45"/>
      <c r="G27" s="24">
        <v>6.5</v>
      </c>
      <c r="H27" s="54">
        <v>4515.7</v>
      </c>
      <c r="I27" s="24"/>
      <c r="J27" s="24"/>
      <c r="K27" s="45"/>
      <c r="L27" s="46">
        <v>10</v>
      </c>
      <c r="M27" s="54">
        <v>3232.5</v>
      </c>
      <c r="N27" s="24"/>
      <c r="O27" s="24"/>
      <c r="P27" s="45"/>
      <c r="Q27" s="46">
        <v>4.9</v>
      </c>
      <c r="R27" s="54">
        <v>5104.4</v>
      </c>
      <c r="S27" s="24"/>
      <c r="T27" s="24"/>
      <c r="U27" s="45"/>
      <c r="V27" s="24"/>
      <c r="W27" s="24"/>
      <c r="X27" s="24"/>
      <c r="Y27" s="24"/>
      <c r="Z27" s="45"/>
      <c r="AA27" s="46">
        <v>10.5</v>
      </c>
      <c r="AB27" s="54">
        <v>3012.7</v>
      </c>
      <c r="AC27" s="24"/>
      <c r="AD27" s="24"/>
    </row>
    <row r="28" spans="1:30" ht="12.75">
      <c r="A28" s="102" t="s">
        <v>71</v>
      </c>
      <c r="B28" s="103">
        <v>10.4</v>
      </c>
      <c r="C28" s="104">
        <v>3096</v>
      </c>
      <c r="D28" s="104"/>
      <c r="E28" s="104"/>
      <c r="F28" s="105"/>
      <c r="G28" s="106">
        <v>5.6</v>
      </c>
      <c r="H28" s="104">
        <v>4828</v>
      </c>
      <c r="I28" s="104"/>
      <c r="J28" s="104"/>
      <c r="K28" s="105"/>
      <c r="L28" s="103">
        <v>9.5</v>
      </c>
      <c r="M28" s="104">
        <v>3414</v>
      </c>
      <c r="N28" s="104"/>
      <c r="O28" s="104"/>
      <c r="P28" s="105"/>
      <c r="Q28" s="103">
        <v>3.9</v>
      </c>
      <c r="R28" s="104">
        <v>5500</v>
      </c>
      <c r="S28" s="104"/>
      <c r="T28" s="104"/>
      <c r="U28" s="105"/>
      <c r="V28" s="104"/>
      <c r="W28" s="104"/>
      <c r="X28" s="104"/>
      <c r="Y28" s="104"/>
      <c r="Z28" s="105"/>
      <c r="AA28" s="103">
        <v>10.1</v>
      </c>
      <c r="AB28" s="104">
        <v>3106</v>
      </c>
      <c r="AC28" s="84"/>
      <c r="AD28" s="83"/>
    </row>
    <row r="29" spans="1:30" ht="12.75">
      <c r="A29" s="102" t="s">
        <v>73</v>
      </c>
      <c r="B29" s="103">
        <v>11.6</v>
      </c>
      <c r="C29" s="104">
        <v>2651</v>
      </c>
      <c r="D29" s="104"/>
      <c r="E29" s="104"/>
      <c r="F29" s="105"/>
      <c r="G29" s="106">
        <v>7.1</v>
      </c>
      <c r="H29" s="104">
        <v>4263</v>
      </c>
      <c r="I29" s="104"/>
      <c r="J29" s="104"/>
      <c r="K29" s="105"/>
      <c r="L29" s="103">
        <v>10.9</v>
      </c>
      <c r="M29" s="104">
        <v>2844</v>
      </c>
      <c r="N29" s="104"/>
      <c r="O29" s="104"/>
      <c r="P29" s="105"/>
      <c r="Q29" s="103">
        <v>5.2</v>
      </c>
      <c r="R29" s="104">
        <v>5018</v>
      </c>
      <c r="S29" s="104"/>
      <c r="T29" s="104"/>
      <c r="U29" s="105"/>
      <c r="V29" s="104"/>
      <c r="W29" s="104"/>
      <c r="X29" s="104"/>
      <c r="Y29" s="104"/>
      <c r="Z29" s="105"/>
      <c r="AA29" s="103">
        <v>11.2</v>
      </c>
      <c r="AB29" s="104">
        <v>2702</v>
      </c>
      <c r="AC29" s="84"/>
      <c r="AD29" s="83"/>
    </row>
    <row r="30" spans="1:30" ht="12.75">
      <c r="A30" s="102" t="s">
        <v>74</v>
      </c>
      <c r="B30" s="103">
        <v>11.5</v>
      </c>
      <c r="C30" s="104">
        <v>2645.3</v>
      </c>
      <c r="D30" s="104"/>
      <c r="E30" s="104"/>
      <c r="F30" s="105"/>
      <c r="G30" s="106">
        <v>6.8</v>
      </c>
      <c r="H30" s="104">
        <v>4298.7</v>
      </c>
      <c r="I30" s="104"/>
      <c r="J30" s="104"/>
      <c r="K30" s="105"/>
      <c r="L30" s="103">
        <v>10.6</v>
      </c>
      <c r="M30" s="104">
        <v>2837.7</v>
      </c>
      <c r="N30" s="104"/>
      <c r="O30" s="104"/>
      <c r="P30" s="105"/>
      <c r="Q30" s="103">
        <v>5.2</v>
      </c>
      <c r="R30" s="104">
        <v>5081.6</v>
      </c>
      <c r="S30" s="104"/>
      <c r="T30" s="104"/>
      <c r="U30" s="105"/>
      <c r="V30" s="104"/>
      <c r="W30" s="104"/>
      <c r="X30" s="104"/>
      <c r="Y30" s="104"/>
      <c r="Z30" s="105"/>
      <c r="AA30" s="103">
        <v>10.9</v>
      </c>
      <c r="AB30" s="104">
        <v>2682.7</v>
      </c>
      <c r="AC30" s="84"/>
      <c r="AD30" s="83"/>
    </row>
    <row r="31" spans="1:30" ht="12.75">
      <c r="A31" s="102" t="s">
        <v>75</v>
      </c>
      <c r="B31" s="103">
        <v>11.4</v>
      </c>
      <c r="C31" s="104">
        <v>2900</v>
      </c>
      <c r="D31" s="104"/>
      <c r="E31" s="104"/>
      <c r="F31" s="105"/>
      <c r="G31" s="106">
        <v>6.9</v>
      </c>
      <c r="H31" s="104">
        <v>4535</v>
      </c>
      <c r="I31" s="104"/>
      <c r="J31" s="104"/>
      <c r="K31" s="105"/>
      <c r="L31" s="103">
        <v>10.3</v>
      </c>
      <c r="M31" s="104">
        <v>3219</v>
      </c>
      <c r="N31" s="104"/>
      <c r="O31" s="104"/>
      <c r="P31" s="105"/>
      <c r="Q31" s="103">
        <v>5.2</v>
      </c>
      <c r="R31" s="104">
        <v>5163</v>
      </c>
      <c r="S31" s="104"/>
      <c r="T31" s="104"/>
      <c r="U31" s="105"/>
      <c r="V31" s="104"/>
      <c r="W31" s="104"/>
      <c r="X31" s="104"/>
      <c r="Y31" s="104"/>
      <c r="Z31" s="105"/>
      <c r="AA31" s="103">
        <v>11</v>
      </c>
      <c r="AB31" s="104">
        <v>2989</v>
      </c>
      <c r="AC31" s="84"/>
      <c r="AD31" s="83"/>
    </row>
    <row r="32" spans="1:30" ht="12.75">
      <c r="A32" s="102" t="s">
        <v>76</v>
      </c>
      <c r="B32" s="103">
        <v>11.6</v>
      </c>
      <c r="C32" s="104">
        <v>2900</v>
      </c>
      <c r="D32" s="104"/>
      <c r="E32" s="104"/>
      <c r="F32" s="105"/>
      <c r="G32" s="106">
        <v>7.3</v>
      </c>
      <c r="H32" s="104">
        <v>4225</v>
      </c>
      <c r="I32" s="104"/>
      <c r="J32" s="104"/>
      <c r="K32" s="105"/>
      <c r="L32" s="103">
        <v>10.5</v>
      </c>
      <c r="M32" s="104">
        <v>3179</v>
      </c>
      <c r="N32" s="104"/>
      <c r="O32" s="104"/>
      <c r="P32" s="105"/>
      <c r="Q32" s="103">
        <v>5.7</v>
      </c>
      <c r="R32" s="104">
        <v>4775</v>
      </c>
      <c r="S32" s="104"/>
      <c r="T32" s="104"/>
      <c r="U32" s="105"/>
      <c r="V32" s="104"/>
      <c r="W32" s="104"/>
      <c r="X32" s="104"/>
      <c r="Y32" s="104"/>
      <c r="Z32" s="105"/>
      <c r="AA32" s="103">
        <v>10.7</v>
      </c>
      <c r="AB32" s="104">
        <v>3132</v>
      </c>
      <c r="AC32" s="84"/>
      <c r="AD32" s="83"/>
    </row>
    <row r="33" spans="1:30" ht="12.75">
      <c r="A33" s="102" t="s">
        <v>77</v>
      </c>
      <c r="B33" s="103"/>
      <c r="C33" s="104"/>
      <c r="D33" s="104"/>
      <c r="E33" s="104"/>
      <c r="F33" s="105"/>
      <c r="G33" s="106"/>
      <c r="H33" s="104"/>
      <c r="I33" s="104"/>
      <c r="J33" s="104"/>
      <c r="K33" s="105"/>
      <c r="L33" s="103"/>
      <c r="M33" s="104"/>
      <c r="N33" s="104"/>
      <c r="O33" s="104"/>
      <c r="P33" s="105"/>
      <c r="Q33" s="103"/>
      <c r="R33" s="104"/>
      <c r="S33" s="104"/>
      <c r="T33" s="104"/>
      <c r="U33" s="105"/>
      <c r="V33" s="104"/>
      <c r="W33" s="104"/>
      <c r="X33" s="104"/>
      <c r="Y33" s="104"/>
      <c r="Z33" s="105"/>
      <c r="AA33" s="103"/>
      <c r="AB33" s="104"/>
      <c r="AC33" s="84"/>
      <c r="AD33" s="83"/>
    </row>
    <row r="34" spans="1:30" ht="12.75">
      <c r="A34" s="24"/>
      <c r="B34" s="9"/>
      <c r="C34" s="9"/>
      <c r="D34" s="9"/>
      <c r="E34" s="9"/>
      <c r="G34" s="9"/>
      <c r="H34" s="53"/>
      <c r="I34" s="9"/>
      <c r="J34" s="9"/>
      <c r="L34" s="21"/>
      <c r="M34" s="53"/>
      <c r="N34" s="9"/>
      <c r="O34" s="9"/>
      <c r="Q34" s="9"/>
      <c r="R34" s="53"/>
      <c r="S34" s="9"/>
      <c r="T34" s="9"/>
      <c r="V34" s="9"/>
      <c r="W34" s="9"/>
      <c r="X34" s="9"/>
      <c r="Y34" s="9"/>
      <c r="AA34" s="21"/>
      <c r="AB34" s="53"/>
      <c r="AC34" s="9"/>
      <c r="AD34" s="9"/>
    </row>
    <row r="37" ht="12.75">
      <c r="A37" s="7" t="s">
        <v>11</v>
      </c>
    </row>
    <row r="39" spans="1:3" ht="12.75">
      <c r="A39" t="s">
        <v>5</v>
      </c>
      <c r="C39" t="s">
        <v>12</v>
      </c>
    </row>
    <row r="40" spans="1:3" ht="12.75">
      <c r="A40" t="s">
        <v>6</v>
      </c>
      <c r="C40" t="s">
        <v>13</v>
      </c>
    </row>
    <row r="41" spans="1:3" ht="12.75">
      <c r="A41" t="s">
        <v>7</v>
      </c>
      <c r="C41" t="s">
        <v>14</v>
      </c>
    </row>
    <row r="42" spans="1:3" ht="12.75">
      <c r="A42" t="s">
        <v>8</v>
      </c>
      <c r="C42" t="s">
        <v>15</v>
      </c>
    </row>
  </sheetData>
  <sheetProtection/>
  <mergeCells count="6">
    <mergeCell ref="G4:J4"/>
    <mergeCell ref="B4:E4"/>
    <mergeCell ref="L4:O4"/>
    <mergeCell ref="Q4:T4"/>
    <mergeCell ref="V4:Y4"/>
    <mergeCell ref="AA4:AD4"/>
  </mergeCells>
  <printOptions/>
  <pageMargins left="0.787401575" right="0.787401575" top="0.61" bottom="0.984251969" header="0.4921259845" footer="0.4921259845"/>
  <pageSetup fitToHeight="1" fitToWidth="1" horizontalDpi="1200" verticalDpi="1200" orientation="landscape" paperSize="9" scale="80" r:id="rId1"/>
  <headerFooter alignWithMargins="0">
    <oddFooter>&amp;LService cantonal de l'énergie&amp;R25.7.02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8.00390625" style="0" bestFit="1" customWidth="1"/>
    <col min="3" max="3" width="6.140625" style="0" customWidth="1"/>
    <col min="4" max="4" width="8.140625" style="0" bestFit="1" customWidth="1"/>
    <col min="5" max="5" width="5.00390625" style="0" bestFit="1" customWidth="1"/>
    <col min="6" max="6" width="5.28125" style="0" customWidth="1"/>
    <col min="7" max="7" width="7.140625" style="0" bestFit="1" customWidth="1"/>
    <col min="8" max="8" width="5.8515625" style="0" customWidth="1"/>
    <col min="9" max="9" width="7.5742187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5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</row>
    <row r="8" spans="1:9" ht="12.75">
      <c r="A8" s="14">
        <v>36892</v>
      </c>
      <c r="B8" s="3">
        <v>561</v>
      </c>
      <c r="C8" s="4">
        <v>1.9</v>
      </c>
      <c r="D8" s="3">
        <v>673</v>
      </c>
      <c r="E8" s="4">
        <v>-1.7</v>
      </c>
      <c r="F8" s="3">
        <v>574</v>
      </c>
      <c r="G8" s="4">
        <v>1.5</v>
      </c>
      <c r="H8" s="3">
        <v>738</v>
      </c>
      <c r="I8" s="4">
        <v>-3.8</v>
      </c>
    </row>
    <row r="9" spans="1:9" ht="12.75">
      <c r="A9" s="14">
        <f>A8+31</f>
        <v>36923</v>
      </c>
      <c r="B9" s="3">
        <v>457</v>
      </c>
      <c r="C9" s="4">
        <v>3.7</v>
      </c>
      <c r="D9" s="3">
        <v>571</v>
      </c>
      <c r="E9" s="4">
        <v>-0.4</v>
      </c>
      <c r="F9" s="3">
        <v>476</v>
      </c>
      <c r="G9" s="4">
        <v>3</v>
      </c>
      <c r="H9" s="3">
        <v>630</v>
      </c>
      <c r="I9" s="4">
        <v>-2.5</v>
      </c>
    </row>
    <row r="10" spans="1:9" ht="12.75">
      <c r="A10" s="14">
        <f aca="true" t="shared" si="0" ref="A10:A19">A9+31</f>
        <v>36954</v>
      </c>
      <c r="B10" s="3">
        <v>338</v>
      </c>
      <c r="C10" s="4">
        <v>8.6</v>
      </c>
      <c r="D10" s="3">
        <v>536</v>
      </c>
      <c r="E10" s="4">
        <v>2.7</v>
      </c>
      <c r="F10" s="3">
        <v>354</v>
      </c>
      <c r="G10" s="4">
        <v>8.3</v>
      </c>
      <c r="H10" s="3">
        <v>567</v>
      </c>
      <c r="I10" s="4">
        <v>1.7</v>
      </c>
    </row>
    <row r="11" spans="1:9" ht="12.75">
      <c r="A11" s="14">
        <f t="shared" si="0"/>
        <v>36985</v>
      </c>
      <c r="B11" s="3">
        <v>318</v>
      </c>
      <c r="C11" s="4">
        <v>8.6</v>
      </c>
      <c r="D11" s="3">
        <v>528</v>
      </c>
      <c r="E11" s="4">
        <v>2.4</v>
      </c>
      <c r="F11" s="3">
        <v>343</v>
      </c>
      <c r="G11" s="4">
        <v>8</v>
      </c>
      <c r="H11" s="3">
        <v>549</v>
      </c>
      <c r="I11" s="4">
        <v>1.7</v>
      </c>
    </row>
    <row r="12" spans="1:9" ht="12.75">
      <c r="A12" s="14">
        <f t="shared" si="0"/>
        <v>37016</v>
      </c>
      <c r="B12" s="3">
        <v>0</v>
      </c>
      <c r="C12" s="4">
        <v>16.9</v>
      </c>
      <c r="D12" s="3">
        <v>208</v>
      </c>
      <c r="E12" s="4">
        <v>11.3</v>
      </c>
      <c r="F12" s="3">
        <v>0</v>
      </c>
      <c r="G12" s="4">
        <v>16.5</v>
      </c>
      <c r="H12" s="3">
        <v>282</v>
      </c>
      <c r="I12" s="4">
        <v>10</v>
      </c>
    </row>
    <row r="13" spans="1:9" ht="12.75">
      <c r="A13" s="14">
        <f t="shared" si="0"/>
        <v>37047</v>
      </c>
      <c r="B13" s="3">
        <v>10</v>
      </c>
      <c r="C13" s="4">
        <v>17</v>
      </c>
      <c r="D13" s="3">
        <v>223</v>
      </c>
      <c r="E13" s="4">
        <v>11.3</v>
      </c>
      <c r="F13" s="3">
        <v>10</v>
      </c>
      <c r="G13" s="4">
        <v>16.7</v>
      </c>
      <c r="H13" s="3">
        <v>240</v>
      </c>
      <c r="I13" s="4">
        <v>10.1</v>
      </c>
    </row>
    <row r="14" spans="1:9" ht="12.75">
      <c r="A14" s="14">
        <f t="shared" si="0"/>
        <v>37078</v>
      </c>
      <c r="B14" s="3">
        <v>0</v>
      </c>
      <c r="C14" s="4">
        <v>19.9</v>
      </c>
      <c r="D14" s="3">
        <v>91</v>
      </c>
      <c r="E14" s="4">
        <v>14.3</v>
      </c>
      <c r="F14" s="3">
        <v>0</v>
      </c>
      <c r="G14" s="4">
        <v>19</v>
      </c>
      <c r="H14" s="3">
        <v>106</v>
      </c>
      <c r="I14" s="4">
        <v>12.8</v>
      </c>
    </row>
    <row r="15" spans="1:9" ht="12.75">
      <c r="A15" s="14">
        <f t="shared" si="0"/>
        <v>37109</v>
      </c>
      <c r="B15" s="3">
        <v>0</v>
      </c>
      <c r="C15" s="4">
        <v>20.1</v>
      </c>
      <c r="D15" s="3">
        <v>46</v>
      </c>
      <c r="E15" s="4">
        <v>15.1</v>
      </c>
      <c r="F15" s="3">
        <v>0</v>
      </c>
      <c r="G15" s="4">
        <v>19.2</v>
      </c>
      <c r="H15" s="3">
        <v>94</v>
      </c>
      <c r="I15" s="4">
        <v>13.6</v>
      </c>
    </row>
    <row r="16" spans="1:9" ht="12.75">
      <c r="A16" s="14">
        <f t="shared" si="0"/>
        <v>37140</v>
      </c>
      <c r="B16" s="3">
        <v>83</v>
      </c>
      <c r="C16" s="4">
        <v>12.7</v>
      </c>
      <c r="D16" s="3">
        <v>376</v>
      </c>
      <c r="E16" s="4">
        <v>7.5</v>
      </c>
      <c r="F16" s="3">
        <v>121</v>
      </c>
      <c r="G16" s="4">
        <v>12.3</v>
      </c>
      <c r="H16" s="3">
        <v>415</v>
      </c>
      <c r="I16" s="4">
        <v>6.2</v>
      </c>
    </row>
    <row r="17" spans="1:9" ht="12.75">
      <c r="A17" s="14">
        <f t="shared" si="0"/>
        <v>37171</v>
      </c>
      <c r="B17" s="3">
        <v>92</v>
      </c>
      <c r="C17" s="4">
        <v>13.1</v>
      </c>
      <c r="D17" s="3">
        <v>232</v>
      </c>
      <c r="E17" s="4">
        <v>10.5</v>
      </c>
      <c r="F17" s="3">
        <v>102</v>
      </c>
      <c r="G17" s="4">
        <v>12.7</v>
      </c>
      <c r="H17" s="3">
        <v>365</v>
      </c>
      <c r="I17" s="4">
        <v>8.2</v>
      </c>
    </row>
    <row r="18" spans="1:9" ht="12.75">
      <c r="A18" s="14">
        <f t="shared" si="0"/>
        <v>37202</v>
      </c>
      <c r="B18" s="3">
        <v>510</v>
      </c>
      <c r="C18" s="4">
        <v>3</v>
      </c>
      <c r="D18" s="3">
        <v>575</v>
      </c>
      <c r="E18" s="4">
        <v>0.8</v>
      </c>
      <c r="F18" s="3">
        <v>540</v>
      </c>
      <c r="G18" s="4">
        <v>2</v>
      </c>
      <c r="H18" s="3">
        <v>628</v>
      </c>
      <c r="I18" s="4">
        <v>-0.9</v>
      </c>
    </row>
    <row r="19" spans="1:9" ht="12.75">
      <c r="A19" s="14">
        <f t="shared" si="0"/>
        <v>37233</v>
      </c>
      <c r="B19" s="3">
        <v>672</v>
      </c>
      <c r="C19" s="4">
        <v>-1.7</v>
      </c>
      <c r="D19" s="3">
        <v>717</v>
      </c>
      <c r="E19" s="4">
        <v>-3.1</v>
      </c>
      <c r="F19" s="3">
        <v>718</v>
      </c>
      <c r="G19" s="4">
        <v>-3.2</v>
      </c>
      <c r="H19" s="3">
        <v>777</v>
      </c>
      <c r="I19" s="4">
        <v>-5.1</v>
      </c>
    </row>
    <row r="20" spans="1:9" ht="12.75">
      <c r="A20" s="16" t="s">
        <v>34</v>
      </c>
      <c r="B20" s="56">
        <f>SUM(B8:B19)</f>
        <v>3041</v>
      </c>
      <c r="C20" s="87">
        <f>AVERAGE(C8:C19)</f>
        <v>10.316666666666665</v>
      </c>
      <c r="D20" s="56">
        <f>SUM(D8:D19)</f>
        <v>4776</v>
      </c>
      <c r="E20" s="87">
        <f>AVERAGE(E8:E19)</f>
        <v>5.891666666666667</v>
      </c>
      <c r="F20" s="56">
        <f>SUM(F8:F19)</f>
        <v>3238</v>
      </c>
      <c r="G20" s="87">
        <f>AVERAGE(G8:G19)</f>
        <v>9.666666666666666</v>
      </c>
      <c r="H20" s="56">
        <f>SUM(H8:H19)</f>
        <v>5391</v>
      </c>
      <c r="I20" s="87">
        <f>AVERAGE(I8:I19)</f>
        <v>4.333333333333333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8" sqref="B8:B12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8515625" style="0" customWidth="1"/>
    <col min="4" max="4" width="8.140625" style="0" bestFit="1" customWidth="1"/>
    <col min="5" max="5" width="6.71093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7.14062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5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4">
        <v>36526</v>
      </c>
      <c r="B8" s="3">
        <v>689</v>
      </c>
      <c r="C8" s="4">
        <v>-2.2</v>
      </c>
      <c r="D8" s="3">
        <v>708</v>
      </c>
      <c r="E8" s="4">
        <v>-2.8</v>
      </c>
      <c r="F8" s="3">
        <v>735</v>
      </c>
      <c r="G8" s="4">
        <v>-3.7</v>
      </c>
      <c r="H8" s="3">
        <v>791</v>
      </c>
      <c r="I8" s="4">
        <v>-5.5</v>
      </c>
    </row>
    <row r="9" spans="1:9" ht="12.75">
      <c r="A9" s="14">
        <f>A8+31</f>
        <v>36557</v>
      </c>
      <c r="B9" s="3">
        <v>478</v>
      </c>
      <c r="C9" s="4">
        <v>3.5</v>
      </c>
      <c r="D9" s="3">
        <v>592</v>
      </c>
      <c r="E9" s="4">
        <v>-0.4</v>
      </c>
      <c r="F9" s="3">
        <v>498</v>
      </c>
      <c r="G9" s="4">
        <v>2.8</v>
      </c>
      <c r="H9" s="3">
        <v>651</v>
      </c>
      <c r="I9" s="4">
        <v>-2.5</v>
      </c>
    </row>
    <row r="10" spans="1:9" ht="12.75">
      <c r="A10" s="14">
        <f aca="true" t="shared" si="0" ref="A10:A19">A9+31</f>
        <v>36588</v>
      </c>
      <c r="B10" s="3">
        <v>400</v>
      </c>
      <c r="C10" s="4">
        <v>7.1</v>
      </c>
      <c r="D10" s="3">
        <v>567</v>
      </c>
      <c r="E10" s="4">
        <v>1.7</v>
      </c>
      <c r="F10" s="3">
        <v>409</v>
      </c>
      <c r="G10" s="4">
        <v>6.8</v>
      </c>
      <c r="H10" s="3">
        <v>608</v>
      </c>
      <c r="I10" s="4">
        <v>0.4</v>
      </c>
    </row>
    <row r="11" spans="1:9" ht="12.75">
      <c r="A11" s="14">
        <f t="shared" si="0"/>
        <v>36619</v>
      </c>
      <c r="B11" s="3">
        <v>211</v>
      </c>
      <c r="C11" s="4">
        <v>11.2</v>
      </c>
      <c r="D11" s="3">
        <v>441</v>
      </c>
      <c r="E11" s="4">
        <v>5.1</v>
      </c>
      <c r="F11" s="3">
        <v>241</v>
      </c>
      <c r="G11" s="4">
        <v>10.5</v>
      </c>
      <c r="H11" s="3">
        <v>488</v>
      </c>
      <c r="I11" s="4">
        <v>3.7</v>
      </c>
    </row>
    <row r="12" spans="1:9" ht="12.75">
      <c r="A12" s="14">
        <f t="shared" si="0"/>
        <v>36650</v>
      </c>
      <c r="B12" s="3">
        <v>0</v>
      </c>
      <c r="C12" s="4">
        <v>16.8</v>
      </c>
      <c r="D12" s="3">
        <v>237</v>
      </c>
      <c r="E12" s="4">
        <v>10.7</v>
      </c>
      <c r="F12" s="3">
        <v>9</v>
      </c>
      <c r="G12" s="4">
        <v>15.5</v>
      </c>
      <c r="H12" s="3">
        <v>315</v>
      </c>
      <c r="I12" s="4">
        <v>9.4</v>
      </c>
    </row>
    <row r="13" spans="1:9" ht="12.75">
      <c r="A13" s="14">
        <f t="shared" si="0"/>
        <v>36681</v>
      </c>
      <c r="B13" s="3">
        <v>0</v>
      </c>
      <c r="C13" s="4">
        <v>19.9</v>
      </c>
      <c r="D13" s="3">
        <v>61</v>
      </c>
      <c r="E13" s="4">
        <v>14.2</v>
      </c>
      <c r="F13" s="3">
        <v>0</v>
      </c>
      <c r="G13" s="4">
        <v>18.7</v>
      </c>
      <c r="H13" s="3">
        <v>108</v>
      </c>
      <c r="I13" s="4">
        <v>12.5</v>
      </c>
    </row>
    <row r="14" spans="1:9" ht="12.75">
      <c r="A14" s="14">
        <f t="shared" si="0"/>
        <v>36712</v>
      </c>
      <c r="B14" s="3">
        <v>8</v>
      </c>
      <c r="C14" s="4">
        <v>17.8</v>
      </c>
      <c r="D14" s="3">
        <v>167</v>
      </c>
      <c r="E14" s="4">
        <v>12.1</v>
      </c>
      <c r="F14" s="3">
        <v>0</v>
      </c>
      <c r="G14" s="4">
        <v>17.6</v>
      </c>
      <c r="H14" s="3">
        <v>203</v>
      </c>
      <c r="I14" s="4">
        <v>11.1</v>
      </c>
    </row>
    <row r="15" spans="1:9" ht="12.75">
      <c r="A15" s="14">
        <f t="shared" si="0"/>
        <v>36743</v>
      </c>
      <c r="B15" s="3">
        <v>0</v>
      </c>
      <c r="C15" s="4">
        <v>19.8</v>
      </c>
      <c r="D15" s="3">
        <v>75</v>
      </c>
      <c r="E15" s="4">
        <v>15.1</v>
      </c>
      <c r="F15" s="3">
        <v>0</v>
      </c>
      <c r="G15" s="4">
        <v>19.4</v>
      </c>
      <c r="H15" s="3">
        <v>109</v>
      </c>
      <c r="I15" s="4">
        <v>13.5</v>
      </c>
    </row>
    <row r="16" spans="1:9" ht="12.75">
      <c r="A16" s="14">
        <f t="shared" si="0"/>
        <v>36774</v>
      </c>
      <c r="B16" s="3">
        <v>0</v>
      </c>
      <c r="C16" s="4">
        <v>16.2</v>
      </c>
      <c r="D16" s="3">
        <v>165</v>
      </c>
      <c r="E16" s="4">
        <v>11.8</v>
      </c>
      <c r="F16" s="3">
        <v>17</v>
      </c>
      <c r="G16" s="4">
        <v>15.3</v>
      </c>
      <c r="H16" s="3">
        <v>254</v>
      </c>
      <c r="I16" s="4">
        <v>10</v>
      </c>
    </row>
    <row r="17" spans="1:9" ht="12.75">
      <c r="A17" s="14">
        <f t="shared" si="0"/>
        <v>36805</v>
      </c>
      <c r="B17" s="3">
        <v>283</v>
      </c>
      <c r="C17" s="4">
        <v>10.2</v>
      </c>
      <c r="D17" s="3">
        <v>417</v>
      </c>
      <c r="E17" s="4">
        <v>6.5</v>
      </c>
      <c r="F17" s="3">
        <v>296</v>
      </c>
      <c r="G17" s="4">
        <v>9.8</v>
      </c>
      <c r="H17" s="3">
        <v>471</v>
      </c>
      <c r="I17" s="4">
        <v>4.8</v>
      </c>
    </row>
    <row r="18" spans="1:9" ht="12.75">
      <c r="A18" s="14">
        <f t="shared" si="0"/>
        <v>36836</v>
      </c>
      <c r="B18" s="3">
        <v>436</v>
      </c>
      <c r="C18" s="4">
        <v>5.5</v>
      </c>
      <c r="D18" s="3">
        <v>564</v>
      </c>
      <c r="E18" s="4">
        <v>1.2</v>
      </c>
      <c r="F18" s="3">
        <v>452</v>
      </c>
      <c r="G18" s="4">
        <v>4.7</v>
      </c>
      <c r="H18" s="3">
        <v>618</v>
      </c>
      <c r="I18" s="4">
        <v>-0.6</v>
      </c>
    </row>
    <row r="19" spans="1:9" ht="12.75">
      <c r="A19" s="14">
        <f t="shared" si="0"/>
        <v>36867</v>
      </c>
      <c r="B19" s="3">
        <v>516</v>
      </c>
      <c r="C19" s="4">
        <v>3.4</v>
      </c>
      <c r="D19" s="3">
        <v>580</v>
      </c>
      <c r="E19" s="4">
        <v>1.3</v>
      </c>
      <c r="F19" s="3">
        <v>516</v>
      </c>
      <c r="G19" s="4">
        <v>3.1</v>
      </c>
      <c r="H19" s="3">
        <v>665</v>
      </c>
      <c r="I19" s="4">
        <v>-1.4</v>
      </c>
    </row>
    <row r="20" spans="1:9" ht="12.75">
      <c r="A20" s="16" t="s">
        <v>34</v>
      </c>
      <c r="B20" s="56">
        <f>SUM(B8:B19)</f>
        <v>3021</v>
      </c>
      <c r="C20" s="87">
        <f>AVERAGE(C8:C19)</f>
        <v>10.766666666666666</v>
      </c>
      <c r="D20" s="56">
        <f>SUM(D8:D19)</f>
        <v>4574</v>
      </c>
      <c r="E20" s="87">
        <f>AVERAGE(E8:E19)</f>
        <v>6.375</v>
      </c>
      <c r="F20" s="56">
        <f>SUM(F8:F19)</f>
        <v>3173</v>
      </c>
      <c r="G20" s="87">
        <f>AVERAGE(G8:G19)</f>
        <v>10.041666666666666</v>
      </c>
      <c r="H20" s="56">
        <f>SUM(H8:H19)</f>
        <v>5281</v>
      </c>
      <c r="I20" s="87">
        <f>AVERAGE(I8:I19)</f>
        <v>4.616666666666666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7.421875" style="0" customWidth="1"/>
    <col min="4" max="4" width="8.140625" style="0" bestFit="1" customWidth="1"/>
    <col min="5" max="5" width="6.71093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7.710937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5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4">
        <v>36161</v>
      </c>
      <c r="B8" s="3">
        <v>588</v>
      </c>
      <c r="C8" s="4">
        <v>1</v>
      </c>
      <c r="D8" s="3">
        <v>648</v>
      </c>
      <c r="E8" s="4">
        <v>-0.9</v>
      </c>
      <c r="F8" s="3">
        <v>613</v>
      </c>
      <c r="G8" s="4">
        <v>0.2</v>
      </c>
      <c r="H8" s="3">
        <v>722</v>
      </c>
      <c r="I8" s="4">
        <v>-3.3</v>
      </c>
    </row>
    <row r="9" spans="1:9" ht="12.75">
      <c r="A9" s="14">
        <f aca="true" t="shared" si="0" ref="A9:A19">A8+31</f>
        <v>36192</v>
      </c>
      <c r="B9" s="3">
        <v>576</v>
      </c>
      <c r="C9" s="4">
        <v>-0.6</v>
      </c>
      <c r="D9" s="3">
        <v>687</v>
      </c>
      <c r="E9" s="4">
        <v>-4.5</v>
      </c>
      <c r="F9" s="3">
        <v>605</v>
      </c>
      <c r="G9" s="4">
        <v>-1.6</v>
      </c>
      <c r="H9" s="3">
        <v>726</v>
      </c>
      <c r="I9" s="4">
        <v>-5.9</v>
      </c>
    </row>
    <row r="10" spans="1:9" ht="12.75">
      <c r="A10" s="14">
        <f t="shared" si="0"/>
        <v>36223</v>
      </c>
      <c r="B10" s="3">
        <v>409</v>
      </c>
      <c r="C10" s="4">
        <v>6.8</v>
      </c>
      <c r="D10" s="3">
        <v>589</v>
      </c>
      <c r="E10" s="4">
        <v>1</v>
      </c>
      <c r="F10" s="3">
        <v>422</v>
      </c>
      <c r="G10" s="4">
        <v>6.4</v>
      </c>
      <c r="H10" s="3">
        <v>632</v>
      </c>
      <c r="I10" s="4">
        <v>-0.4</v>
      </c>
    </row>
    <row r="11" spans="1:9" ht="12.75">
      <c r="A11" s="14">
        <f t="shared" si="0"/>
        <v>36254</v>
      </c>
      <c r="B11" s="3">
        <v>242</v>
      </c>
      <c r="C11" s="4">
        <v>10</v>
      </c>
      <c r="D11" s="3">
        <v>503</v>
      </c>
      <c r="E11" s="4">
        <v>3.2</v>
      </c>
      <c r="F11" s="3">
        <v>263</v>
      </c>
      <c r="G11" s="4">
        <v>9.4</v>
      </c>
      <c r="H11" s="3">
        <v>528</v>
      </c>
      <c r="I11" s="4">
        <v>2.4</v>
      </c>
    </row>
    <row r="12" spans="1:9" ht="12.75">
      <c r="A12" s="14">
        <f t="shared" si="0"/>
        <v>36285</v>
      </c>
      <c r="B12" s="3">
        <v>8</v>
      </c>
      <c r="C12" s="4">
        <v>16.7</v>
      </c>
      <c r="D12" s="3">
        <v>252</v>
      </c>
      <c r="E12" s="4">
        <v>10.3</v>
      </c>
      <c r="F12" s="3">
        <v>17</v>
      </c>
      <c r="G12" s="4">
        <v>15.8</v>
      </c>
      <c r="H12" s="3">
        <v>302</v>
      </c>
      <c r="I12" s="4">
        <v>9.4</v>
      </c>
    </row>
    <row r="13" spans="1:9" ht="12.75">
      <c r="A13" s="14">
        <f t="shared" si="0"/>
        <v>36316</v>
      </c>
      <c r="B13" s="3">
        <v>0</v>
      </c>
      <c r="C13" s="4">
        <v>17.1</v>
      </c>
      <c r="D13" s="3">
        <v>189</v>
      </c>
      <c r="E13" s="4">
        <v>11.2</v>
      </c>
      <c r="F13" s="3">
        <v>8</v>
      </c>
      <c r="G13" s="4">
        <v>16.5</v>
      </c>
      <c r="H13" s="3">
        <v>227</v>
      </c>
      <c r="I13" s="4">
        <v>10.3</v>
      </c>
    </row>
    <row r="14" spans="1:9" ht="12.75">
      <c r="A14" s="14">
        <f t="shared" si="0"/>
        <v>36347</v>
      </c>
      <c r="B14" s="3">
        <v>0</v>
      </c>
      <c r="C14" s="4">
        <v>20.5</v>
      </c>
      <c r="D14" s="3">
        <v>35</v>
      </c>
      <c r="E14" s="4">
        <v>14.9</v>
      </c>
      <c r="F14" s="3">
        <v>0</v>
      </c>
      <c r="G14" s="4">
        <v>19.8</v>
      </c>
      <c r="H14" s="3">
        <v>69</v>
      </c>
      <c r="I14" s="4">
        <v>13.6</v>
      </c>
    </row>
    <row r="15" spans="1:9" ht="12.75">
      <c r="A15" s="14">
        <f t="shared" si="0"/>
        <v>36378</v>
      </c>
      <c r="B15" s="3">
        <v>0</v>
      </c>
      <c r="C15" s="4">
        <v>19</v>
      </c>
      <c r="D15" s="3">
        <v>66</v>
      </c>
      <c r="E15" s="4">
        <v>14.1</v>
      </c>
      <c r="F15" s="3">
        <v>0</v>
      </c>
      <c r="G15" s="4">
        <v>18.7</v>
      </c>
      <c r="H15" s="3">
        <v>123</v>
      </c>
      <c r="I15" s="4">
        <v>12.7</v>
      </c>
    </row>
    <row r="16" spans="1:9" ht="12.75">
      <c r="A16" s="14">
        <f t="shared" si="0"/>
        <v>36409</v>
      </c>
      <c r="B16" s="3">
        <v>0</v>
      </c>
      <c r="C16" s="4">
        <v>16.9</v>
      </c>
      <c r="D16" s="3">
        <v>126</v>
      </c>
      <c r="E16" s="4">
        <v>12.4</v>
      </c>
      <c r="F16" s="3">
        <v>0</v>
      </c>
      <c r="G16" s="4">
        <v>16.6</v>
      </c>
      <c r="H16" s="3">
        <v>236</v>
      </c>
      <c r="I16" s="4">
        <v>10.5</v>
      </c>
    </row>
    <row r="17" spans="1:9" ht="12.75">
      <c r="A17" s="14">
        <f t="shared" si="0"/>
        <v>36440</v>
      </c>
      <c r="B17" s="3">
        <v>223</v>
      </c>
      <c r="C17" s="4">
        <v>10.8</v>
      </c>
      <c r="D17" s="3">
        <v>384</v>
      </c>
      <c r="E17" s="4">
        <v>7.2</v>
      </c>
      <c r="F17" s="3">
        <v>236</v>
      </c>
      <c r="G17" s="4">
        <v>10.7</v>
      </c>
      <c r="H17" s="3">
        <v>446</v>
      </c>
      <c r="I17" s="4">
        <v>5.6</v>
      </c>
    </row>
    <row r="18" spans="1:9" ht="12.75">
      <c r="A18" s="14">
        <f t="shared" si="0"/>
        <v>36471</v>
      </c>
      <c r="B18" s="3">
        <v>519</v>
      </c>
      <c r="C18" s="4">
        <v>2.7</v>
      </c>
      <c r="D18" s="3">
        <v>605</v>
      </c>
      <c r="E18" s="4">
        <v>-0.2</v>
      </c>
      <c r="F18" s="3">
        <v>553</v>
      </c>
      <c r="G18" s="4">
        <v>1.6</v>
      </c>
      <c r="H18" s="3">
        <v>667</v>
      </c>
      <c r="I18" s="4">
        <v>-2.2</v>
      </c>
    </row>
    <row r="19" spans="1:9" ht="12.75">
      <c r="A19" s="14">
        <f t="shared" si="0"/>
        <v>36502</v>
      </c>
      <c r="B19" s="3">
        <v>615</v>
      </c>
      <c r="C19" s="4">
        <v>0.2</v>
      </c>
      <c r="D19" s="3">
        <v>685</v>
      </c>
      <c r="E19" s="4">
        <v>-2.1</v>
      </c>
      <c r="F19" s="3">
        <v>659</v>
      </c>
      <c r="G19" s="4">
        <v>-1.3</v>
      </c>
      <c r="H19" s="3">
        <v>754</v>
      </c>
      <c r="I19" s="4">
        <v>-4.3</v>
      </c>
    </row>
    <row r="20" spans="1:9" ht="12.75">
      <c r="A20" s="16" t="s">
        <v>34</v>
      </c>
      <c r="B20" s="56">
        <f>SUM(B8:B19)</f>
        <v>3180</v>
      </c>
      <c r="C20" s="86">
        <f>AVERAGE(C8:C19)</f>
        <v>10.091666666666667</v>
      </c>
      <c r="D20" s="56">
        <f>SUM(D8:D19)</f>
        <v>4769</v>
      </c>
      <c r="E20" s="87">
        <f>AVERAGE(E8:E19)</f>
        <v>5.550000000000001</v>
      </c>
      <c r="F20" s="56">
        <f>SUM(F8:F19)</f>
        <v>3376</v>
      </c>
      <c r="G20" s="87">
        <f>AVERAGE(G8:G19)</f>
        <v>9.4</v>
      </c>
      <c r="H20" s="56">
        <f>SUM(H8:H19)</f>
        <v>5432</v>
      </c>
      <c r="I20" s="87">
        <f>AVERAGE(I8:I19)</f>
        <v>4.033333333333333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8515625" style="0" customWidth="1"/>
    <col min="4" max="4" width="8.140625" style="0" bestFit="1" customWidth="1"/>
    <col min="5" max="5" width="6.574218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8.0039062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5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4">
        <v>35796</v>
      </c>
      <c r="B8" s="3">
        <v>596</v>
      </c>
      <c r="C8" s="4">
        <v>0.8</v>
      </c>
      <c r="D8" s="3">
        <v>659</v>
      </c>
      <c r="E8" s="4">
        <v>-1.2</v>
      </c>
      <c r="F8" s="3">
        <v>623</v>
      </c>
      <c r="G8" s="4">
        <v>-0.1</v>
      </c>
      <c r="H8" s="3">
        <v>726</v>
      </c>
      <c r="I8" s="4">
        <v>-3.4</v>
      </c>
    </row>
    <row r="9" spans="1:9" ht="12.75">
      <c r="A9" s="14">
        <f aca="true" t="shared" si="0" ref="A9:A19">A8+31</f>
        <v>35827</v>
      </c>
      <c r="B9" s="3">
        <v>469</v>
      </c>
      <c r="C9" s="4">
        <v>3.2</v>
      </c>
      <c r="D9" s="3">
        <v>491</v>
      </c>
      <c r="E9" s="4">
        <v>2.5</v>
      </c>
      <c r="F9" s="3">
        <v>509</v>
      </c>
      <c r="G9" s="4">
        <v>1.8</v>
      </c>
      <c r="H9" s="3">
        <v>566</v>
      </c>
      <c r="I9" s="4">
        <v>-0.2</v>
      </c>
    </row>
    <row r="10" spans="1:9" ht="12.75">
      <c r="A10" s="14">
        <f t="shared" si="0"/>
        <v>35858</v>
      </c>
      <c r="B10" s="3">
        <v>379</v>
      </c>
      <c r="C10" s="4">
        <v>7.1</v>
      </c>
      <c r="D10" s="3">
        <v>565</v>
      </c>
      <c r="E10" s="4">
        <v>1.8</v>
      </c>
      <c r="F10" s="3">
        <v>388</v>
      </c>
      <c r="G10" s="4">
        <v>6.9</v>
      </c>
      <c r="H10" s="3">
        <v>608</v>
      </c>
      <c r="I10" s="4">
        <v>0.4</v>
      </c>
    </row>
    <row r="11" spans="1:9" ht="12.75">
      <c r="A11" s="14">
        <f t="shared" si="0"/>
        <v>35889</v>
      </c>
      <c r="B11" s="3">
        <v>251</v>
      </c>
      <c r="C11" s="4">
        <v>9.9</v>
      </c>
      <c r="D11" s="3">
        <v>499</v>
      </c>
      <c r="E11" s="4">
        <v>3.4</v>
      </c>
      <c r="F11" s="3">
        <v>271</v>
      </c>
      <c r="G11" s="4">
        <v>9.3</v>
      </c>
      <c r="H11" s="3">
        <v>522</v>
      </c>
      <c r="I11" s="4">
        <v>2.6</v>
      </c>
    </row>
    <row r="12" spans="1:9" ht="12.75">
      <c r="A12" s="14">
        <f t="shared" si="0"/>
        <v>35920</v>
      </c>
      <c r="B12" s="3">
        <v>8</v>
      </c>
      <c r="C12" s="4">
        <v>16.2</v>
      </c>
      <c r="D12" s="3">
        <v>269</v>
      </c>
      <c r="E12" s="4">
        <v>10.2</v>
      </c>
      <c r="F12" s="3">
        <v>17</v>
      </c>
      <c r="G12" s="4">
        <v>15.3</v>
      </c>
      <c r="H12" s="3">
        <v>303</v>
      </c>
      <c r="I12" s="4">
        <v>8.9</v>
      </c>
    </row>
    <row r="13" spans="1:9" ht="12.75">
      <c r="A13" s="14">
        <f t="shared" si="0"/>
        <v>35951</v>
      </c>
      <c r="B13" s="3">
        <v>10</v>
      </c>
      <c r="C13" s="4">
        <v>18.7</v>
      </c>
      <c r="D13" s="3">
        <v>145</v>
      </c>
      <c r="E13" s="4">
        <v>12.9</v>
      </c>
      <c r="F13" s="3">
        <v>10</v>
      </c>
      <c r="G13" s="4">
        <v>18.1</v>
      </c>
      <c r="H13" s="3">
        <v>164</v>
      </c>
      <c r="I13" s="4">
        <v>11.7</v>
      </c>
    </row>
    <row r="14" spans="1:9" ht="12.75">
      <c r="A14" s="14">
        <f t="shared" si="0"/>
        <v>35982</v>
      </c>
      <c r="B14" s="3">
        <v>0</v>
      </c>
      <c r="C14" s="4">
        <v>20.3</v>
      </c>
      <c r="D14" s="3">
        <v>65</v>
      </c>
      <c r="E14" s="4">
        <v>15.1</v>
      </c>
      <c r="F14" s="3">
        <v>0</v>
      </c>
      <c r="G14" s="4">
        <v>19.9</v>
      </c>
      <c r="H14" s="3">
        <v>80</v>
      </c>
      <c r="I14" s="4">
        <v>13.9</v>
      </c>
    </row>
    <row r="15" spans="1:9" ht="12.75">
      <c r="A15" s="14">
        <f t="shared" si="0"/>
        <v>36013</v>
      </c>
      <c r="B15" s="3">
        <v>0</v>
      </c>
      <c r="C15" s="4">
        <v>20</v>
      </c>
      <c r="D15" s="3">
        <v>75</v>
      </c>
      <c r="E15" s="4">
        <v>15.1</v>
      </c>
      <c r="F15" s="3">
        <v>0</v>
      </c>
      <c r="G15" s="4">
        <v>19.5</v>
      </c>
      <c r="H15" s="3">
        <v>100</v>
      </c>
      <c r="I15" s="4">
        <v>13.7</v>
      </c>
    </row>
    <row r="16" spans="1:9" ht="12.75">
      <c r="A16" s="14">
        <f t="shared" si="0"/>
        <v>36044</v>
      </c>
      <c r="B16" s="3">
        <v>54</v>
      </c>
      <c r="C16" s="4">
        <v>14.6</v>
      </c>
      <c r="D16" s="3">
        <v>267</v>
      </c>
      <c r="E16" s="4">
        <v>9.9</v>
      </c>
      <c r="F16" s="3">
        <v>89</v>
      </c>
      <c r="G16" s="4">
        <v>14.6</v>
      </c>
      <c r="H16" s="3">
        <v>314</v>
      </c>
      <c r="I16" s="4">
        <v>8.5</v>
      </c>
    </row>
    <row r="17" spans="1:9" ht="12.75">
      <c r="A17" s="14">
        <f t="shared" si="0"/>
        <v>36075</v>
      </c>
      <c r="B17" s="3">
        <v>289</v>
      </c>
      <c r="C17" s="4">
        <v>10</v>
      </c>
      <c r="D17" s="3">
        <v>447</v>
      </c>
      <c r="E17" s="4">
        <v>5.6</v>
      </c>
      <c r="F17" s="3">
        <v>311</v>
      </c>
      <c r="G17" s="4">
        <v>9.5</v>
      </c>
      <c r="H17" s="3">
        <v>497</v>
      </c>
      <c r="I17" s="4">
        <v>4</v>
      </c>
    </row>
    <row r="18" spans="1:9" ht="12.75">
      <c r="A18" s="14">
        <f t="shared" si="0"/>
        <v>36106</v>
      </c>
      <c r="B18" s="3">
        <v>543</v>
      </c>
      <c r="C18" s="4">
        <v>1.9</v>
      </c>
      <c r="D18" s="3">
        <v>657</v>
      </c>
      <c r="E18" s="4">
        <v>-1.9</v>
      </c>
      <c r="F18" s="3">
        <v>573</v>
      </c>
      <c r="G18" s="4">
        <v>0.9</v>
      </c>
      <c r="H18" s="3">
        <v>708</v>
      </c>
      <c r="I18" s="4">
        <v>-3.6</v>
      </c>
    </row>
    <row r="19" spans="1:9" ht="12.75">
      <c r="A19" s="14">
        <f t="shared" si="0"/>
        <v>36137</v>
      </c>
      <c r="B19" s="3">
        <v>625</v>
      </c>
      <c r="C19" s="4">
        <v>-0.1</v>
      </c>
      <c r="D19" s="3">
        <v>646</v>
      </c>
      <c r="E19" s="4">
        <v>-0.8</v>
      </c>
      <c r="F19" s="3">
        <v>673</v>
      </c>
      <c r="G19" s="4">
        <v>-1.7</v>
      </c>
      <c r="H19" s="3">
        <v>737</v>
      </c>
      <c r="I19" s="4">
        <v>-3.7</v>
      </c>
    </row>
    <row r="20" spans="1:9" ht="12.75">
      <c r="A20" s="16" t="s">
        <v>34</v>
      </c>
      <c r="B20" s="56">
        <f>SUM(B8:B19)</f>
        <v>3224</v>
      </c>
      <c r="C20" s="87">
        <f>AVERAGE(C8:C19)</f>
        <v>10.216666666666667</v>
      </c>
      <c r="D20" s="56">
        <f>SUM(D8:D19)</f>
        <v>4785</v>
      </c>
      <c r="E20" s="87">
        <f>AVERAGE(E8:E19)</f>
        <v>6.05</v>
      </c>
      <c r="F20" s="56">
        <f>SUM(F8:F19)</f>
        <v>3464</v>
      </c>
      <c r="G20" s="87">
        <f>AVERAGE(G8:G19)</f>
        <v>9.5</v>
      </c>
      <c r="H20" s="56">
        <f>SUM(H8:H19)</f>
        <v>5325</v>
      </c>
      <c r="I20" s="18">
        <f>AVERAGE(I8:I19)</f>
        <v>4.3999999999999995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7.28125" style="0" customWidth="1"/>
    <col min="4" max="4" width="8.140625" style="0" bestFit="1" customWidth="1"/>
    <col min="5" max="5" width="7.281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  <c r="J7" s="5" t="s">
        <v>6</v>
      </c>
      <c r="K7" s="6" t="s">
        <v>49</v>
      </c>
    </row>
    <row r="8" spans="1:11" ht="12.75">
      <c r="A8" s="14">
        <v>35431</v>
      </c>
      <c r="B8" s="3">
        <v>607</v>
      </c>
      <c r="C8" s="4">
        <v>0.4</v>
      </c>
      <c r="D8" s="3">
        <v>616</v>
      </c>
      <c r="E8" s="4">
        <v>0.1</v>
      </c>
      <c r="F8" s="3">
        <v>600</v>
      </c>
      <c r="G8" s="4">
        <v>0.6</v>
      </c>
      <c r="H8" s="3">
        <v>697</v>
      </c>
      <c r="I8" s="4">
        <v>-2.5</v>
      </c>
      <c r="J8" s="3">
        <v>812</v>
      </c>
      <c r="K8" s="4">
        <v>-6.2</v>
      </c>
    </row>
    <row r="9" spans="1:11" ht="12.75">
      <c r="A9" s="14">
        <f aca="true" t="shared" si="0" ref="A9:A19">A8+31</f>
        <v>35462</v>
      </c>
      <c r="B9" s="3">
        <v>449</v>
      </c>
      <c r="C9" s="4">
        <v>4</v>
      </c>
      <c r="D9" s="3">
        <v>537</v>
      </c>
      <c r="E9" s="4">
        <v>0.8</v>
      </c>
      <c r="F9" s="3">
        <v>476</v>
      </c>
      <c r="G9" s="4">
        <v>3</v>
      </c>
      <c r="H9" s="3">
        <v>596</v>
      </c>
      <c r="I9" s="4">
        <v>-1.3</v>
      </c>
      <c r="J9" s="3">
        <v>688</v>
      </c>
      <c r="K9" s="4">
        <v>-4.6</v>
      </c>
    </row>
    <row r="10" spans="1:11" ht="12.75">
      <c r="A10" s="14">
        <f t="shared" si="0"/>
        <v>35493</v>
      </c>
      <c r="B10" s="3">
        <v>354</v>
      </c>
      <c r="C10" s="4">
        <v>8.3</v>
      </c>
      <c r="D10" s="3">
        <v>503</v>
      </c>
      <c r="E10" s="4">
        <v>3.8</v>
      </c>
      <c r="F10" s="3">
        <v>370</v>
      </c>
      <c r="G10" s="4">
        <v>7.8</v>
      </c>
      <c r="H10" s="3">
        <v>553</v>
      </c>
      <c r="I10" s="4">
        <v>2.2</v>
      </c>
      <c r="J10" s="3">
        <v>587</v>
      </c>
      <c r="K10" s="4">
        <v>1.1</v>
      </c>
    </row>
    <row r="11" spans="1:11" ht="12.75">
      <c r="A11" s="14">
        <f t="shared" si="0"/>
        <v>35524</v>
      </c>
      <c r="B11" s="3">
        <v>253</v>
      </c>
      <c r="C11" s="4">
        <v>10.2</v>
      </c>
      <c r="D11" s="3">
        <v>466</v>
      </c>
      <c r="E11" s="4">
        <v>4.5</v>
      </c>
      <c r="F11" s="3">
        <v>290</v>
      </c>
      <c r="G11" s="4">
        <v>9.6</v>
      </c>
      <c r="H11" s="3">
        <v>499</v>
      </c>
      <c r="I11" s="4">
        <v>3.4</v>
      </c>
      <c r="J11" s="3">
        <v>499</v>
      </c>
      <c r="K11" s="4">
        <v>3.4</v>
      </c>
    </row>
    <row r="12" spans="1:11" ht="12.75">
      <c r="A12" s="14">
        <f t="shared" si="0"/>
        <v>35555</v>
      </c>
      <c r="B12" s="3">
        <v>54</v>
      </c>
      <c r="C12" s="4">
        <v>14.9</v>
      </c>
      <c r="D12" s="3">
        <v>260</v>
      </c>
      <c r="E12" s="4">
        <v>9.6</v>
      </c>
      <c r="F12" s="3">
        <v>64</v>
      </c>
      <c r="G12" s="4">
        <v>14.7</v>
      </c>
      <c r="H12" s="3">
        <v>330</v>
      </c>
      <c r="I12" s="4">
        <v>8.4</v>
      </c>
      <c r="J12" s="3">
        <v>321</v>
      </c>
      <c r="K12" s="4">
        <v>8.7</v>
      </c>
    </row>
    <row r="13" spans="1:11" ht="12.75">
      <c r="A13" s="14">
        <f t="shared" si="0"/>
        <v>35586</v>
      </c>
      <c r="B13" s="3">
        <v>0</v>
      </c>
      <c r="C13" s="4">
        <v>17.3</v>
      </c>
      <c r="D13" s="3">
        <v>202</v>
      </c>
      <c r="E13" s="4">
        <v>11.2</v>
      </c>
      <c r="F13" s="3">
        <v>0</v>
      </c>
      <c r="G13" s="4">
        <v>16.8</v>
      </c>
      <c r="H13" s="3">
        <v>263</v>
      </c>
      <c r="I13" s="4">
        <v>10.1</v>
      </c>
      <c r="J13" s="3">
        <v>195</v>
      </c>
      <c r="K13" s="4">
        <v>11.1</v>
      </c>
    </row>
    <row r="14" spans="1:11" ht="12.75">
      <c r="A14" s="14">
        <f t="shared" si="0"/>
        <v>35617</v>
      </c>
      <c r="B14" s="3">
        <v>0</v>
      </c>
      <c r="C14" s="4">
        <v>18.2</v>
      </c>
      <c r="D14" s="3">
        <v>131</v>
      </c>
      <c r="E14" s="4">
        <v>12.5</v>
      </c>
      <c r="F14" s="3">
        <v>0</v>
      </c>
      <c r="G14" s="4">
        <v>17.8</v>
      </c>
      <c r="H14" s="3">
        <v>173</v>
      </c>
      <c r="I14" s="4">
        <v>11.4</v>
      </c>
      <c r="J14" s="3">
        <v>119</v>
      </c>
      <c r="K14" s="4">
        <v>12.5</v>
      </c>
    </row>
    <row r="15" spans="1:11" ht="12.75">
      <c r="A15" s="14">
        <f t="shared" si="0"/>
        <v>35648</v>
      </c>
      <c r="B15" s="3">
        <v>0</v>
      </c>
      <c r="C15" s="4">
        <v>20.4</v>
      </c>
      <c r="D15" s="3">
        <v>42</v>
      </c>
      <c r="E15" s="4">
        <v>15.5</v>
      </c>
      <c r="F15" s="3">
        <v>8</v>
      </c>
      <c r="G15" s="4">
        <v>20</v>
      </c>
      <c r="H15" s="3">
        <v>55</v>
      </c>
      <c r="I15" s="4">
        <v>13.7</v>
      </c>
      <c r="J15" s="3">
        <v>44</v>
      </c>
      <c r="K15" s="4">
        <v>14.5</v>
      </c>
    </row>
    <row r="16" spans="1:11" ht="12.75">
      <c r="A16" s="14">
        <f t="shared" si="0"/>
        <v>35679</v>
      </c>
      <c r="B16" s="3">
        <v>0</v>
      </c>
      <c r="C16" s="4">
        <v>16.5</v>
      </c>
      <c r="D16" s="3">
        <v>118</v>
      </c>
      <c r="E16" s="4">
        <v>12.7</v>
      </c>
      <c r="F16" s="3">
        <v>0</v>
      </c>
      <c r="G16" s="4">
        <v>16</v>
      </c>
      <c r="H16" s="3">
        <v>216</v>
      </c>
      <c r="I16" s="4">
        <v>10.8</v>
      </c>
      <c r="J16" s="3">
        <v>209</v>
      </c>
      <c r="K16" s="4">
        <v>11</v>
      </c>
    </row>
    <row r="17" spans="1:11" ht="12.75">
      <c r="A17" s="14">
        <f t="shared" si="0"/>
        <v>35710</v>
      </c>
      <c r="B17" s="3">
        <v>245</v>
      </c>
      <c r="C17" s="4">
        <v>9.9</v>
      </c>
      <c r="D17" s="3">
        <v>361</v>
      </c>
      <c r="E17" s="4">
        <v>7.1</v>
      </c>
      <c r="F17" s="3">
        <v>259</v>
      </c>
      <c r="G17" s="4">
        <v>9.8</v>
      </c>
      <c r="H17" s="3">
        <v>446</v>
      </c>
      <c r="I17" s="4">
        <v>5.4</v>
      </c>
      <c r="J17" s="3">
        <v>466</v>
      </c>
      <c r="K17" s="4">
        <v>5</v>
      </c>
    </row>
    <row r="18" spans="1:11" ht="12.75">
      <c r="A18" s="14">
        <f t="shared" si="0"/>
        <v>35741</v>
      </c>
      <c r="B18" s="3">
        <v>448</v>
      </c>
      <c r="C18" s="4">
        <v>4.8</v>
      </c>
      <c r="D18" s="3">
        <v>523</v>
      </c>
      <c r="E18" s="4">
        <v>2.6</v>
      </c>
      <c r="F18" s="3">
        <v>442</v>
      </c>
      <c r="G18" s="4">
        <v>4.6</v>
      </c>
      <c r="H18" s="3">
        <v>597</v>
      </c>
      <c r="I18" s="4">
        <v>0.1</v>
      </c>
      <c r="J18" s="3">
        <v>619</v>
      </c>
      <c r="K18" s="4">
        <v>-0.6</v>
      </c>
    </row>
    <row r="19" spans="1:11" ht="12.75">
      <c r="A19" s="14">
        <f t="shared" si="0"/>
        <v>35772</v>
      </c>
      <c r="B19" s="3">
        <v>542</v>
      </c>
      <c r="C19" s="4">
        <v>2.5</v>
      </c>
      <c r="D19" s="3">
        <v>650</v>
      </c>
      <c r="E19" s="4">
        <v>-1</v>
      </c>
      <c r="F19" s="3">
        <v>548</v>
      </c>
      <c r="G19" s="4">
        <v>2.3</v>
      </c>
      <c r="H19" s="3">
        <v>723</v>
      </c>
      <c r="I19" s="4">
        <v>-3.3</v>
      </c>
      <c r="J19" s="3">
        <v>781</v>
      </c>
      <c r="K19" s="4">
        <v>-5.2</v>
      </c>
    </row>
    <row r="20" spans="1:11" ht="12.75">
      <c r="A20" s="16" t="s">
        <v>34</v>
      </c>
      <c r="B20" s="56">
        <f>SUM(B8:B19)</f>
        <v>2952</v>
      </c>
      <c r="C20" s="87">
        <f>AVERAGE(C8:C19)</f>
        <v>10.616666666666665</v>
      </c>
      <c r="D20" s="56">
        <f>SUM(D8:D19)</f>
        <v>4409</v>
      </c>
      <c r="E20" s="87">
        <f>AVERAGE(E8:E19)</f>
        <v>6.616666666666666</v>
      </c>
      <c r="F20" s="56">
        <f>SUM(F8:F19)</f>
        <v>3057</v>
      </c>
      <c r="G20" s="87">
        <f>AVERAGE(G8:G19)</f>
        <v>10.249999999999998</v>
      </c>
      <c r="H20" s="56">
        <f>SUM(H8:H19)</f>
        <v>5148</v>
      </c>
      <c r="I20" s="87">
        <f>AVERAGE(I8:I19)</f>
        <v>4.866666666666667</v>
      </c>
      <c r="J20" s="56">
        <f>SUM(J8:J19)</f>
        <v>5340</v>
      </c>
      <c r="K20" s="86">
        <f>AVERAGE(K8:K19)</f>
        <v>4.225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35065</v>
      </c>
      <c r="B8" s="3">
        <v>548</v>
      </c>
      <c r="C8" s="4">
        <v>2.3</v>
      </c>
      <c r="D8" s="3">
        <v>588</v>
      </c>
      <c r="E8" s="4">
        <v>1</v>
      </c>
      <c r="F8" s="3">
        <v>550</v>
      </c>
      <c r="G8" s="4">
        <v>2.3</v>
      </c>
      <c r="H8" s="19">
        <v>680</v>
      </c>
      <c r="I8" s="4">
        <v>-1.9</v>
      </c>
      <c r="J8" s="3">
        <v>739</v>
      </c>
      <c r="K8" s="4">
        <v>-3.8</v>
      </c>
    </row>
    <row r="9" spans="1:11" ht="12.75">
      <c r="A9" s="14">
        <f aca="true" t="shared" si="0" ref="A9:A19">A8+31</f>
        <v>35096</v>
      </c>
      <c r="B9" s="3">
        <v>549</v>
      </c>
      <c r="C9" s="4">
        <v>1.1</v>
      </c>
      <c r="D9" s="3">
        <v>700</v>
      </c>
      <c r="E9" s="4">
        <v>-4.1</v>
      </c>
      <c r="F9" s="3">
        <v>562</v>
      </c>
      <c r="G9" s="4">
        <v>0.6</v>
      </c>
      <c r="H9" s="19">
        <v>747</v>
      </c>
      <c r="I9" s="4">
        <v>-5.8</v>
      </c>
      <c r="J9" s="3">
        <v>765</v>
      </c>
      <c r="K9" s="4">
        <v>-6.4</v>
      </c>
    </row>
    <row r="10" spans="1:11" ht="12.75">
      <c r="A10" s="14">
        <f t="shared" si="0"/>
        <v>35127</v>
      </c>
      <c r="B10" s="3">
        <v>453</v>
      </c>
      <c r="C10" s="4">
        <v>5.4</v>
      </c>
      <c r="D10" s="3">
        <v>617</v>
      </c>
      <c r="E10" s="4">
        <v>0.1</v>
      </c>
      <c r="F10" s="3">
        <v>459</v>
      </c>
      <c r="G10" s="4">
        <v>5.2</v>
      </c>
      <c r="H10" s="19">
        <v>668</v>
      </c>
      <c r="I10" s="4">
        <v>-1.5</v>
      </c>
      <c r="J10" s="3">
        <v>688</v>
      </c>
      <c r="K10" s="4">
        <v>-2.2</v>
      </c>
    </row>
    <row r="11" spans="1:11" ht="12.75">
      <c r="A11" s="14">
        <f t="shared" si="0"/>
        <v>35158</v>
      </c>
      <c r="B11" s="3">
        <v>190</v>
      </c>
      <c r="C11" s="30">
        <v>11.3</v>
      </c>
      <c r="D11" s="3">
        <v>445</v>
      </c>
      <c r="E11" s="4">
        <v>5.2</v>
      </c>
      <c r="F11" s="3">
        <v>205</v>
      </c>
      <c r="G11" s="4">
        <v>10.8</v>
      </c>
      <c r="H11" s="19">
        <v>477</v>
      </c>
      <c r="I11" s="4">
        <v>4.1</v>
      </c>
      <c r="J11" s="3">
        <v>459</v>
      </c>
      <c r="K11" s="4">
        <v>4.7</v>
      </c>
    </row>
    <row r="12" spans="1:11" ht="12.75">
      <c r="A12" s="14">
        <f t="shared" si="0"/>
        <v>35189</v>
      </c>
      <c r="B12" s="3">
        <v>55</v>
      </c>
      <c r="C12" s="30">
        <v>14.4</v>
      </c>
      <c r="D12" s="3">
        <v>338</v>
      </c>
      <c r="E12" s="4">
        <v>8.4</v>
      </c>
      <c r="F12" s="3">
        <v>86</v>
      </c>
      <c r="G12" s="4">
        <v>13.8</v>
      </c>
      <c r="H12" s="19">
        <v>382</v>
      </c>
      <c r="I12" s="4">
        <v>7.3</v>
      </c>
      <c r="J12" s="3">
        <v>357</v>
      </c>
      <c r="K12" s="4">
        <v>7.9</v>
      </c>
    </row>
    <row r="13" spans="1:11" ht="12.75">
      <c r="A13" s="14">
        <f t="shared" si="0"/>
        <v>35220</v>
      </c>
      <c r="B13" s="3">
        <v>0</v>
      </c>
      <c r="C13" s="30">
        <v>19.2</v>
      </c>
      <c r="D13" s="3">
        <v>103</v>
      </c>
      <c r="E13" s="4">
        <v>13.4</v>
      </c>
      <c r="F13" s="3">
        <v>0</v>
      </c>
      <c r="G13" s="4">
        <v>18.6</v>
      </c>
      <c r="H13" s="19">
        <v>118</v>
      </c>
      <c r="I13" s="4">
        <v>12.1</v>
      </c>
      <c r="J13" s="3">
        <v>97</v>
      </c>
      <c r="K13" s="4">
        <v>12.8</v>
      </c>
    </row>
    <row r="14" spans="1:11" ht="12.75">
      <c r="A14" s="14">
        <f t="shared" si="0"/>
        <v>35251</v>
      </c>
      <c r="B14" s="3">
        <v>8</v>
      </c>
      <c r="C14" s="30">
        <v>18.9</v>
      </c>
      <c r="D14" s="3">
        <v>108</v>
      </c>
      <c r="E14" s="4">
        <v>13.3</v>
      </c>
      <c r="F14" s="3">
        <v>9</v>
      </c>
      <c r="G14" s="4">
        <v>18.2</v>
      </c>
      <c r="H14" s="19">
        <v>127</v>
      </c>
      <c r="I14" s="4">
        <v>12.3</v>
      </c>
      <c r="J14" s="3">
        <v>106</v>
      </c>
      <c r="K14" s="4">
        <v>13.1</v>
      </c>
    </row>
    <row r="15" spans="1:11" ht="12.75">
      <c r="A15" s="14">
        <f t="shared" si="0"/>
        <v>35282</v>
      </c>
      <c r="B15" s="3">
        <v>0</v>
      </c>
      <c r="C15" s="30">
        <v>18.3</v>
      </c>
      <c r="D15" s="3">
        <v>145</v>
      </c>
      <c r="E15" s="4">
        <v>12.5</v>
      </c>
      <c r="F15" s="3">
        <v>0</v>
      </c>
      <c r="G15" s="4">
        <v>17.6</v>
      </c>
      <c r="H15" s="19">
        <v>172</v>
      </c>
      <c r="I15" s="4">
        <v>11.5</v>
      </c>
      <c r="J15" s="3">
        <v>105</v>
      </c>
      <c r="K15" s="4">
        <v>12.7</v>
      </c>
    </row>
    <row r="16" spans="1:11" ht="12.75">
      <c r="A16" s="14">
        <f t="shared" si="0"/>
        <v>35313</v>
      </c>
      <c r="B16" s="3">
        <v>97</v>
      </c>
      <c r="C16" s="30">
        <v>12.6</v>
      </c>
      <c r="D16" s="3">
        <v>353</v>
      </c>
      <c r="E16" s="4">
        <v>8</v>
      </c>
      <c r="F16" s="3">
        <v>127</v>
      </c>
      <c r="G16" s="4">
        <v>12.5</v>
      </c>
      <c r="H16" s="19">
        <v>408</v>
      </c>
      <c r="I16" s="4">
        <v>6.4</v>
      </c>
      <c r="J16" s="3">
        <v>378</v>
      </c>
      <c r="K16" s="4">
        <v>7.4</v>
      </c>
    </row>
    <row r="17" spans="1:11" ht="12.75">
      <c r="A17" s="14">
        <f t="shared" si="0"/>
        <v>35344</v>
      </c>
      <c r="B17" s="3">
        <v>283</v>
      </c>
      <c r="C17" s="4">
        <v>10</v>
      </c>
      <c r="D17" s="3">
        <v>432</v>
      </c>
      <c r="E17" s="4">
        <v>6.1</v>
      </c>
      <c r="F17" s="3">
        <v>307</v>
      </c>
      <c r="G17" s="4">
        <v>9.4</v>
      </c>
      <c r="H17" s="19">
        <v>500</v>
      </c>
      <c r="I17" s="4">
        <v>39</v>
      </c>
      <c r="J17" s="3">
        <v>481</v>
      </c>
      <c r="K17" s="4">
        <v>4.5</v>
      </c>
    </row>
    <row r="18" spans="1:11" ht="12.75">
      <c r="A18" s="14">
        <f t="shared" si="0"/>
        <v>35375</v>
      </c>
      <c r="B18" s="3">
        <v>455</v>
      </c>
      <c r="C18" s="4">
        <v>4.6</v>
      </c>
      <c r="D18" s="3">
        <v>668</v>
      </c>
      <c r="E18" s="4">
        <v>1.1</v>
      </c>
      <c r="F18" s="3">
        <v>466</v>
      </c>
      <c r="G18" s="4">
        <v>4.5</v>
      </c>
      <c r="H18" s="19">
        <v>617</v>
      </c>
      <c r="I18" s="4">
        <v>-0.6</v>
      </c>
      <c r="J18" s="3">
        <v>609</v>
      </c>
      <c r="K18" s="4">
        <v>-0.3</v>
      </c>
    </row>
    <row r="19" spans="1:11" ht="12.75">
      <c r="A19" s="14">
        <f t="shared" si="0"/>
        <v>35406</v>
      </c>
      <c r="B19" s="3">
        <v>592</v>
      </c>
      <c r="C19" s="4">
        <v>0.9</v>
      </c>
      <c r="D19" s="3">
        <v>649</v>
      </c>
      <c r="E19" s="4">
        <v>-0.9</v>
      </c>
      <c r="F19" s="3">
        <v>581</v>
      </c>
      <c r="G19" s="4">
        <v>1.3</v>
      </c>
      <c r="H19" s="19">
        <v>721</v>
      </c>
      <c r="I19" s="4">
        <v>-3.3</v>
      </c>
      <c r="J19" s="3">
        <v>784</v>
      </c>
      <c r="K19" s="4">
        <v>-5.3</v>
      </c>
    </row>
    <row r="20" spans="1:11" ht="12.75">
      <c r="A20" s="16" t="s">
        <v>34</v>
      </c>
      <c r="B20" s="56">
        <f aca="true" t="shared" si="1" ref="B20:H20">SUM(B8:B19)</f>
        <v>3230</v>
      </c>
      <c r="C20" s="87">
        <f>AVERAGE(C8:C19)</f>
        <v>9.916666666666666</v>
      </c>
      <c r="D20" s="56">
        <f t="shared" si="1"/>
        <v>5146</v>
      </c>
      <c r="E20" s="87">
        <f>AVERAGE(E8:E19)</f>
        <v>5.341666666666666</v>
      </c>
      <c r="F20" s="56">
        <f t="shared" si="1"/>
        <v>3352</v>
      </c>
      <c r="G20" s="87">
        <f>AVERAGE(G8:G19)</f>
        <v>9.566666666666666</v>
      </c>
      <c r="H20" s="56">
        <f t="shared" si="1"/>
        <v>5617</v>
      </c>
      <c r="I20" s="87">
        <f>AVERAGE(I8:I19)</f>
        <v>6.633333333333334</v>
      </c>
      <c r="J20" s="56">
        <f>SUM(J8:J19)</f>
        <v>5568</v>
      </c>
      <c r="K20" s="86">
        <f>AVERAGE(K8:K19)</f>
        <v>3.7583333333333333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34700</v>
      </c>
      <c r="B8" s="3">
        <v>624</v>
      </c>
      <c r="C8" s="4">
        <v>-0.1</v>
      </c>
      <c r="D8" s="3">
        <v>748</v>
      </c>
      <c r="E8" s="4">
        <v>-4.1</v>
      </c>
      <c r="F8" s="19">
        <v>660</v>
      </c>
      <c r="G8" s="4">
        <v>-1.3</v>
      </c>
      <c r="H8" s="19">
        <v>797</v>
      </c>
      <c r="I8" s="4">
        <v>-5.7</v>
      </c>
      <c r="J8" s="19">
        <v>879</v>
      </c>
      <c r="K8" s="4">
        <v>-8.3</v>
      </c>
    </row>
    <row r="9" spans="1:11" ht="12.75">
      <c r="A9" s="14">
        <f aca="true" t="shared" si="0" ref="A9:A19">A8+31</f>
        <v>34731</v>
      </c>
      <c r="B9" s="3">
        <v>440</v>
      </c>
      <c r="C9" s="4">
        <v>4.3</v>
      </c>
      <c r="D9" s="3">
        <v>557</v>
      </c>
      <c r="E9" s="4">
        <v>0.1</v>
      </c>
      <c r="F9" s="19">
        <v>472</v>
      </c>
      <c r="G9" s="4">
        <v>3.1</v>
      </c>
      <c r="H9" s="19">
        <v>608</v>
      </c>
      <c r="I9" s="4">
        <v>-1.7</v>
      </c>
      <c r="J9" s="19">
        <v>662</v>
      </c>
      <c r="K9" s="4">
        <v>-3.6</v>
      </c>
    </row>
    <row r="10" spans="1:11" ht="12.75">
      <c r="A10" s="14">
        <f t="shared" si="0"/>
        <v>34762</v>
      </c>
      <c r="B10" s="3">
        <v>475</v>
      </c>
      <c r="C10" s="4">
        <v>10.6</v>
      </c>
      <c r="D10" s="3">
        <v>665</v>
      </c>
      <c r="E10" s="4">
        <v>2.7</v>
      </c>
      <c r="F10" s="19">
        <v>499</v>
      </c>
      <c r="G10" s="4">
        <v>9.7</v>
      </c>
      <c r="H10" s="19">
        <v>704</v>
      </c>
      <c r="I10" s="4">
        <v>2.4</v>
      </c>
      <c r="J10" s="19">
        <v>749</v>
      </c>
      <c r="K10" s="4">
        <v>2.7</v>
      </c>
    </row>
    <row r="11" spans="1:11" ht="12.75">
      <c r="A11" s="14">
        <f t="shared" si="0"/>
        <v>34793</v>
      </c>
      <c r="B11" s="3">
        <v>209</v>
      </c>
      <c r="C11" s="30">
        <v>10.7</v>
      </c>
      <c r="D11" s="3">
        <v>466</v>
      </c>
      <c r="E11" s="4">
        <v>4.5</v>
      </c>
      <c r="F11" s="3">
        <v>256</v>
      </c>
      <c r="G11" s="4">
        <v>10</v>
      </c>
      <c r="H11" s="19">
        <v>504</v>
      </c>
      <c r="I11" s="4">
        <v>3.2</v>
      </c>
      <c r="J11" s="19">
        <v>525</v>
      </c>
      <c r="K11" s="4">
        <v>2.5</v>
      </c>
    </row>
    <row r="12" spans="1:11" ht="12.75">
      <c r="A12" s="14">
        <f t="shared" si="0"/>
        <v>34824</v>
      </c>
      <c r="B12" s="3">
        <v>77</v>
      </c>
      <c r="C12" s="30">
        <v>14.3</v>
      </c>
      <c r="D12" s="3">
        <v>341</v>
      </c>
      <c r="E12" s="4">
        <v>8.1</v>
      </c>
      <c r="F12" s="19">
        <v>84</v>
      </c>
      <c r="G12" s="4">
        <v>13.3</v>
      </c>
      <c r="H12" s="19">
        <v>401</v>
      </c>
      <c r="I12" s="4">
        <v>7.1</v>
      </c>
      <c r="J12" s="19">
        <v>399</v>
      </c>
      <c r="K12" s="4">
        <v>7.1</v>
      </c>
    </row>
    <row r="13" spans="1:11" ht="12.75">
      <c r="A13" s="14">
        <f t="shared" si="0"/>
        <v>34855</v>
      </c>
      <c r="B13" s="3">
        <v>0</v>
      </c>
      <c r="C13" s="30">
        <v>16.7</v>
      </c>
      <c r="D13" s="3">
        <v>257</v>
      </c>
      <c r="E13" s="4">
        <v>10.3</v>
      </c>
      <c r="F13" s="19">
        <v>27</v>
      </c>
      <c r="G13" s="4">
        <v>15.5</v>
      </c>
      <c r="H13" s="19">
        <v>275</v>
      </c>
      <c r="I13" s="4">
        <v>9.2</v>
      </c>
      <c r="J13" s="19">
        <v>254</v>
      </c>
      <c r="K13" s="4">
        <v>10</v>
      </c>
    </row>
    <row r="14" spans="1:11" ht="12.75">
      <c r="A14" s="14">
        <f t="shared" si="0"/>
        <v>34886</v>
      </c>
      <c r="B14" s="3">
        <v>0</v>
      </c>
      <c r="C14" s="30">
        <v>21.7</v>
      </c>
      <c r="D14" s="3">
        <v>27</v>
      </c>
      <c r="E14" s="4">
        <v>16.5</v>
      </c>
      <c r="F14" s="19">
        <v>0</v>
      </c>
      <c r="G14" s="4">
        <v>21.1</v>
      </c>
      <c r="H14" s="19">
        <v>29</v>
      </c>
      <c r="I14" s="4">
        <v>15</v>
      </c>
      <c r="J14" s="19">
        <v>17</v>
      </c>
      <c r="K14" s="4">
        <v>16</v>
      </c>
    </row>
    <row r="15" spans="1:11" ht="12.75">
      <c r="A15" s="14">
        <f t="shared" si="0"/>
        <v>34917</v>
      </c>
      <c r="B15" s="3">
        <v>17</v>
      </c>
      <c r="C15" s="30">
        <v>18.9</v>
      </c>
      <c r="D15" s="3">
        <v>75</v>
      </c>
      <c r="E15" s="4">
        <v>13.2</v>
      </c>
      <c r="F15" s="19">
        <v>18</v>
      </c>
      <c r="G15" s="4">
        <v>18.3</v>
      </c>
      <c r="H15" s="19">
        <v>139</v>
      </c>
      <c r="I15" s="4">
        <v>11.9</v>
      </c>
      <c r="J15" s="19">
        <v>83</v>
      </c>
      <c r="K15" s="4">
        <v>12.9</v>
      </c>
    </row>
    <row r="16" spans="1:11" ht="12.75">
      <c r="A16" s="14">
        <f t="shared" si="0"/>
        <v>34948</v>
      </c>
      <c r="B16" s="3">
        <v>53</v>
      </c>
      <c r="C16" s="30">
        <v>13.1</v>
      </c>
      <c r="D16" s="3">
        <v>369</v>
      </c>
      <c r="E16" s="4">
        <v>7.7</v>
      </c>
      <c r="F16" s="3">
        <v>97</v>
      </c>
      <c r="G16" s="4">
        <v>12.8</v>
      </c>
      <c r="H16" s="19">
        <v>408</v>
      </c>
      <c r="I16" s="4">
        <v>6.4</v>
      </c>
      <c r="J16" s="19">
        <v>381</v>
      </c>
      <c r="K16" s="4">
        <v>7.3</v>
      </c>
    </row>
    <row r="17" spans="1:11" ht="12.75">
      <c r="A17" s="14">
        <f t="shared" si="0"/>
        <v>34979</v>
      </c>
      <c r="B17" s="3">
        <v>145</v>
      </c>
      <c r="C17" s="4">
        <v>12.2</v>
      </c>
      <c r="D17" s="3">
        <v>273</v>
      </c>
      <c r="E17" s="4">
        <v>10.1</v>
      </c>
      <c r="F17" s="3">
        <v>225</v>
      </c>
      <c r="G17" s="4">
        <v>11</v>
      </c>
      <c r="H17" s="19">
        <v>392</v>
      </c>
      <c r="I17" s="4">
        <v>7.4</v>
      </c>
      <c r="J17" s="19">
        <v>408</v>
      </c>
      <c r="K17" s="4">
        <v>6.8</v>
      </c>
    </row>
    <row r="18" spans="1:11" ht="12.75">
      <c r="A18" s="14">
        <f t="shared" si="0"/>
        <v>35010</v>
      </c>
      <c r="B18" s="3">
        <v>461</v>
      </c>
      <c r="C18" s="4">
        <v>4.6</v>
      </c>
      <c r="D18" s="3">
        <v>555</v>
      </c>
      <c r="E18" s="4">
        <v>1.5</v>
      </c>
      <c r="F18" s="19">
        <v>450</v>
      </c>
      <c r="G18" s="4">
        <v>4.6</v>
      </c>
      <c r="H18" s="19">
        <v>616</v>
      </c>
      <c r="I18" s="4">
        <v>-0.5</v>
      </c>
      <c r="J18" s="19">
        <v>645</v>
      </c>
      <c r="K18" s="4">
        <v>-1.5</v>
      </c>
    </row>
    <row r="19" spans="1:11" ht="12.75">
      <c r="A19" s="14">
        <f t="shared" si="0"/>
        <v>35041</v>
      </c>
      <c r="B19" s="3">
        <v>578</v>
      </c>
      <c r="C19" s="4">
        <v>1.4</v>
      </c>
      <c r="D19" s="3">
        <v>641</v>
      </c>
      <c r="E19" s="4">
        <v>-0.7</v>
      </c>
      <c r="F19" s="19">
        <v>588</v>
      </c>
      <c r="G19" s="4">
        <v>1</v>
      </c>
      <c r="H19" s="19">
        <v>721</v>
      </c>
      <c r="I19" s="4">
        <v>-3.3</v>
      </c>
      <c r="J19" s="19">
        <v>746</v>
      </c>
      <c r="K19" s="4">
        <v>-4.1</v>
      </c>
    </row>
    <row r="20" spans="1:11" ht="12.75">
      <c r="A20" s="16" t="s">
        <v>34</v>
      </c>
      <c r="B20" s="56">
        <f>SUM(B8:B19)</f>
        <v>3079</v>
      </c>
      <c r="C20" s="87">
        <f>AVERAGE(C8:C19)</f>
        <v>10.699999999999998</v>
      </c>
      <c r="D20" s="56">
        <f>SUM(D8:D19)</f>
        <v>4974</v>
      </c>
      <c r="E20" s="87">
        <f>AVERAGE(E8:E19)</f>
        <v>5.824999999999999</v>
      </c>
      <c r="F20" s="56">
        <f>SUM(F8:F19)</f>
        <v>3376</v>
      </c>
      <c r="G20" s="87">
        <f>AVERAGE(G8:G19)</f>
        <v>9.924999999999999</v>
      </c>
      <c r="H20" s="56">
        <f>SUM(H8:H19)</f>
        <v>5594</v>
      </c>
      <c r="I20" s="87">
        <f>AVERAGE(I8:I19)</f>
        <v>4.283333333333333</v>
      </c>
      <c r="J20" s="56">
        <f>SUM(J8:J19)</f>
        <v>5748</v>
      </c>
      <c r="K20" s="86">
        <f>AVERAGE(K8:K19)</f>
        <v>3.9833333333333325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I20 G20 E20 C2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Q20" sqref="Q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34335</v>
      </c>
      <c r="B8" s="3"/>
      <c r="C8" s="4"/>
      <c r="D8" s="3"/>
      <c r="E8" s="4"/>
      <c r="F8" s="19"/>
      <c r="G8" s="4"/>
      <c r="H8" s="19"/>
      <c r="I8" s="4"/>
      <c r="J8" s="19"/>
      <c r="K8" s="4"/>
    </row>
    <row r="9" spans="1:11" ht="12.75">
      <c r="A9" s="14">
        <f aca="true" t="shared" si="0" ref="A9:A19">A8+31</f>
        <v>34366</v>
      </c>
      <c r="B9" s="3">
        <v>458</v>
      </c>
      <c r="C9" s="4">
        <v>3.6</v>
      </c>
      <c r="D9" s="3">
        <v>605</v>
      </c>
      <c r="E9" s="4">
        <v>-1.6</v>
      </c>
      <c r="F9" s="19">
        <v>484</v>
      </c>
      <c r="G9" s="4">
        <v>2.7</v>
      </c>
      <c r="H9" s="19">
        <v>664</v>
      </c>
      <c r="I9" s="4">
        <v>-3.7</v>
      </c>
      <c r="J9" s="19">
        <v>458</v>
      </c>
      <c r="K9" s="4">
        <v>-5.3</v>
      </c>
    </row>
    <row r="10" spans="1:11" ht="12.75">
      <c r="A10" s="14">
        <f t="shared" si="0"/>
        <v>34397</v>
      </c>
      <c r="B10" s="3">
        <v>279</v>
      </c>
      <c r="C10" s="4">
        <v>10</v>
      </c>
      <c r="D10" s="3">
        <v>475</v>
      </c>
      <c r="E10" s="4">
        <v>4.7</v>
      </c>
      <c r="F10" s="19">
        <v>293</v>
      </c>
      <c r="G10" s="4">
        <v>9.4</v>
      </c>
      <c r="H10" s="19">
        <v>519</v>
      </c>
      <c r="I10" s="4">
        <v>3.3</v>
      </c>
      <c r="J10" s="19">
        <v>551</v>
      </c>
      <c r="K10" s="4">
        <v>2.2</v>
      </c>
    </row>
    <row r="11" spans="1:11" ht="12.75">
      <c r="A11" s="14">
        <f t="shared" si="0"/>
        <v>34428</v>
      </c>
      <c r="B11" s="3">
        <v>301</v>
      </c>
      <c r="C11" s="30">
        <v>8.6</v>
      </c>
      <c r="D11" s="3">
        <v>527</v>
      </c>
      <c r="E11" s="4">
        <v>2.2</v>
      </c>
      <c r="F11" s="19">
        <v>322</v>
      </c>
      <c r="G11" s="4">
        <v>8</v>
      </c>
      <c r="H11" s="19">
        <v>552</v>
      </c>
      <c r="I11" s="4">
        <v>1.6</v>
      </c>
      <c r="J11" s="19">
        <v>539</v>
      </c>
      <c r="K11" s="4">
        <v>2</v>
      </c>
    </row>
    <row r="12" spans="1:11" ht="12.75">
      <c r="A12" s="14">
        <f t="shared" si="0"/>
        <v>34459</v>
      </c>
      <c r="B12" s="3">
        <v>17</v>
      </c>
      <c r="C12" s="30">
        <v>15.3</v>
      </c>
      <c r="D12" s="3">
        <v>315</v>
      </c>
      <c r="E12" s="4">
        <v>9.1</v>
      </c>
      <c r="F12" s="19">
        <v>45</v>
      </c>
      <c r="G12" s="4">
        <v>14.3</v>
      </c>
      <c r="H12" s="19">
        <v>362</v>
      </c>
      <c r="I12" s="4">
        <v>8.1</v>
      </c>
      <c r="J12" s="19">
        <v>346</v>
      </c>
      <c r="K12" s="4">
        <v>8.6</v>
      </c>
    </row>
    <row r="13" spans="1:11" ht="12.75">
      <c r="A13" s="14">
        <f t="shared" si="0"/>
        <v>34490</v>
      </c>
      <c r="B13" s="3">
        <v>17</v>
      </c>
      <c r="C13" s="30">
        <v>18.4</v>
      </c>
      <c r="D13" s="3">
        <v>133</v>
      </c>
      <c r="E13" s="4">
        <v>12.5</v>
      </c>
      <c r="F13" s="19">
        <v>27</v>
      </c>
      <c r="G13" s="4">
        <v>17.3</v>
      </c>
      <c r="H13" s="19">
        <v>199</v>
      </c>
      <c r="I13" s="4">
        <v>11.2</v>
      </c>
      <c r="J13" s="19">
        <v>146</v>
      </c>
      <c r="K13" s="4">
        <v>11.8</v>
      </c>
    </row>
    <row r="14" spans="1:11" ht="12.75">
      <c r="A14" s="14">
        <f t="shared" si="0"/>
        <v>34521</v>
      </c>
      <c r="B14" s="3">
        <v>0</v>
      </c>
      <c r="C14" s="30">
        <v>22.1</v>
      </c>
      <c r="D14" s="3">
        <v>9</v>
      </c>
      <c r="E14" s="4">
        <v>17.1</v>
      </c>
      <c r="F14" s="19">
        <v>0</v>
      </c>
      <c r="G14" s="4">
        <v>21.2</v>
      </c>
      <c r="H14" s="19">
        <v>27</v>
      </c>
      <c r="I14" s="4">
        <v>15.5</v>
      </c>
      <c r="J14" s="19">
        <v>0</v>
      </c>
      <c r="K14" s="4">
        <v>1.61</v>
      </c>
    </row>
    <row r="15" spans="1:11" ht="12.75">
      <c r="A15" s="14">
        <f t="shared" si="0"/>
        <v>34552</v>
      </c>
      <c r="B15" s="3">
        <v>0</v>
      </c>
      <c r="C15" s="30">
        <v>19.8</v>
      </c>
      <c r="D15" s="3">
        <v>18</v>
      </c>
      <c r="E15" s="4">
        <v>15.5</v>
      </c>
      <c r="F15" s="19">
        <v>0</v>
      </c>
      <c r="G15" s="4">
        <v>19.3</v>
      </c>
      <c r="H15" s="19">
        <v>105</v>
      </c>
      <c r="I15" s="4">
        <v>13.7</v>
      </c>
      <c r="J15" s="19">
        <v>46</v>
      </c>
      <c r="K15" s="4">
        <v>14.2</v>
      </c>
    </row>
    <row r="16" spans="1:11" ht="12.75">
      <c r="A16" s="14">
        <f t="shared" si="0"/>
        <v>34583</v>
      </c>
      <c r="B16" s="3">
        <v>65</v>
      </c>
      <c r="C16" s="30">
        <v>14.3</v>
      </c>
      <c r="D16" s="3">
        <v>270</v>
      </c>
      <c r="E16" s="4">
        <v>9.7</v>
      </c>
      <c r="F16" s="19">
        <v>67</v>
      </c>
      <c r="G16" s="4">
        <v>14.3</v>
      </c>
      <c r="H16" s="19">
        <v>334</v>
      </c>
      <c r="I16" s="4">
        <v>8.2</v>
      </c>
      <c r="J16" s="19">
        <v>287</v>
      </c>
      <c r="K16" s="4">
        <v>9.3</v>
      </c>
    </row>
    <row r="17" spans="1:11" ht="12.75">
      <c r="A17" s="14">
        <f t="shared" si="0"/>
        <v>34614</v>
      </c>
      <c r="B17" s="3">
        <v>263</v>
      </c>
      <c r="C17" s="4">
        <v>10.2</v>
      </c>
      <c r="D17" s="3">
        <v>404</v>
      </c>
      <c r="E17" s="4">
        <v>6.7</v>
      </c>
      <c r="F17" s="19">
        <v>270</v>
      </c>
      <c r="G17" s="4">
        <v>9.7</v>
      </c>
      <c r="H17" s="19">
        <v>465</v>
      </c>
      <c r="I17" s="4">
        <v>5</v>
      </c>
      <c r="J17" s="19">
        <v>468</v>
      </c>
      <c r="K17" s="4">
        <v>4.9</v>
      </c>
    </row>
    <row r="18" spans="1:11" ht="12.75">
      <c r="A18" s="14">
        <f t="shared" si="0"/>
        <v>34645</v>
      </c>
      <c r="B18" s="3">
        <v>364</v>
      </c>
      <c r="C18" s="4">
        <v>7.4</v>
      </c>
      <c r="D18" s="3">
        <v>429</v>
      </c>
      <c r="E18" s="4">
        <v>5.7</v>
      </c>
      <c r="F18" s="19">
        <v>394</v>
      </c>
      <c r="G18" s="4">
        <v>6.6</v>
      </c>
      <c r="H18" s="19">
        <v>507</v>
      </c>
      <c r="I18" s="4">
        <v>3.1</v>
      </c>
      <c r="J18" s="19">
        <v>519</v>
      </c>
      <c r="K18" s="4">
        <v>2.7</v>
      </c>
    </row>
    <row r="19" spans="1:11" ht="12.75">
      <c r="A19" s="14">
        <f t="shared" si="0"/>
        <v>34676</v>
      </c>
      <c r="B19" s="3">
        <v>568</v>
      </c>
      <c r="C19" s="4">
        <v>1.7</v>
      </c>
      <c r="D19" s="3">
        <v>592</v>
      </c>
      <c r="E19" s="4">
        <v>0.9</v>
      </c>
      <c r="F19" s="19">
        <v>604</v>
      </c>
      <c r="G19" s="4">
        <v>0.5</v>
      </c>
      <c r="H19" s="19">
        <v>666</v>
      </c>
      <c r="I19" s="4">
        <v>-1.5</v>
      </c>
      <c r="J19" s="19">
        <v>729</v>
      </c>
      <c r="K19" s="4">
        <v>-3.5</v>
      </c>
    </row>
    <row r="20" spans="1:11" ht="12.75">
      <c r="A20" s="16" t="s">
        <v>34</v>
      </c>
      <c r="B20" s="56">
        <f>SUM(B8:B19)</f>
        <v>2332</v>
      </c>
      <c r="C20" s="87">
        <f>AVERAGE(C8:C19)</f>
        <v>11.945454545454544</v>
      </c>
      <c r="D20" s="56">
        <f>SUM(D8:D19)</f>
        <v>3777</v>
      </c>
      <c r="E20" s="87">
        <f>AVERAGE(E8:E19)</f>
        <v>7.500000000000001</v>
      </c>
      <c r="F20" s="56">
        <f>SUM(F8:F19)</f>
        <v>2506</v>
      </c>
      <c r="G20" s="87">
        <f>AVERAGE(G8:G19)</f>
        <v>11.209090909090909</v>
      </c>
      <c r="H20" s="56">
        <f>SUM(H8:H19)</f>
        <v>4400</v>
      </c>
      <c r="I20" s="87">
        <f>AVERAGE(I8:I19)</f>
        <v>5.863636363636363</v>
      </c>
      <c r="J20" s="56">
        <f>SUM(J8:J19)</f>
        <v>4089</v>
      </c>
      <c r="K20" s="86">
        <f>AVERAGE(K8:K19)</f>
        <v>4.41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G20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33970</v>
      </c>
      <c r="B8" s="3"/>
      <c r="C8" s="4">
        <v>1.9</v>
      </c>
      <c r="D8" s="3"/>
      <c r="E8" s="4"/>
      <c r="F8" s="19"/>
      <c r="G8" s="4"/>
      <c r="H8" s="19"/>
      <c r="I8" s="4"/>
      <c r="J8" s="19"/>
      <c r="K8" s="4"/>
    </row>
    <row r="9" spans="1:11" ht="12.75">
      <c r="A9" s="14">
        <f aca="true" t="shared" si="0" ref="A9:A19">A8+31</f>
        <v>34001</v>
      </c>
      <c r="B9">
        <v>542</v>
      </c>
      <c r="C9" s="4">
        <v>0.7</v>
      </c>
      <c r="D9">
        <v>578</v>
      </c>
      <c r="E9" s="4">
        <v>-0.6</v>
      </c>
      <c r="F9" s="19">
        <v>566</v>
      </c>
      <c r="G9" s="4">
        <v>-0.2</v>
      </c>
      <c r="H9" s="19">
        <v>648</v>
      </c>
      <c r="I9" s="4">
        <v>-3.1</v>
      </c>
      <c r="J9" s="19">
        <v>750</v>
      </c>
      <c r="K9" s="4">
        <v>-6.8</v>
      </c>
    </row>
    <row r="10" spans="1:11" ht="12.75">
      <c r="A10" s="14">
        <f t="shared" si="0"/>
        <v>34032</v>
      </c>
      <c r="B10">
        <v>410</v>
      </c>
      <c r="C10" s="4">
        <v>6</v>
      </c>
      <c r="D10">
        <v>590</v>
      </c>
      <c r="E10" s="4">
        <v>1</v>
      </c>
      <c r="F10" s="19">
        <v>448</v>
      </c>
      <c r="G10" s="4">
        <v>5.5</v>
      </c>
      <c r="H10" s="19">
        <v>648</v>
      </c>
      <c r="I10" s="4">
        <v>-0.9</v>
      </c>
      <c r="J10" s="19">
        <v>671</v>
      </c>
      <c r="K10" s="4">
        <v>-1.6</v>
      </c>
    </row>
    <row r="11" spans="1:11" ht="12.75">
      <c r="A11" s="14">
        <f t="shared" si="0"/>
        <v>34063</v>
      </c>
      <c r="B11">
        <v>186</v>
      </c>
      <c r="C11" s="30">
        <v>11.4</v>
      </c>
      <c r="D11">
        <v>452</v>
      </c>
      <c r="E11" s="4">
        <v>4.9</v>
      </c>
      <c r="F11" s="19">
        <v>240</v>
      </c>
      <c r="G11" s="4">
        <v>10.3</v>
      </c>
      <c r="H11" s="19">
        <v>500</v>
      </c>
      <c r="I11" s="4">
        <v>3.3</v>
      </c>
      <c r="J11" s="19">
        <v>486</v>
      </c>
      <c r="K11" s="4">
        <v>3.8</v>
      </c>
    </row>
    <row r="12" spans="1:11" ht="12.75">
      <c r="A12" s="14">
        <f t="shared" si="0"/>
        <v>34094</v>
      </c>
      <c r="B12" s="33">
        <v>9</v>
      </c>
      <c r="C12" s="4">
        <v>16.1</v>
      </c>
      <c r="D12" s="32">
        <v>280</v>
      </c>
      <c r="E12" s="4">
        <v>9.9</v>
      </c>
      <c r="F12" s="19">
        <v>27</v>
      </c>
      <c r="G12" s="31">
        <v>15.1</v>
      </c>
      <c r="H12" s="19">
        <v>322</v>
      </c>
      <c r="I12" s="4">
        <v>8.8</v>
      </c>
      <c r="J12" s="19">
        <v>300</v>
      </c>
      <c r="K12" s="4">
        <v>9.5</v>
      </c>
    </row>
    <row r="13" spans="1:11" ht="12.75">
      <c r="A13" s="14">
        <f t="shared" si="0"/>
        <v>34125</v>
      </c>
      <c r="B13" s="33">
        <v>0</v>
      </c>
      <c r="C13" s="4">
        <v>18.6</v>
      </c>
      <c r="D13" s="32">
        <v>134</v>
      </c>
      <c r="E13" s="4">
        <v>12.6</v>
      </c>
      <c r="F13" s="34">
        <v>8</v>
      </c>
      <c r="G13" s="31">
        <v>17.5</v>
      </c>
      <c r="H13" s="34">
        <v>194</v>
      </c>
      <c r="I13" s="31">
        <v>11.3</v>
      </c>
      <c r="J13" s="34">
        <v>135</v>
      </c>
      <c r="K13" s="31">
        <v>11.8</v>
      </c>
    </row>
    <row r="14" spans="1:11" ht="12.75">
      <c r="A14" s="14">
        <f t="shared" si="0"/>
        <v>34156</v>
      </c>
      <c r="B14" s="33">
        <v>0</v>
      </c>
      <c r="C14" s="4">
        <v>18.7</v>
      </c>
      <c r="D14" s="32">
        <v>129</v>
      </c>
      <c r="E14" s="4">
        <v>12.9</v>
      </c>
      <c r="F14" s="34">
        <v>0</v>
      </c>
      <c r="G14" s="31">
        <v>17.7</v>
      </c>
      <c r="H14" s="34">
        <v>198</v>
      </c>
      <c r="I14" s="31">
        <v>11.5</v>
      </c>
      <c r="J14" s="34">
        <v>137</v>
      </c>
      <c r="K14" s="31">
        <v>12.5</v>
      </c>
    </row>
    <row r="15" spans="1:11" ht="12.75">
      <c r="A15" s="14">
        <f t="shared" si="0"/>
        <v>34187</v>
      </c>
      <c r="B15" s="3"/>
      <c r="C15" s="30"/>
      <c r="D15" s="3"/>
      <c r="E15" s="4"/>
      <c r="F15" s="19"/>
      <c r="G15" s="4"/>
      <c r="H15" s="19"/>
      <c r="I15" s="4"/>
      <c r="J15" s="19"/>
      <c r="K15" s="4"/>
    </row>
    <row r="16" spans="1:11" ht="12.75">
      <c r="A16" s="14">
        <f t="shared" si="0"/>
        <v>34218</v>
      </c>
      <c r="B16" s="3">
        <v>48</v>
      </c>
      <c r="C16" s="30">
        <v>14.6</v>
      </c>
      <c r="D16" s="3">
        <v>302</v>
      </c>
      <c r="E16" s="4">
        <v>9.2</v>
      </c>
      <c r="F16" s="19">
        <v>54</v>
      </c>
      <c r="G16" s="4">
        <v>14</v>
      </c>
      <c r="H16" s="19">
        <v>345</v>
      </c>
      <c r="I16" s="4">
        <v>7.8</v>
      </c>
      <c r="J16" s="19">
        <v>328</v>
      </c>
      <c r="K16" s="4">
        <v>8.6</v>
      </c>
    </row>
    <row r="17" spans="1:11" ht="12.75">
      <c r="A17" s="14">
        <f t="shared" si="0"/>
        <v>34249</v>
      </c>
      <c r="B17" s="3">
        <v>269</v>
      </c>
      <c r="C17" s="4">
        <v>9.5</v>
      </c>
      <c r="D17" s="3">
        <v>457</v>
      </c>
      <c r="E17" s="4">
        <v>5.3</v>
      </c>
      <c r="F17" s="19">
        <v>315</v>
      </c>
      <c r="G17" s="4">
        <v>8.8</v>
      </c>
      <c r="H17" s="19">
        <v>508</v>
      </c>
      <c r="I17" s="4">
        <v>3.6</v>
      </c>
      <c r="J17" s="19">
        <v>489</v>
      </c>
      <c r="K17" s="4">
        <v>4.2</v>
      </c>
    </row>
    <row r="18" spans="1:11" ht="12.75">
      <c r="A18" s="14">
        <f t="shared" si="0"/>
        <v>34280</v>
      </c>
      <c r="B18" s="3">
        <v>495</v>
      </c>
      <c r="C18" s="4">
        <v>3.5</v>
      </c>
      <c r="D18" s="3">
        <v>592</v>
      </c>
      <c r="E18" s="4">
        <v>0.3</v>
      </c>
      <c r="F18" s="19">
        <v>508</v>
      </c>
      <c r="G18" s="4">
        <v>2.8</v>
      </c>
      <c r="H18" s="19">
        <v>647</v>
      </c>
      <c r="I18" s="4">
        <v>-1.6</v>
      </c>
      <c r="J18" s="19">
        <v>664</v>
      </c>
      <c r="K18" s="4">
        <v>-2.1</v>
      </c>
    </row>
    <row r="19" spans="1:11" ht="12.75">
      <c r="A19" s="14">
        <f t="shared" si="0"/>
        <v>34311</v>
      </c>
      <c r="B19" s="3">
        <v>551</v>
      </c>
      <c r="C19" s="4">
        <v>2.2</v>
      </c>
      <c r="D19" s="3">
        <v>648</v>
      </c>
      <c r="E19" s="4">
        <v>-0.9</v>
      </c>
      <c r="F19" s="19">
        <v>581</v>
      </c>
      <c r="G19" s="4">
        <v>1.3</v>
      </c>
      <c r="H19" s="19">
        <v>703</v>
      </c>
      <c r="I19" s="4">
        <v>-2.7</v>
      </c>
      <c r="J19" s="19">
        <v>734</v>
      </c>
      <c r="K19" s="4">
        <v>-3.7</v>
      </c>
    </row>
    <row r="20" spans="1:11" ht="12.75">
      <c r="A20" s="16" t="s">
        <v>34</v>
      </c>
      <c r="B20" s="56">
        <f>SUM(B8:B19)</f>
        <v>2510</v>
      </c>
      <c r="C20" s="87">
        <f>AVERAGE(C8:C19)</f>
        <v>9.381818181818183</v>
      </c>
      <c r="D20" s="56">
        <f>SUM(D8:D19)</f>
        <v>4162</v>
      </c>
      <c r="E20" s="87">
        <f>AVERAGE(E8:E19)</f>
        <v>5.46</v>
      </c>
      <c r="F20" s="56">
        <f>SUM(F8:F19)</f>
        <v>2747</v>
      </c>
      <c r="G20" s="87">
        <f>AVERAGE(G8:G19)</f>
        <v>9.28</v>
      </c>
      <c r="H20" s="56">
        <f>SUM(H8:H19)</f>
        <v>4713</v>
      </c>
      <c r="I20" s="87">
        <f>AVERAGE(I8:I19)</f>
        <v>3.8</v>
      </c>
      <c r="J20" s="56">
        <f>SUM(J8:J19)</f>
        <v>4694</v>
      </c>
      <c r="K20" s="86">
        <f>AVERAGE(K8:K19)</f>
        <v>3.6199999999999997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T25" sqref="T25"/>
    </sheetView>
  </sheetViews>
  <sheetFormatPr defaultColWidth="11.421875" defaultRowHeight="12.75"/>
  <cols>
    <col min="1" max="1" width="12.421875" style="0" customWidth="1"/>
    <col min="2" max="2" width="6.28125" style="0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33604</v>
      </c>
      <c r="B8" s="3">
        <v>681</v>
      </c>
      <c r="C8" s="4">
        <v>-2</v>
      </c>
      <c r="D8" s="3">
        <v>645</v>
      </c>
      <c r="E8" s="4">
        <v>-0.8</v>
      </c>
      <c r="F8" s="19">
        <v>707</v>
      </c>
      <c r="G8" s="4">
        <v>-2.8</v>
      </c>
      <c r="H8" s="19">
        <v>728</v>
      </c>
      <c r="I8" s="4">
        <v>-3.5</v>
      </c>
      <c r="J8" s="19">
        <v>934</v>
      </c>
      <c r="K8" s="4">
        <v>-10.1</v>
      </c>
    </row>
    <row r="9" spans="1:11" ht="12.75">
      <c r="A9" s="14">
        <f aca="true" t="shared" si="0" ref="A9:A19">A8+31</f>
        <v>33635</v>
      </c>
      <c r="B9">
        <v>519</v>
      </c>
      <c r="C9" s="4">
        <v>2.1</v>
      </c>
      <c r="D9">
        <v>597</v>
      </c>
      <c r="E9" s="4">
        <v>-0.6</v>
      </c>
      <c r="F9" s="19">
        <v>529</v>
      </c>
      <c r="G9" s="4">
        <v>1.7</v>
      </c>
      <c r="H9" s="19">
        <v>654</v>
      </c>
      <c r="I9" s="4">
        <v>-2.5</v>
      </c>
      <c r="J9" s="19">
        <v>753</v>
      </c>
      <c r="K9" s="4">
        <v>-6</v>
      </c>
    </row>
    <row r="10" spans="1:11" ht="12.75">
      <c r="A10" s="14">
        <f t="shared" si="0"/>
        <v>33666</v>
      </c>
      <c r="B10">
        <v>392</v>
      </c>
      <c r="C10" s="4">
        <v>7.4</v>
      </c>
      <c r="D10">
        <v>566</v>
      </c>
      <c r="E10" s="4">
        <v>1.7</v>
      </c>
      <c r="F10" s="19">
        <v>413</v>
      </c>
      <c r="G10" s="4">
        <v>6.7</v>
      </c>
      <c r="H10" s="19">
        <v>608</v>
      </c>
      <c r="I10" s="4">
        <v>0.4</v>
      </c>
      <c r="J10" s="19">
        <v>625</v>
      </c>
      <c r="K10" s="4">
        <v>-0.2</v>
      </c>
    </row>
    <row r="11" spans="1:11" ht="12.75">
      <c r="A11" s="14">
        <f t="shared" si="0"/>
        <v>33697</v>
      </c>
      <c r="B11">
        <v>242</v>
      </c>
      <c r="C11" s="30">
        <v>10.3</v>
      </c>
      <c r="D11">
        <v>465</v>
      </c>
      <c r="E11" s="4">
        <v>4.3</v>
      </c>
      <c r="F11" s="19">
        <v>275</v>
      </c>
      <c r="G11" s="4">
        <v>9.4</v>
      </c>
      <c r="H11" s="19">
        <v>501</v>
      </c>
      <c r="I11" s="4">
        <v>3.3</v>
      </c>
      <c r="J11" s="19">
        <v>516</v>
      </c>
      <c r="K11" s="4">
        <v>2.8</v>
      </c>
    </row>
    <row r="12" spans="1:11" ht="12.75">
      <c r="A12" s="14">
        <f t="shared" si="0"/>
        <v>33728</v>
      </c>
      <c r="B12" s="33">
        <v>28</v>
      </c>
      <c r="C12" s="4">
        <v>16.2</v>
      </c>
      <c r="D12" s="32">
        <v>249</v>
      </c>
      <c r="E12" s="4">
        <v>10.5</v>
      </c>
      <c r="F12" s="19">
        <v>36</v>
      </c>
      <c r="G12" s="31">
        <v>15.4</v>
      </c>
      <c r="H12" s="19">
        <v>289</v>
      </c>
      <c r="I12" s="4">
        <v>9.3</v>
      </c>
      <c r="J12" s="19">
        <v>272</v>
      </c>
      <c r="K12" s="4">
        <v>9.9</v>
      </c>
    </row>
    <row r="13" spans="1:11" ht="12.75">
      <c r="A13" s="14">
        <f t="shared" si="0"/>
        <v>33759</v>
      </c>
      <c r="B13" s="33">
        <v>9</v>
      </c>
      <c r="C13" s="4">
        <v>16.9</v>
      </c>
      <c r="D13" s="32">
        <v>211</v>
      </c>
      <c r="E13" s="4">
        <v>10.6</v>
      </c>
      <c r="F13" s="34">
        <v>35</v>
      </c>
      <c r="G13" s="31">
        <v>15.8</v>
      </c>
      <c r="H13" s="34">
        <v>273</v>
      </c>
      <c r="I13" s="31">
        <v>9.4</v>
      </c>
      <c r="J13" s="34">
        <v>218</v>
      </c>
      <c r="K13" s="31">
        <v>10.7</v>
      </c>
    </row>
    <row r="14" spans="1:11" ht="12.75">
      <c r="A14" s="14">
        <f t="shared" si="0"/>
        <v>33790</v>
      </c>
      <c r="B14" s="33">
        <v>0</v>
      </c>
      <c r="C14" s="4">
        <v>20</v>
      </c>
      <c r="D14" s="32">
        <v>104</v>
      </c>
      <c r="E14" s="4">
        <v>14.7</v>
      </c>
      <c r="F14" s="34">
        <v>0</v>
      </c>
      <c r="G14" s="31">
        <v>19.1</v>
      </c>
      <c r="H14" s="34">
        <v>123</v>
      </c>
      <c r="I14" s="31">
        <v>13.2</v>
      </c>
      <c r="J14" s="34">
        <v>67</v>
      </c>
      <c r="K14" s="31">
        <v>14.6</v>
      </c>
    </row>
    <row r="15" spans="1:11" ht="12.75">
      <c r="A15" s="14">
        <f t="shared" si="0"/>
        <v>33821</v>
      </c>
      <c r="B15" s="3">
        <v>0</v>
      </c>
      <c r="C15" s="30">
        <v>21.2</v>
      </c>
      <c r="D15" s="3">
        <v>17</v>
      </c>
      <c r="E15" s="4">
        <v>16.8</v>
      </c>
      <c r="F15" s="19">
        <v>0</v>
      </c>
      <c r="G15" s="4">
        <v>20.5</v>
      </c>
      <c r="H15" s="19">
        <v>69</v>
      </c>
      <c r="I15" s="4">
        <v>15</v>
      </c>
      <c r="J15" s="19">
        <v>34</v>
      </c>
      <c r="K15" s="4">
        <v>15.2</v>
      </c>
    </row>
    <row r="16" spans="1:11" ht="12.75">
      <c r="A16" s="14">
        <f t="shared" si="0"/>
        <v>33852</v>
      </c>
      <c r="B16" s="3">
        <v>34</v>
      </c>
      <c r="C16" s="4">
        <v>15.4</v>
      </c>
      <c r="D16" s="3">
        <v>190</v>
      </c>
      <c r="E16" s="4">
        <v>10.7</v>
      </c>
      <c r="F16" s="19">
        <v>37</v>
      </c>
      <c r="G16" s="4">
        <v>14.6</v>
      </c>
      <c r="H16" s="19">
        <v>324</v>
      </c>
      <c r="I16" s="4">
        <v>8.9</v>
      </c>
      <c r="J16" s="19">
        <v>281</v>
      </c>
      <c r="K16" s="4">
        <v>9.6</v>
      </c>
    </row>
    <row r="17" spans="1:11" ht="12.75">
      <c r="A17" s="14">
        <f t="shared" si="0"/>
        <v>33883</v>
      </c>
      <c r="B17" s="3">
        <v>322</v>
      </c>
      <c r="C17" s="4">
        <v>8.7</v>
      </c>
      <c r="D17" s="3">
        <v>505</v>
      </c>
      <c r="E17" s="4">
        <v>3.7</v>
      </c>
      <c r="F17" s="19">
        <v>351</v>
      </c>
      <c r="G17" s="4">
        <v>7.9</v>
      </c>
      <c r="H17" s="19">
        <v>549</v>
      </c>
      <c r="I17" s="4">
        <v>2.3</v>
      </c>
      <c r="J17" s="19">
        <v>515</v>
      </c>
      <c r="K17" s="4">
        <v>3.4</v>
      </c>
    </row>
    <row r="18" spans="1:11" ht="12.75">
      <c r="A18" s="14">
        <f t="shared" si="0"/>
        <v>33914</v>
      </c>
      <c r="C18" s="4"/>
      <c r="E18" s="4"/>
      <c r="G18" s="4"/>
      <c r="I18" s="4"/>
      <c r="K18" s="4"/>
    </row>
    <row r="19" spans="1:11" ht="12.75">
      <c r="A19" s="14">
        <f t="shared" si="0"/>
        <v>33945</v>
      </c>
      <c r="C19" s="4"/>
      <c r="E19" s="4"/>
      <c r="G19" s="4"/>
      <c r="I19" s="4"/>
      <c r="K19" s="4"/>
    </row>
    <row r="20" spans="1:11" ht="12.75">
      <c r="A20" s="16" t="s">
        <v>34</v>
      </c>
      <c r="B20" s="56">
        <f>SUM(B8:B17)</f>
        <v>2227</v>
      </c>
      <c r="C20" s="86">
        <f>AVERAGE(C8:C17)</f>
        <v>11.620000000000001</v>
      </c>
      <c r="D20" s="56">
        <f>SUM(D8:D17)</f>
        <v>3549</v>
      </c>
      <c r="E20" s="86">
        <f>AVERAGE(E8:E17)</f>
        <v>7.160000000000001</v>
      </c>
      <c r="F20" s="56">
        <f>SUM(F8:F17)</f>
        <v>2383</v>
      </c>
      <c r="G20" s="86">
        <f>AVERAGE(G8:G17)</f>
        <v>10.830000000000002</v>
      </c>
      <c r="H20" s="17">
        <f>SUM(H8:H17)</f>
        <v>4118</v>
      </c>
      <c r="I20" s="86">
        <f>AVERAGE(I8:I17)</f>
        <v>5.58</v>
      </c>
      <c r="J20" s="56">
        <f>SUM(J8:J17)</f>
        <v>4215</v>
      </c>
      <c r="K20" s="86">
        <f>AVERAGE(K8:K17)</f>
        <v>4.99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25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3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  <c r="W7" s="3"/>
    </row>
    <row r="8" spans="1:23" ht="12.75">
      <c r="A8" s="14">
        <v>43101</v>
      </c>
      <c r="B8" s="59">
        <v>498.8</v>
      </c>
      <c r="C8" s="73">
        <v>52</v>
      </c>
      <c r="D8" s="64">
        <v>3.9</v>
      </c>
      <c r="E8" s="59">
        <v>606.5</v>
      </c>
      <c r="F8" s="76">
        <v>63</v>
      </c>
      <c r="G8" s="64">
        <v>0.4</v>
      </c>
      <c r="H8" s="59">
        <v>502.5</v>
      </c>
      <c r="I8" s="77">
        <v>31</v>
      </c>
      <c r="J8" s="64">
        <v>2.7</v>
      </c>
      <c r="K8" s="125" t="s">
        <v>78</v>
      </c>
      <c r="L8" s="126" t="s">
        <v>78</v>
      </c>
      <c r="M8" s="127" t="s">
        <v>78</v>
      </c>
      <c r="N8" s="59">
        <v>467.5</v>
      </c>
      <c r="O8" s="77">
        <v>53</v>
      </c>
      <c r="P8" s="64">
        <v>4.9</v>
      </c>
      <c r="T8" s="3"/>
      <c r="U8" s="3"/>
      <c r="V8" s="38"/>
      <c r="W8" s="3"/>
    </row>
    <row r="9" spans="1:23" ht="12.75">
      <c r="A9" s="14">
        <f aca="true" t="shared" si="0" ref="A9:A19">A8+31</f>
        <v>43132</v>
      </c>
      <c r="B9" s="59">
        <v>537.5</v>
      </c>
      <c r="C9" s="74">
        <v>98</v>
      </c>
      <c r="D9" s="64">
        <v>0.8</v>
      </c>
      <c r="E9" s="59">
        <v>694.4</v>
      </c>
      <c r="F9" s="77">
        <v>102</v>
      </c>
      <c r="G9" s="64">
        <v>-4.8</v>
      </c>
      <c r="H9" s="59">
        <v>559.7</v>
      </c>
      <c r="I9" s="77">
        <v>88</v>
      </c>
      <c r="J9" s="64">
        <v>0</v>
      </c>
      <c r="K9" s="59">
        <v>747.5</v>
      </c>
      <c r="L9" s="77">
        <v>108</v>
      </c>
      <c r="M9" s="64">
        <v>-6.7</v>
      </c>
      <c r="N9" s="59">
        <v>525.9</v>
      </c>
      <c r="O9" s="77">
        <v>88</v>
      </c>
      <c r="P9" s="64">
        <v>1.2</v>
      </c>
      <c r="T9" s="3"/>
      <c r="U9" s="3"/>
      <c r="V9" s="38"/>
      <c r="W9" s="3"/>
    </row>
    <row r="10" spans="1:23" ht="12.75">
      <c r="A10" s="14">
        <f t="shared" si="0"/>
        <v>43163</v>
      </c>
      <c r="B10" s="59">
        <v>432.6</v>
      </c>
      <c r="C10" s="74">
        <v>143</v>
      </c>
      <c r="D10" s="64">
        <v>6</v>
      </c>
      <c r="E10" s="59">
        <v>611</v>
      </c>
      <c r="F10" s="77">
        <v>143</v>
      </c>
      <c r="G10" s="64">
        <v>0.3</v>
      </c>
      <c r="H10" s="59">
        <v>445.2</v>
      </c>
      <c r="I10" s="77">
        <v>145</v>
      </c>
      <c r="J10" s="66">
        <v>5.6</v>
      </c>
      <c r="K10" s="59">
        <v>669.7</v>
      </c>
      <c r="L10" s="77">
        <v>148</v>
      </c>
      <c r="M10" s="64">
        <v>-1.6</v>
      </c>
      <c r="N10" s="59">
        <v>448</v>
      </c>
      <c r="O10" s="77">
        <v>122</v>
      </c>
      <c r="P10" s="64">
        <v>5.5</v>
      </c>
      <c r="T10" s="3"/>
      <c r="U10" s="3"/>
      <c r="V10" s="38"/>
      <c r="W10" s="3"/>
    </row>
    <row r="11" spans="1:23" ht="12.75">
      <c r="A11" s="14">
        <f t="shared" si="0"/>
        <v>43194</v>
      </c>
      <c r="B11" s="59">
        <v>87.8</v>
      </c>
      <c r="C11" s="74">
        <v>238</v>
      </c>
      <c r="D11" s="64">
        <v>14.3</v>
      </c>
      <c r="E11" s="59">
        <v>307.4</v>
      </c>
      <c r="F11" s="77">
        <v>249</v>
      </c>
      <c r="G11" s="64">
        <v>8.4</v>
      </c>
      <c r="H11" s="59">
        <v>100</v>
      </c>
      <c r="I11" s="77">
        <v>242</v>
      </c>
      <c r="J11" s="66">
        <v>13.1</v>
      </c>
      <c r="K11" s="59">
        <v>421</v>
      </c>
      <c r="L11" s="77">
        <v>218</v>
      </c>
      <c r="M11" s="64">
        <v>6</v>
      </c>
      <c r="N11" s="59">
        <v>91</v>
      </c>
      <c r="O11" s="77">
        <v>221</v>
      </c>
      <c r="P11" s="64">
        <v>13.6</v>
      </c>
      <c r="T11" s="19"/>
      <c r="U11" s="3"/>
      <c r="V11" s="38"/>
      <c r="W11" s="3"/>
    </row>
    <row r="12" spans="1:23" ht="12.75">
      <c r="A12" s="14">
        <f t="shared" si="0"/>
        <v>43225</v>
      </c>
      <c r="B12" s="59">
        <v>17.4</v>
      </c>
      <c r="C12" s="74">
        <v>253</v>
      </c>
      <c r="D12" s="64">
        <v>16.8</v>
      </c>
      <c r="E12" s="59">
        <v>225</v>
      </c>
      <c r="F12" s="77">
        <v>238</v>
      </c>
      <c r="G12" s="64">
        <v>10.5</v>
      </c>
      <c r="H12" s="59">
        <v>47.8</v>
      </c>
      <c r="I12" s="77">
        <v>246</v>
      </c>
      <c r="J12" s="64">
        <v>15.4</v>
      </c>
      <c r="K12" s="59">
        <v>303.4</v>
      </c>
      <c r="L12" s="77">
        <v>209</v>
      </c>
      <c r="M12" s="64">
        <v>9.3</v>
      </c>
      <c r="N12" s="59">
        <v>61</v>
      </c>
      <c r="O12" s="77">
        <v>223</v>
      </c>
      <c r="P12" s="64">
        <v>15.4</v>
      </c>
      <c r="T12" s="19"/>
      <c r="U12" s="3"/>
      <c r="V12" s="38"/>
      <c r="W12" s="3"/>
    </row>
    <row r="13" spans="1:23" ht="12.75">
      <c r="A13" s="14">
        <f t="shared" si="0"/>
        <v>43256</v>
      </c>
      <c r="B13" s="59">
        <v>0</v>
      </c>
      <c r="C13" s="74">
        <v>309</v>
      </c>
      <c r="D13" s="64">
        <v>21.1</v>
      </c>
      <c r="E13" s="59">
        <v>43.3</v>
      </c>
      <c r="F13" s="77">
        <v>307</v>
      </c>
      <c r="G13" s="64">
        <v>14.3</v>
      </c>
      <c r="H13" s="59">
        <v>0</v>
      </c>
      <c r="I13" s="77">
        <v>302</v>
      </c>
      <c r="J13" s="66">
        <v>19.6</v>
      </c>
      <c r="K13" s="59">
        <v>0</v>
      </c>
      <c r="L13" s="77">
        <v>274</v>
      </c>
      <c r="M13" s="64">
        <v>13.3</v>
      </c>
      <c r="N13" s="59">
        <v>54.6</v>
      </c>
      <c r="O13" s="77">
        <v>288</v>
      </c>
      <c r="P13" s="64">
        <v>18.9</v>
      </c>
      <c r="T13" s="19"/>
      <c r="U13" s="3"/>
      <c r="V13" s="38"/>
      <c r="W13" s="3"/>
    </row>
    <row r="14" spans="1:23" ht="12.75">
      <c r="A14" s="14">
        <f t="shared" si="0"/>
        <v>43287</v>
      </c>
      <c r="B14" s="60">
        <v>0</v>
      </c>
      <c r="C14" s="75">
        <v>302</v>
      </c>
      <c r="D14" s="64">
        <v>23.3</v>
      </c>
      <c r="E14" s="59">
        <v>8</v>
      </c>
      <c r="F14" s="77">
        <v>304</v>
      </c>
      <c r="G14" s="64">
        <v>17</v>
      </c>
      <c r="H14" s="59">
        <v>0</v>
      </c>
      <c r="I14" s="77">
        <v>306</v>
      </c>
      <c r="J14" s="66">
        <v>21.6</v>
      </c>
      <c r="K14" s="59">
        <v>17</v>
      </c>
      <c r="L14" s="77">
        <v>262</v>
      </c>
      <c r="M14" s="64">
        <v>15.5</v>
      </c>
      <c r="N14" s="59">
        <v>0</v>
      </c>
      <c r="O14" s="77">
        <v>280</v>
      </c>
      <c r="P14" s="64">
        <v>21.2</v>
      </c>
      <c r="T14" s="19"/>
      <c r="U14" s="3"/>
      <c r="V14" s="38"/>
      <c r="W14" s="3"/>
    </row>
    <row r="15" spans="1:23" ht="12.75">
      <c r="A15" s="14">
        <f t="shared" si="0"/>
        <v>43318</v>
      </c>
      <c r="B15" s="60">
        <v>0</v>
      </c>
      <c r="C15" s="75">
        <v>246</v>
      </c>
      <c r="D15" s="64">
        <v>21.8</v>
      </c>
      <c r="E15" s="60">
        <v>31.2</v>
      </c>
      <c r="F15" s="78">
        <v>259</v>
      </c>
      <c r="G15" s="64">
        <v>16.1</v>
      </c>
      <c r="H15" s="59">
        <v>0</v>
      </c>
      <c r="I15" s="77">
        <v>238</v>
      </c>
      <c r="J15" s="64">
        <v>20.4</v>
      </c>
      <c r="K15" s="59">
        <v>34.1</v>
      </c>
      <c r="L15" s="77">
        <v>218</v>
      </c>
      <c r="M15" s="66">
        <v>14.8</v>
      </c>
      <c r="N15" s="59">
        <v>0</v>
      </c>
      <c r="O15" s="77">
        <v>227</v>
      </c>
      <c r="P15" s="64">
        <v>20.7</v>
      </c>
      <c r="T15" s="19"/>
      <c r="U15" s="3"/>
      <c r="V15" s="38"/>
      <c r="W15" s="3"/>
    </row>
    <row r="16" spans="1:23" ht="12.75">
      <c r="A16" s="14">
        <f t="shared" si="0"/>
        <v>43349</v>
      </c>
      <c r="B16" s="60"/>
      <c r="C16" s="75"/>
      <c r="D16" s="64"/>
      <c r="E16" s="60"/>
      <c r="F16" s="78"/>
      <c r="G16" s="64"/>
      <c r="H16" s="59"/>
      <c r="I16" s="77"/>
      <c r="J16" s="64"/>
      <c r="K16" s="59"/>
      <c r="L16" s="77"/>
      <c r="M16" s="64"/>
      <c r="N16" s="59"/>
      <c r="O16" s="77"/>
      <c r="P16" s="64"/>
      <c r="T16" s="19"/>
      <c r="U16" s="3"/>
      <c r="V16" s="38"/>
      <c r="W16" s="3"/>
    </row>
    <row r="17" spans="1:23" ht="12.75">
      <c r="A17" s="14">
        <f t="shared" si="0"/>
        <v>43380</v>
      </c>
      <c r="B17" s="59"/>
      <c r="C17" s="74"/>
      <c r="D17" s="64"/>
      <c r="E17" s="59"/>
      <c r="F17" s="77"/>
      <c r="G17" s="64"/>
      <c r="H17" s="59"/>
      <c r="I17" s="77"/>
      <c r="J17" s="66"/>
      <c r="K17" s="59"/>
      <c r="L17" s="77"/>
      <c r="M17" s="66"/>
      <c r="N17" s="59"/>
      <c r="O17" s="77"/>
      <c r="P17" s="64"/>
      <c r="U17" s="3"/>
      <c r="V17" s="38"/>
      <c r="W17" s="3"/>
    </row>
    <row r="18" spans="1:23" ht="12.75">
      <c r="A18" s="14">
        <f t="shared" si="0"/>
        <v>43411</v>
      </c>
      <c r="B18" s="59"/>
      <c r="C18" s="74"/>
      <c r="D18" s="64"/>
      <c r="E18" s="59"/>
      <c r="F18" s="77"/>
      <c r="G18" s="64"/>
      <c r="H18" s="59"/>
      <c r="I18" s="77"/>
      <c r="J18" s="64"/>
      <c r="K18" s="59"/>
      <c r="L18" s="77"/>
      <c r="M18" s="64"/>
      <c r="N18" s="60"/>
      <c r="O18" s="78"/>
      <c r="P18" s="65"/>
      <c r="U18" s="3"/>
      <c r="V18" s="38"/>
      <c r="W18" s="3"/>
    </row>
    <row r="19" spans="1:23" ht="12.75">
      <c r="A19" s="14">
        <f t="shared" si="0"/>
        <v>43442</v>
      </c>
      <c r="B19" s="59"/>
      <c r="C19" s="74"/>
      <c r="D19" s="65"/>
      <c r="E19" s="59"/>
      <c r="F19" s="77"/>
      <c r="G19" s="64"/>
      <c r="H19" s="59"/>
      <c r="I19" s="77"/>
      <c r="J19" s="64"/>
      <c r="K19" s="59"/>
      <c r="L19" s="77"/>
      <c r="M19" s="64"/>
      <c r="N19" s="59"/>
      <c r="O19" s="77"/>
      <c r="P19" s="64"/>
      <c r="U19" s="3"/>
      <c r="V19" s="38"/>
      <c r="W19" s="3"/>
    </row>
    <row r="20" spans="1:23" s="57" customFormat="1" ht="24.75" customHeight="1">
      <c r="A20" s="80" t="s">
        <v>48</v>
      </c>
      <c r="B20" s="118">
        <f>SUM(B8:B19)</f>
        <v>1574.1000000000001</v>
      </c>
      <c r="C20" s="119">
        <f>AVERAGE(C8:C19)</f>
        <v>205.125</v>
      </c>
      <c r="D20" s="120">
        <f>AVERAGE(D8:D19)</f>
        <v>13.5</v>
      </c>
      <c r="E20" s="121">
        <f>SUM(E8:E19)</f>
        <v>2526.8</v>
      </c>
      <c r="F20" s="119">
        <f>AVERAGE(F8:F19)</f>
        <v>208.125</v>
      </c>
      <c r="G20" s="120">
        <f>AVERAGE(G8:G19)</f>
        <v>7.775</v>
      </c>
      <c r="H20" s="121">
        <f>SUM(H8:H19)</f>
        <v>1655.2</v>
      </c>
      <c r="I20" s="119">
        <f>AVERAGE(I8:I19)</f>
        <v>199.75</v>
      </c>
      <c r="J20" s="120">
        <f>AVERAGE(J8:J19)</f>
        <v>12.3</v>
      </c>
      <c r="K20" s="121">
        <f>SUM(K8:K19)</f>
        <v>2192.7</v>
      </c>
      <c r="L20" s="119">
        <f>AVERAGE(L8:L19)</f>
        <v>205.28571428571428</v>
      </c>
      <c r="M20" s="120">
        <f>AVERAGE(M8:M19)</f>
        <v>7.228571428571428</v>
      </c>
      <c r="N20" s="121">
        <f>SUM(N8:N19)</f>
        <v>1648</v>
      </c>
      <c r="O20" s="119">
        <f>AVERAGE(O8:O19)</f>
        <v>187.75</v>
      </c>
      <c r="P20" s="120">
        <f>AVERAGE(P8:P19)</f>
        <v>12.675</v>
      </c>
      <c r="U20" s="58"/>
      <c r="V20" s="58"/>
      <c r="W20" s="58"/>
    </row>
    <row r="21" spans="21:23" ht="12.75">
      <c r="U21" s="3"/>
      <c r="V21" s="3"/>
      <c r="W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  <row r="25" spans="2:3" ht="12.75">
      <c r="B25" s="128" t="s">
        <v>78</v>
      </c>
      <c r="C25" t="s">
        <v>79</v>
      </c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33239</v>
      </c>
      <c r="B8" s="3">
        <v>618</v>
      </c>
      <c r="C8" s="4">
        <v>0.1</v>
      </c>
      <c r="D8" s="3">
        <v>650</v>
      </c>
      <c r="E8" s="4">
        <v>-1</v>
      </c>
      <c r="F8" s="19">
        <v>672</v>
      </c>
      <c r="G8" s="4">
        <v>-1.7</v>
      </c>
      <c r="H8" s="19">
        <v>727</v>
      </c>
      <c r="I8" s="4">
        <v>-3.4</v>
      </c>
      <c r="J8" s="19">
        <v>890</v>
      </c>
      <c r="K8" s="4">
        <v>-8.7</v>
      </c>
    </row>
    <row r="9" spans="1:11" ht="12.75">
      <c r="A9" s="14">
        <f aca="true" t="shared" si="0" ref="A9:A19">A8+31</f>
        <v>33270</v>
      </c>
      <c r="B9">
        <v>568</v>
      </c>
      <c r="C9" s="4">
        <v>-0.3</v>
      </c>
      <c r="D9">
        <v>660</v>
      </c>
      <c r="E9" s="4">
        <v>-3.6</v>
      </c>
      <c r="F9" s="19">
        <v>604</v>
      </c>
      <c r="G9" s="4">
        <v>-1.6</v>
      </c>
      <c r="H9" s="19">
        <v>723</v>
      </c>
      <c r="I9" s="4">
        <v>-5.8</v>
      </c>
      <c r="J9" s="19">
        <v>810</v>
      </c>
      <c r="K9" s="4">
        <v>-8.9</v>
      </c>
    </row>
    <row r="10" spans="1:11" ht="12.75">
      <c r="A10" s="14">
        <f t="shared" si="0"/>
        <v>33301</v>
      </c>
      <c r="B10">
        <v>313</v>
      </c>
      <c r="C10" s="4">
        <v>9</v>
      </c>
      <c r="D10">
        <v>510</v>
      </c>
      <c r="E10" s="4">
        <v>3.6</v>
      </c>
      <c r="F10" s="19">
        <v>329</v>
      </c>
      <c r="G10" s="4">
        <v>8.7</v>
      </c>
      <c r="H10" s="19">
        <v>554</v>
      </c>
      <c r="I10" s="4">
        <v>2.1</v>
      </c>
      <c r="J10" s="19">
        <v>566</v>
      </c>
      <c r="K10" s="4">
        <v>1.7</v>
      </c>
    </row>
    <row r="11" spans="1:11" ht="12.75">
      <c r="A11" s="14">
        <f t="shared" si="0"/>
        <v>33332</v>
      </c>
      <c r="B11">
        <v>267</v>
      </c>
      <c r="C11" s="30">
        <v>9.4</v>
      </c>
      <c r="D11">
        <v>522</v>
      </c>
      <c r="E11" s="4">
        <v>2.6</v>
      </c>
      <c r="F11" s="19">
        <v>330</v>
      </c>
      <c r="G11" s="4">
        <v>8.5</v>
      </c>
      <c r="H11" s="19">
        <v>553</v>
      </c>
      <c r="I11" s="4">
        <v>1.6</v>
      </c>
      <c r="J11" s="19">
        <v>527</v>
      </c>
      <c r="K11" s="4">
        <v>2.5</v>
      </c>
    </row>
    <row r="12" spans="1:11" ht="12.75">
      <c r="A12" s="14">
        <f t="shared" si="0"/>
        <v>33363</v>
      </c>
      <c r="B12" s="33">
        <v>170</v>
      </c>
      <c r="C12" s="4">
        <v>12.3</v>
      </c>
      <c r="D12" s="32">
        <v>449</v>
      </c>
      <c r="E12" s="4">
        <v>5.3</v>
      </c>
      <c r="F12" s="19">
        <v>198</v>
      </c>
      <c r="G12" s="31">
        <v>11.4</v>
      </c>
      <c r="H12" s="19">
        <v>476</v>
      </c>
      <c r="I12" s="4">
        <v>4.6</v>
      </c>
      <c r="J12" s="19">
        <v>451</v>
      </c>
      <c r="K12" s="4">
        <v>5.5</v>
      </c>
    </row>
    <row r="13" spans="1:11" ht="12.75">
      <c r="A13" s="14">
        <f t="shared" si="0"/>
        <v>33394</v>
      </c>
      <c r="B13" s="33">
        <v>9</v>
      </c>
      <c r="C13" s="4">
        <v>16.8</v>
      </c>
      <c r="D13" s="32">
        <v>225</v>
      </c>
      <c r="E13" s="4">
        <v>10.5</v>
      </c>
      <c r="F13" s="34">
        <v>35</v>
      </c>
      <c r="G13" s="31">
        <v>15.7</v>
      </c>
      <c r="H13" s="34">
        <v>257</v>
      </c>
      <c r="I13" s="31">
        <v>9.5</v>
      </c>
      <c r="J13" s="34">
        <v>222</v>
      </c>
      <c r="K13" s="31">
        <v>10.5</v>
      </c>
    </row>
    <row r="14" spans="1:11" ht="12.75">
      <c r="A14" s="14">
        <f t="shared" si="0"/>
        <v>33425</v>
      </c>
      <c r="B14" s="33">
        <v>0</v>
      </c>
      <c r="C14" s="4">
        <v>21</v>
      </c>
      <c r="D14" s="32">
        <v>39</v>
      </c>
      <c r="E14" s="4">
        <v>15.8</v>
      </c>
      <c r="F14" s="34">
        <v>0</v>
      </c>
      <c r="G14" s="31">
        <v>19.9</v>
      </c>
      <c r="H14" s="34">
        <v>59</v>
      </c>
      <c r="I14" s="31">
        <v>14.5</v>
      </c>
      <c r="J14" s="34">
        <v>30</v>
      </c>
      <c r="K14" s="31">
        <v>15.5</v>
      </c>
    </row>
    <row r="15" spans="1:11" ht="12.75">
      <c r="A15" s="14">
        <f t="shared" si="0"/>
        <v>33456</v>
      </c>
      <c r="B15" s="3">
        <v>0</v>
      </c>
      <c r="C15" s="30">
        <v>20.8</v>
      </c>
      <c r="D15" s="3">
        <v>9</v>
      </c>
      <c r="E15" s="4">
        <v>16.5</v>
      </c>
      <c r="F15" s="19">
        <v>0</v>
      </c>
      <c r="G15" s="4">
        <v>19.9</v>
      </c>
      <c r="H15" s="19">
        <v>18</v>
      </c>
      <c r="I15" s="4">
        <v>14.5</v>
      </c>
      <c r="J15" s="19">
        <v>9</v>
      </c>
      <c r="K15" s="4">
        <v>15</v>
      </c>
    </row>
    <row r="16" spans="1:11" ht="12.75">
      <c r="A16" s="14">
        <f t="shared" si="0"/>
        <v>33487</v>
      </c>
      <c r="B16" s="3">
        <v>0</v>
      </c>
      <c r="C16" s="4">
        <v>17.2</v>
      </c>
      <c r="D16" s="3">
        <v>88</v>
      </c>
      <c r="E16" s="4">
        <v>13</v>
      </c>
      <c r="F16" s="19">
        <v>16</v>
      </c>
      <c r="G16" s="4">
        <v>16.3</v>
      </c>
      <c r="H16" s="19">
        <v>174</v>
      </c>
      <c r="I16" s="4">
        <v>11.2</v>
      </c>
      <c r="J16" s="19">
        <v>125</v>
      </c>
      <c r="K16" s="4">
        <v>11.8</v>
      </c>
    </row>
    <row r="17" spans="1:11" ht="12.75">
      <c r="A17" s="14">
        <f t="shared" si="0"/>
        <v>33518</v>
      </c>
      <c r="B17" s="3">
        <v>307</v>
      </c>
      <c r="C17" s="4">
        <v>8.8</v>
      </c>
      <c r="D17" s="3">
        <v>427</v>
      </c>
      <c r="E17" s="4">
        <v>5.5</v>
      </c>
      <c r="F17" s="19">
        <v>331</v>
      </c>
      <c r="G17" s="4">
        <v>8.3</v>
      </c>
      <c r="H17" s="19">
        <v>502</v>
      </c>
      <c r="I17" s="4">
        <v>3.8</v>
      </c>
      <c r="J17" s="19">
        <v>486</v>
      </c>
      <c r="K17" s="4">
        <v>4.3</v>
      </c>
    </row>
    <row r="18" spans="1:11" ht="12.75">
      <c r="A18" s="14">
        <f t="shared" si="0"/>
        <v>33549</v>
      </c>
      <c r="B18">
        <v>495</v>
      </c>
      <c r="C18" s="4">
        <v>3.5</v>
      </c>
      <c r="D18">
        <v>569</v>
      </c>
      <c r="E18" s="4">
        <v>1</v>
      </c>
      <c r="F18" s="19">
        <v>513</v>
      </c>
      <c r="G18" s="4">
        <v>2.9</v>
      </c>
      <c r="H18" s="19">
        <v>628</v>
      </c>
      <c r="I18" s="4">
        <v>-0.9</v>
      </c>
      <c r="J18" s="19">
        <v>663</v>
      </c>
      <c r="K18" s="4">
        <v>-2.1</v>
      </c>
    </row>
    <row r="19" spans="1:11" ht="12.75">
      <c r="A19" s="14">
        <f t="shared" si="0"/>
        <v>33580</v>
      </c>
      <c r="B19">
        <v>686</v>
      </c>
      <c r="C19" s="4">
        <v>-2.1</v>
      </c>
      <c r="D19">
        <v>661</v>
      </c>
      <c r="E19" s="4">
        <v>-1.3</v>
      </c>
      <c r="F19" s="19">
        <v>728</v>
      </c>
      <c r="G19" s="4">
        <v>-3.5</v>
      </c>
      <c r="H19" s="19">
        <v>732</v>
      </c>
      <c r="I19" s="4">
        <v>-3.6</v>
      </c>
      <c r="J19" s="19">
        <v>856</v>
      </c>
      <c r="K19" s="4">
        <v>-7.6</v>
      </c>
    </row>
    <row r="20" spans="1:11" ht="12.75">
      <c r="A20" s="16" t="s">
        <v>34</v>
      </c>
      <c r="B20" s="56">
        <f>SUM(B8:B19)</f>
        <v>3433</v>
      </c>
      <c r="C20" s="87">
        <f>AVERAGE(C8:C19)</f>
        <v>9.708333333333334</v>
      </c>
      <c r="D20" s="56">
        <f>SUM(D8:D19)</f>
        <v>4809</v>
      </c>
      <c r="E20" s="87">
        <f>AVERAGE(E8:E19)</f>
        <v>5.658333333333334</v>
      </c>
      <c r="F20" s="56">
        <f>SUM(F8:F19)</f>
        <v>3756</v>
      </c>
      <c r="G20" s="87">
        <f>AVERAGE(G8:G19)</f>
        <v>8.733333333333333</v>
      </c>
      <c r="H20" s="56">
        <f>SUM(H8:H19)</f>
        <v>5403</v>
      </c>
      <c r="I20" s="87">
        <f>AVERAGE(I8:I19)</f>
        <v>4.008333333333333</v>
      </c>
      <c r="J20" s="56">
        <f>SUM(J8:J19)</f>
        <v>5635</v>
      </c>
      <c r="K20" s="86">
        <f>AVERAGE(K8:K19)</f>
        <v>3.2916666666666656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2.421875" style="0" customWidth="1"/>
    <col min="2" max="2" width="7.5742187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32874</v>
      </c>
      <c r="B8" s="3">
        <v>646</v>
      </c>
      <c r="C8" s="4">
        <v>-0.8</v>
      </c>
      <c r="D8" s="3">
        <v>611</v>
      </c>
      <c r="E8" s="4">
        <v>0.3</v>
      </c>
      <c r="F8" s="19">
        <v>719</v>
      </c>
      <c r="G8" s="4">
        <v>-3.2</v>
      </c>
      <c r="H8" s="19">
        <v>693</v>
      </c>
      <c r="I8" s="4">
        <v>-2.4</v>
      </c>
      <c r="J8" s="19">
        <v>861</v>
      </c>
      <c r="K8" s="4">
        <v>-7.8</v>
      </c>
    </row>
    <row r="9" spans="1:11" ht="12.75">
      <c r="A9" s="14">
        <f aca="true" t="shared" si="0" ref="A9:A19">A8+31</f>
        <v>32905</v>
      </c>
      <c r="B9">
        <v>402</v>
      </c>
      <c r="C9" s="4">
        <v>5.7</v>
      </c>
      <c r="D9">
        <v>485</v>
      </c>
      <c r="E9" s="4">
        <v>2.7</v>
      </c>
      <c r="F9" s="19">
        <v>412</v>
      </c>
      <c r="G9" s="4">
        <v>5.3</v>
      </c>
      <c r="H9" s="19">
        <v>543</v>
      </c>
      <c r="I9" s="4">
        <v>0.6</v>
      </c>
      <c r="J9" s="19">
        <v>608</v>
      </c>
      <c r="K9" s="4">
        <v>-1.7</v>
      </c>
    </row>
    <row r="10" spans="1:11" ht="12.75">
      <c r="A10" s="14">
        <f t="shared" si="0"/>
        <v>32936</v>
      </c>
      <c r="B10">
        <v>376</v>
      </c>
      <c r="C10" s="4">
        <v>7.7</v>
      </c>
      <c r="D10">
        <v>524</v>
      </c>
      <c r="E10" s="4">
        <v>3.1</v>
      </c>
      <c r="F10" s="19">
        <v>383</v>
      </c>
      <c r="G10" s="4">
        <v>7.4</v>
      </c>
      <c r="H10" s="19">
        <v>566</v>
      </c>
      <c r="I10" s="4">
        <v>1.8</v>
      </c>
      <c r="J10" s="19">
        <v>608</v>
      </c>
      <c r="K10" s="4">
        <v>0.4</v>
      </c>
    </row>
    <row r="11" spans="1:11" ht="12.75">
      <c r="A11" s="14">
        <f t="shared" si="0"/>
        <v>32967</v>
      </c>
      <c r="B11">
        <v>303</v>
      </c>
      <c r="C11" s="30">
        <v>9.1</v>
      </c>
      <c r="D11">
        <v>505</v>
      </c>
      <c r="E11" s="4">
        <v>3.2</v>
      </c>
      <c r="F11" s="19">
        <v>299</v>
      </c>
      <c r="G11" s="4">
        <v>9</v>
      </c>
      <c r="H11" s="19">
        <v>533</v>
      </c>
      <c r="I11" s="4">
        <v>2.2</v>
      </c>
      <c r="J11" s="19">
        <v>511</v>
      </c>
      <c r="K11" s="4">
        <v>3</v>
      </c>
    </row>
    <row r="12" spans="1:11" ht="12.75">
      <c r="A12" s="14">
        <f t="shared" si="0"/>
        <v>32998</v>
      </c>
      <c r="B12" s="33">
        <v>0</v>
      </c>
      <c r="C12" s="4">
        <v>16.2</v>
      </c>
      <c r="D12" s="32">
        <v>263</v>
      </c>
      <c r="E12" s="4">
        <v>10.3</v>
      </c>
      <c r="F12" s="19">
        <v>0</v>
      </c>
      <c r="G12" s="31">
        <v>15.7</v>
      </c>
      <c r="H12" s="19">
        <v>321</v>
      </c>
      <c r="I12" s="4">
        <v>9.4</v>
      </c>
      <c r="J12" s="19">
        <v>273</v>
      </c>
      <c r="K12" s="4">
        <v>10</v>
      </c>
    </row>
    <row r="13" spans="1:11" ht="12.75">
      <c r="A13" s="14">
        <f t="shared" si="0"/>
        <v>33029</v>
      </c>
      <c r="B13" s="33">
        <v>9</v>
      </c>
      <c r="C13" s="4">
        <v>16.5</v>
      </c>
      <c r="D13" s="32">
        <v>212</v>
      </c>
      <c r="E13" s="4">
        <v>11</v>
      </c>
      <c r="F13" s="34">
        <v>8</v>
      </c>
      <c r="G13" s="31">
        <v>16.2</v>
      </c>
      <c r="H13" s="34">
        <v>248</v>
      </c>
      <c r="I13" s="31">
        <v>10.1</v>
      </c>
      <c r="J13" s="34">
        <v>217</v>
      </c>
      <c r="K13" s="31">
        <v>11.1</v>
      </c>
    </row>
    <row r="14" spans="1:11" ht="12.75">
      <c r="A14" s="14">
        <f t="shared" si="0"/>
        <v>33060</v>
      </c>
      <c r="B14" s="33">
        <v>0</v>
      </c>
      <c r="C14" s="4">
        <v>20.1</v>
      </c>
      <c r="D14" s="32">
        <v>78</v>
      </c>
      <c r="E14" s="4">
        <v>15</v>
      </c>
      <c r="F14" s="34">
        <v>0</v>
      </c>
      <c r="G14" s="31">
        <v>19.3</v>
      </c>
      <c r="H14" s="34">
        <v>90</v>
      </c>
      <c r="I14" s="31">
        <v>13.9</v>
      </c>
      <c r="J14" s="34">
        <v>77</v>
      </c>
      <c r="K14" s="31">
        <v>14.3</v>
      </c>
    </row>
    <row r="15" spans="1:11" ht="12.75">
      <c r="A15" s="14">
        <f t="shared" si="0"/>
        <v>33091</v>
      </c>
      <c r="B15" s="3">
        <v>0</v>
      </c>
      <c r="C15" s="30">
        <v>19.6</v>
      </c>
      <c r="D15" s="3">
        <v>59</v>
      </c>
      <c r="E15" s="4">
        <v>15</v>
      </c>
      <c r="F15" s="19">
        <v>0</v>
      </c>
      <c r="G15" s="4">
        <v>18.9</v>
      </c>
      <c r="H15" s="19">
        <v>72</v>
      </c>
      <c r="I15" s="4">
        <v>13.8</v>
      </c>
      <c r="J15" s="19">
        <v>44</v>
      </c>
      <c r="K15" s="4">
        <v>14</v>
      </c>
    </row>
    <row r="16" spans="1:11" ht="12.75">
      <c r="A16" s="14">
        <f t="shared" si="0"/>
        <v>33122</v>
      </c>
      <c r="B16" s="3">
        <v>28</v>
      </c>
      <c r="C16" s="4">
        <v>14.4</v>
      </c>
      <c r="D16" s="3">
        <v>237</v>
      </c>
      <c r="E16" s="4">
        <v>10.4</v>
      </c>
      <c r="F16" s="19">
        <v>29</v>
      </c>
      <c r="G16" s="4">
        <v>14.3</v>
      </c>
      <c r="H16" s="19">
        <v>327</v>
      </c>
      <c r="I16" s="4">
        <v>9.1</v>
      </c>
      <c r="J16" s="19">
        <v>322</v>
      </c>
      <c r="K16" s="4">
        <v>9.3</v>
      </c>
    </row>
    <row r="17" spans="1:11" ht="12.75">
      <c r="A17" s="14">
        <f t="shared" si="0"/>
        <v>33153</v>
      </c>
      <c r="B17" s="3">
        <v>196</v>
      </c>
      <c r="C17" s="4">
        <v>11.5</v>
      </c>
      <c r="D17" s="3">
        <v>319</v>
      </c>
      <c r="E17" s="4">
        <v>8.6</v>
      </c>
      <c r="F17" s="19">
        <v>192</v>
      </c>
      <c r="G17" s="4">
        <v>11.8</v>
      </c>
      <c r="H17" s="19">
        <v>402</v>
      </c>
      <c r="I17" s="4">
        <v>6.8</v>
      </c>
      <c r="J17" s="19">
        <v>399</v>
      </c>
      <c r="K17" s="4">
        <v>6.6</v>
      </c>
    </row>
    <row r="18" spans="1:11" ht="12.75">
      <c r="A18" s="14">
        <f t="shared" si="0"/>
        <v>33184</v>
      </c>
      <c r="B18">
        <v>479</v>
      </c>
      <c r="C18" s="4">
        <v>4</v>
      </c>
      <c r="D18">
        <v>578</v>
      </c>
      <c r="E18" s="4">
        <v>0.7</v>
      </c>
      <c r="F18" s="19">
        <v>496</v>
      </c>
      <c r="G18" s="4">
        <v>3.5</v>
      </c>
      <c r="H18" s="19">
        <v>637</v>
      </c>
      <c r="I18" s="4">
        <v>-1.2</v>
      </c>
      <c r="J18" s="19">
        <v>690</v>
      </c>
      <c r="K18" s="4">
        <v>-3</v>
      </c>
    </row>
    <row r="19" spans="1:11" ht="12.75">
      <c r="A19" s="14">
        <f t="shared" si="0"/>
        <v>33215</v>
      </c>
      <c r="B19">
        <v>671</v>
      </c>
      <c r="C19" s="4">
        <v>-1.6</v>
      </c>
      <c r="D19">
        <v>722</v>
      </c>
      <c r="E19" s="4">
        <v>-3.3</v>
      </c>
      <c r="F19" s="19">
        <v>723</v>
      </c>
      <c r="G19" s="4">
        <v>-3.3</v>
      </c>
      <c r="H19" s="19">
        <v>793</v>
      </c>
      <c r="I19" s="4">
        <v>-5.6</v>
      </c>
      <c r="J19" s="19">
        <v>926</v>
      </c>
      <c r="K19" s="4">
        <v>-9.9</v>
      </c>
    </row>
    <row r="20" spans="1:11" ht="12.75">
      <c r="A20" s="16" t="s">
        <v>34</v>
      </c>
      <c r="B20" s="56">
        <f>SUM(B8:B19)</f>
        <v>3110</v>
      </c>
      <c r="C20" s="18">
        <f>AVERAGE(C8:C19)</f>
        <v>10.200000000000001</v>
      </c>
      <c r="D20" s="56">
        <f>SUM(D8:D19)</f>
        <v>4593</v>
      </c>
      <c r="E20" s="86">
        <f>AVERAGE(E8:E19)</f>
        <v>6.416666666666667</v>
      </c>
      <c r="F20" s="56">
        <f>SUM(F8:F19)</f>
        <v>3261</v>
      </c>
      <c r="G20" s="86">
        <f>AVERAGE(G8:G19)</f>
        <v>9.575</v>
      </c>
      <c r="H20" s="56">
        <f>SUM(H8:H19)</f>
        <v>5225</v>
      </c>
      <c r="I20" s="86">
        <f>AVERAGE(I8:I19)</f>
        <v>4.875000000000001</v>
      </c>
      <c r="J20" s="56">
        <f>SUM(J8:J19)</f>
        <v>5536</v>
      </c>
      <c r="K20" s="86">
        <f>AVERAGE(K8:K19)</f>
        <v>3.858333333333333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12.421875" style="0" customWidth="1"/>
    <col min="2" max="2" width="9.0039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32509</v>
      </c>
      <c r="B8" s="3">
        <v>586</v>
      </c>
      <c r="C8" s="4">
        <v>1.1</v>
      </c>
      <c r="D8" s="3">
        <v>647</v>
      </c>
      <c r="E8" s="4">
        <v>-9</v>
      </c>
      <c r="F8" s="19">
        <v>614</v>
      </c>
      <c r="G8" s="4">
        <v>2</v>
      </c>
      <c r="H8" s="19">
        <v>721</v>
      </c>
      <c r="I8" s="4">
        <v>-3.3</v>
      </c>
      <c r="J8" s="19">
        <v>781</v>
      </c>
      <c r="K8" s="4">
        <v>-5.2</v>
      </c>
    </row>
    <row r="9" spans="1:11" ht="12.75">
      <c r="A9" s="14">
        <f aca="true" t="shared" si="0" ref="A9:A19">A8+31</f>
        <v>32540</v>
      </c>
      <c r="B9">
        <v>492</v>
      </c>
      <c r="C9" s="4">
        <v>2.4</v>
      </c>
      <c r="D9">
        <v>514</v>
      </c>
      <c r="E9" s="4">
        <v>1.6</v>
      </c>
      <c r="F9" s="19">
        <v>496</v>
      </c>
      <c r="G9" s="4">
        <v>2.3</v>
      </c>
      <c r="H9" s="19">
        <v>571</v>
      </c>
      <c r="I9" s="4">
        <v>-0.4</v>
      </c>
      <c r="J9" s="19">
        <v>651</v>
      </c>
      <c r="K9" s="4">
        <v>-3.3</v>
      </c>
    </row>
    <row r="10" spans="1:11" ht="12.75">
      <c r="A10" s="14">
        <f t="shared" si="0"/>
        <v>32571</v>
      </c>
      <c r="B10">
        <v>338</v>
      </c>
      <c r="C10" s="4">
        <v>8.2</v>
      </c>
      <c r="D10">
        <v>509</v>
      </c>
      <c r="E10" s="4">
        <v>3.6</v>
      </c>
      <c r="F10" s="19">
        <v>352</v>
      </c>
      <c r="G10" s="4">
        <v>7.7</v>
      </c>
      <c r="H10" s="19">
        <v>554</v>
      </c>
      <c r="I10" s="4">
        <v>2.1</v>
      </c>
      <c r="J10" s="19">
        <v>589</v>
      </c>
      <c r="K10" s="4">
        <v>1</v>
      </c>
    </row>
    <row r="11" spans="1:11" ht="12.75">
      <c r="A11" s="14">
        <f t="shared" si="0"/>
        <v>32602</v>
      </c>
      <c r="B11">
        <v>301</v>
      </c>
      <c r="C11" s="30">
        <v>9.1</v>
      </c>
      <c r="D11">
        <v>528</v>
      </c>
      <c r="E11" s="4">
        <v>2.4</v>
      </c>
      <c r="F11" s="19">
        <v>339</v>
      </c>
      <c r="G11" s="4">
        <v>8</v>
      </c>
      <c r="H11" s="19">
        <v>559</v>
      </c>
      <c r="I11" s="4">
        <v>1.4</v>
      </c>
      <c r="J11" s="19">
        <v>542</v>
      </c>
      <c r="K11" s="4">
        <v>1.9</v>
      </c>
    </row>
    <row r="12" spans="1:11" ht="12.75">
      <c r="A12" s="14">
        <f t="shared" si="0"/>
        <v>32633</v>
      </c>
      <c r="B12" s="33">
        <v>18</v>
      </c>
      <c r="C12" s="4">
        <v>15.7</v>
      </c>
      <c r="D12" s="32">
        <v>271</v>
      </c>
      <c r="E12" s="4">
        <v>9.9</v>
      </c>
      <c r="F12" s="19">
        <v>37</v>
      </c>
      <c r="G12" s="31">
        <v>15</v>
      </c>
      <c r="H12" s="19">
        <v>335</v>
      </c>
      <c r="I12" s="4">
        <v>8.9</v>
      </c>
      <c r="J12" s="19">
        <v>299</v>
      </c>
      <c r="K12" s="4">
        <v>9.4</v>
      </c>
    </row>
    <row r="13" spans="1:11" ht="12.75">
      <c r="A13" s="14">
        <f t="shared" si="0"/>
        <v>32664</v>
      </c>
      <c r="B13" s="33">
        <v>17</v>
      </c>
      <c r="C13" s="4">
        <v>17.4</v>
      </c>
      <c r="D13" s="32">
        <v>169</v>
      </c>
      <c r="E13" s="4">
        <v>11.1</v>
      </c>
      <c r="F13" s="34">
        <v>34</v>
      </c>
      <c r="G13" s="31">
        <v>16.4</v>
      </c>
      <c r="H13" s="34">
        <v>230</v>
      </c>
      <c r="I13" s="31">
        <v>10.2</v>
      </c>
      <c r="J13" s="34">
        <v>174</v>
      </c>
      <c r="K13" s="31">
        <v>11</v>
      </c>
    </row>
    <row r="14" spans="1:11" ht="12.75">
      <c r="A14" s="14">
        <f t="shared" si="0"/>
        <v>32695</v>
      </c>
      <c r="B14" s="33">
        <v>0</v>
      </c>
      <c r="C14" s="4">
        <v>20.2</v>
      </c>
      <c r="D14" s="32">
        <v>46</v>
      </c>
      <c r="E14" s="4">
        <v>14.6</v>
      </c>
      <c r="F14" s="34">
        <v>0</v>
      </c>
      <c r="G14" s="31">
        <v>19.2</v>
      </c>
      <c r="H14" s="34">
        <v>65</v>
      </c>
      <c r="I14" s="31">
        <v>13.5</v>
      </c>
      <c r="J14" s="34">
        <v>44</v>
      </c>
      <c r="K14" s="31">
        <v>14.2</v>
      </c>
    </row>
    <row r="15" spans="1:11" ht="12.75">
      <c r="A15" s="14">
        <f t="shared" si="0"/>
        <v>32726</v>
      </c>
      <c r="B15" s="3">
        <v>0</v>
      </c>
      <c r="C15" s="30">
        <v>19</v>
      </c>
      <c r="D15" s="3">
        <v>79</v>
      </c>
      <c r="E15" s="4">
        <v>13.9</v>
      </c>
      <c r="F15" s="19">
        <v>0</v>
      </c>
      <c r="G15" s="4">
        <v>18.3</v>
      </c>
      <c r="H15" s="19">
        <v>109</v>
      </c>
      <c r="I15" s="4">
        <v>12.7</v>
      </c>
      <c r="J15" s="19">
        <v>90</v>
      </c>
      <c r="K15" s="4">
        <v>13.2</v>
      </c>
    </row>
    <row r="16" spans="1:11" ht="12.75">
      <c r="A16" s="14">
        <f t="shared" si="0"/>
        <v>32757</v>
      </c>
      <c r="B16" s="3">
        <v>27</v>
      </c>
      <c r="C16" s="4">
        <v>15</v>
      </c>
      <c r="D16" s="3">
        <v>229</v>
      </c>
      <c r="E16" s="4">
        <v>10.7</v>
      </c>
      <c r="F16" s="19">
        <v>28</v>
      </c>
      <c r="G16" s="4">
        <v>14.4</v>
      </c>
      <c r="H16" s="19">
        <v>280</v>
      </c>
      <c r="I16" s="4">
        <v>9.2</v>
      </c>
      <c r="J16" s="19">
        <v>273</v>
      </c>
      <c r="K16" s="4">
        <v>9.7</v>
      </c>
    </row>
    <row r="17" spans="1:11" ht="12.75">
      <c r="A17" s="14">
        <f t="shared" si="0"/>
        <v>32788</v>
      </c>
      <c r="B17" s="3">
        <v>273</v>
      </c>
      <c r="C17" s="4">
        <v>10.3</v>
      </c>
      <c r="D17" s="3">
        <v>337</v>
      </c>
      <c r="E17" s="4">
        <v>8</v>
      </c>
      <c r="F17" s="19">
        <v>274</v>
      </c>
      <c r="G17" s="4">
        <v>10</v>
      </c>
      <c r="H17" s="19">
        <v>432</v>
      </c>
      <c r="I17" s="4">
        <v>6.1</v>
      </c>
      <c r="J17" s="19">
        <v>460</v>
      </c>
      <c r="K17" s="4">
        <v>5.2</v>
      </c>
    </row>
    <row r="18" spans="1:11" ht="12.75">
      <c r="A18" s="14">
        <f t="shared" si="0"/>
        <v>32819</v>
      </c>
      <c r="B18">
        <v>499</v>
      </c>
      <c r="C18" s="4">
        <v>3.4</v>
      </c>
      <c r="D18">
        <v>522</v>
      </c>
      <c r="E18" s="4">
        <v>2.6</v>
      </c>
      <c r="F18" s="19">
        <v>509</v>
      </c>
      <c r="G18" s="4">
        <v>2.8</v>
      </c>
      <c r="H18" s="19">
        <v>582</v>
      </c>
      <c r="I18" s="4">
        <v>0.6</v>
      </c>
      <c r="J18" s="19">
        <v>634</v>
      </c>
      <c r="K18" s="4">
        <v>-1.1</v>
      </c>
    </row>
    <row r="19" spans="1:11" ht="12.75">
      <c r="A19" s="14">
        <f t="shared" si="0"/>
        <v>32850</v>
      </c>
      <c r="B19">
        <v>628</v>
      </c>
      <c r="C19" s="4">
        <v>-0.3</v>
      </c>
      <c r="D19">
        <v>553</v>
      </c>
      <c r="E19" s="4">
        <v>2.2</v>
      </c>
      <c r="F19" s="19">
        <v>650</v>
      </c>
      <c r="G19" s="4">
        <v>-1</v>
      </c>
      <c r="H19" s="19">
        <v>626</v>
      </c>
      <c r="I19" s="4">
        <v>-0.2</v>
      </c>
      <c r="J19" s="19">
        <v>772</v>
      </c>
      <c r="K19" s="4">
        <v>-4.9</v>
      </c>
    </row>
    <row r="20" spans="1:11" ht="12.75">
      <c r="A20" s="16" t="s">
        <v>34</v>
      </c>
      <c r="B20" s="56">
        <f>SUM(B8:B19)</f>
        <v>3179</v>
      </c>
      <c r="C20" s="86">
        <f>AVERAGE(C8:C19)</f>
        <v>10.125</v>
      </c>
      <c r="D20" s="56">
        <f>SUM(D8:D19)</f>
        <v>4404</v>
      </c>
      <c r="E20" s="86">
        <f>AVERAGE(E8:E19)</f>
        <v>5.966666666666666</v>
      </c>
      <c r="F20" s="56">
        <f>SUM(F8:F19)</f>
        <v>3333</v>
      </c>
      <c r="G20" s="86">
        <f>AVERAGE(G8:G19)</f>
        <v>9.591666666666667</v>
      </c>
      <c r="H20" s="56">
        <f>SUM(H8:H19)</f>
        <v>5064</v>
      </c>
      <c r="I20" s="86">
        <f>AVERAGE(I8:I19)</f>
        <v>5.066666666666666</v>
      </c>
      <c r="J20" s="56">
        <f>SUM(J8:J19)</f>
        <v>5309</v>
      </c>
      <c r="K20" s="86">
        <f>AVERAGE(K8:K19)</f>
        <v>4.258333333333334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32143</v>
      </c>
      <c r="B8" s="35"/>
      <c r="C8" s="31">
        <v>3</v>
      </c>
      <c r="D8" s="3"/>
      <c r="E8" s="4"/>
      <c r="F8" s="19"/>
      <c r="G8" s="4"/>
      <c r="H8" s="19"/>
      <c r="I8" s="4"/>
      <c r="J8" s="19"/>
      <c r="K8" s="4"/>
    </row>
    <row r="9" spans="1:11" ht="12.75">
      <c r="A9" s="14">
        <f aca="true" t="shared" si="0" ref="A9:A19">A8+31</f>
        <v>32174</v>
      </c>
      <c r="B9" s="32"/>
      <c r="C9" s="31">
        <v>1.8</v>
      </c>
      <c r="E9" s="4"/>
      <c r="F9" s="19"/>
      <c r="G9" s="4"/>
      <c r="H9" s="19"/>
      <c r="I9" s="4"/>
      <c r="J9" s="19"/>
      <c r="K9" s="4"/>
    </row>
    <row r="10" spans="1:11" ht="12.75">
      <c r="A10" s="14">
        <f t="shared" si="0"/>
        <v>32205</v>
      </c>
      <c r="B10" s="32"/>
      <c r="C10" s="31">
        <v>4.8</v>
      </c>
      <c r="E10" s="4"/>
      <c r="F10" s="19"/>
      <c r="G10" s="4"/>
      <c r="H10" s="19"/>
      <c r="I10" s="4"/>
      <c r="J10" s="19"/>
      <c r="K10" s="4"/>
    </row>
    <row r="11" spans="1:11" ht="12.75">
      <c r="A11" s="14">
        <f t="shared" si="0"/>
        <v>32236</v>
      </c>
      <c r="B11" s="32"/>
      <c r="C11" s="31">
        <v>11.4</v>
      </c>
      <c r="E11" s="4"/>
      <c r="F11" s="19"/>
      <c r="G11" s="4"/>
      <c r="H11" s="19"/>
      <c r="I11" s="4"/>
      <c r="J11" s="19"/>
      <c r="K11" s="4"/>
    </row>
    <row r="12" spans="1:11" ht="12.75">
      <c r="A12" s="14">
        <f t="shared" si="0"/>
        <v>32267</v>
      </c>
      <c r="B12" s="32"/>
      <c r="C12" s="31">
        <v>15.6</v>
      </c>
      <c r="D12" s="32"/>
      <c r="E12" s="4"/>
      <c r="F12" s="19"/>
      <c r="G12" s="31"/>
      <c r="H12" s="19"/>
      <c r="I12" s="4"/>
      <c r="J12" s="19"/>
      <c r="K12" s="4"/>
    </row>
    <row r="13" spans="1:11" ht="12.75">
      <c r="A13" s="14">
        <f t="shared" si="0"/>
        <v>32298</v>
      </c>
      <c r="B13" s="32"/>
      <c r="C13" s="31">
        <v>17</v>
      </c>
      <c r="D13" s="32"/>
      <c r="E13" s="4"/>
      <c r="F13" s="34"/>
      <c r="G13" s="31"/>
      <c r="H13" s="34"/>
      <c r="I13" s="31"/>
      <c r="J13" s="34"/>
      <c r="K13" s="31"/>
    </row>
    <row r="14" spans="1:11" ht="12.75">
      <c r="A14" s="14">
        <f t="shared" si="0"/>
        <v>32329</v>
      </c>
      <c r="B14" s="32"/>
      <c r="C14" s="31">
        <v>19.7</v>
      </c>
      <c r="D14" s="32"/>
      <c r="E14" s="4"/>
      <c r="F14" s="34"/>
      <c r="G14" s="31"/>
      <c r="H14" s="34"/>
      <c r="I14" s="31"/>
      <c r="J14" s="34"/>
      <c r="K14" s="31"/>
    </row>
    <row r="15" spans="1:11" ht="12.75">
      <c r="A15" s="14">
        <f t="shared" si="0"/>
        <v>32360</v>
      </c>
      <c r="B15" s="32"/>
      <c r="C15" s="31">
        <v>19.2</v>
      </c>
      <c r="D15" s="3"/>
      <c r="E15" s="4"/>
      <c r="F15" s="19"/>
      <c r="G15" s="4"/>
      <c r="H15" s="19"/>
      <c r="I15" s="4"/>
      <c r="J15" s="19"/>
      <c r="K15" s="4"/>
    </row>
    <row r="16" spans="1:11" ht="12.75">
      <c r="A16" s="14">
        <f t="shared" si="0"/>
        <v>32391</v>
      </c>
      <c r="B16" s="32"/>
      <c r="C16" s="31">
        <v>14.6</v>
      </c>
      <c r="D16" s="3"/>
      <c r="E16" s="4"/>
      <c r="F16" s="19"/>
      <c r="G16" s="4"/>
      <c r="H16" s="19"/>
      <c r="I16" s="4"/>
      <c r="J16" s="19"/>
      <c r="K16" s="4"/>
    </row>
    <row r="17" spans="1:11" ht="12.75">
      <c r="A17" s="14">
        <f t="shared" si="0"/>
        <v>32422</v>
      </c>
      <c r="B17" s="32"/>
      <c r="C17" s="31">
        <v>11.2</v>
      </c>
      <c r="D17" s="3"/>
      <c r="E17" s="4"/>
      <c r="F17" s="19"/>
      <c r="G17" s="4"/>
      <c r="H17" s="19"/>
      <c r="I17" s="4"/>
      <c r="J17" s="19"/>
      <c r="K17" s="4"/>
    </row>
    <row r="18" spans="1:11" ht="12.75">
      <c r="A18" s="14">
        <f t="shared" si="0"/>
        <v>32453</v>
      </c>
      <c r="B18" s="32"/>
      <c r="C18" s="31">
        <v>2.2</v>
      </c>
      <c r="E18" s="4"/>
      <c r="G18" s="4"/>
      <c r="I18" s="4"/>
      <c r="K18" s="4"/>
    </row>
    <row r="19" spans="1:11" ht="12.75">
      <c r="A19" s="14">
        <f t="shared" si="0"/>
        <v>32484</v>
      </c>
      <c r="B19" s="32"/>
      <c r="C19" s="31">
        <v>1.1</v>
      </c>
      <c r="E19" s="4"/>
      <c r="G19" s="4"/>
      <c r="I19" s="4"/>
      <c r="K19" s="4"/>
    </row>
    <row r="20" spans="1:11" ht="12.75">
      <c r="A20" s="16" t="s">
        <v>34</v>
      </c>
      <c r="B20" s="36"/>
      <c r="C20" s="86">
        <f>AVERAGE(C8:C19)</f>
        <v>10.133333333333333</v>
      </c>
      <c r="D20" s="17"/>
      <c r="E20" s="18"/>
      <c r="F20" s="17"/>
      <c r="G20" s="18"/>
      <c r="H20" s="17"/>
      <c r="I20" s="18"/>
      <c r="J20" s="17"/>
      <c r="K20" s="1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31778</v>
      </c>
      <c r="B8" s="3"/>
      <c r="C8" s="4">
        <v>-3.5</v>
      </c>
      <c r="D8" s="3"/>
      <c r="E8" s="4"/>
      <c r="F8" s="19"/>
      <c r="G8" s="4"/>
      <c r="H8" s="19"/>
      <c r="I8" s="4"/>
      <c r="J8" s="19"/>
      <c r="K8" s="4"/>
    </row>
    <row r="9" spans="1:11" ht="12.75">
      <c r="A9" s="14">
        <f aca="true" t="shared" si="0" ref="A9:A19">A8+31</f>
        <v>31809</v>
      </c>
      <c r="C9" s="4">
        <v>1.7</v>
      </c>
      <c r="E9" s="4"/>
      <c r="F9" s="19"/>
      <c r="G9" s="4"/>
      <c r="H9" s="19"/>
      <c r="I9" s="4"/>
      <c r="J9" s="19"/>
      <c r="K9" s="4"/>
    </row>
    <row r="10" spans="1:11" ht="12.75">
      <c r="A10" s="14">
        <f t="shared" si="0"/>
        <v>31840</v>
      </c>
      <c r="C10" s="4">
        <v>3.6</v>
      </c>
      <c r="E10" s="4"/>
      <c r="F10" s="19"/>
      <c r="G10" s="4"/>
      <c r="H10" s="19"/>
      <c r="I10" s="4"/>
      <c r="J10" s="19"/>
      <c r="K10" s="4"/>
    </row>
    <row r="11" spans="1:11" ht="12.75">
      <c r="A11" s="14">
        <f t="shared" si="0"/>
        <v>31871</v>
      </c>
      <c r="C11" s="30">
        <v>10.5</v>
      </c>
      <c r="E11" s="4"/>
      <c r="F11" s="19"/>
      <c r="G11" s="4"/>
      <c r="H11" s="19"/>
      <c r="I11" s="4"/>
      <c r="J11" s="19"/>
      <c r="K11" s="4"/>
    </row>
    <row r="12" spans="1:11" ht="12.75">
      <c r="A12" s="14">
        <f t="shared" si="0"/>
        <v>31902</v>
      </c>
      <c r="B12" s="33"/>
      <c r="C12" s="4">
        <v>11.5</v>
      </c>
      <c r="D12" s="32"/>
      <c r="E12" s="4"/>
      <c r="F12" s="19"/>
      <c r="G12" s="31"/>
      <c r="H12" s="19"/>
      <c r="I12" s="4"/>
      <c r="J12" s="19"/>
      <c r="K12" s="4"/>
    </row>
    <row r="13" spans="1:11" ht="12.75">
      <c r="A13" s="14">
        <f t="shared" si="0"/>
        <v>31933</v>
      </c>
      <c r="B13" s="33"/>
      <c r="C13" s="4">
        <v>15.7</v>
      </c>
      <c r="D13" s="32"/>
      <c r="E13" s="4"/>
      <c r="F13" s="34"/>
      <c r="G13" s="31"/>
      <c r="H13" s="34"/>
      <c r="I13" s="31"/>
      <c r="J13" s="34"/>
      <c r="K13" s="31"/>
    </row>
    <row r="14" spans="1:11" ht="12.75">
      <c r="A14" s="14">
        <f t="shared" si="0"/>
        <v>31964</v>
      </c>
      <c r="B14" s="33"/>
      <c r="C14" s="4">
        <v>19.2</v>
      </c>
      <c r="D14" s="32"/>
      <c r="E14" s="4"/>
      <c r="F14" s="34"/>
      <c r="G14" s="31"/>
      <c r="H14" s="34"/>
      <c r="I14" s="31"/>
      <c r="J14" s="34"/>
      <c r="K14" s="31"/>
    </row>
    <row r="15" spans="1:11" ht="12.75">
      <c r="A15" s="14">
        <f t="shared" si="0"/>
        <v>31995</v>
      </c>
      <c r="B15" s="3"/>
      <c r="C15" s="30">
        <v>18.6</v>
      </c>
      <c r="D15" s="3"/>
      <c r="E15" s="4"/>
      <c r="F15" s="19"/>
      <c r="G15" s="4"/>
      <c r="H15" s="19"/>
      <c r="I15" s="4"/>
      <c r="J15" s="19"/>
      <c r="K15" s="4"/>
    </row>
    <row r="16" spans="1:11" ht="12.75">
      <c r="A16" s="14">
        <f t="shared" si="0"/>
        <v>32026</v>
      </c>
      <c r="B16" s="3"/>
      <c r="C16" s="4">
        <v>17</v>
      </c>
      <c r="D16" s="3"/>
      <c r="E16" s="4"/>
      <c r="F16" s="19"/>
      <c r="G16" s="4"/>
      <c r="H16" s="19"/>
      <c r="I16" s="4"/>
      <c r="J16" s="19"/>
      <c r="K16" s="4"/>
    </row>
    <row r="17" spans="1:11" ht="12.75">
      <c r="A17" s="14">
        <f t="shared" si="0"/>
        <v>32057</v>
      </c>
      <c r="B17" s="3"/>
      <c r="C17" s="4">
        <v>11.1</v>
      </c>
      <c r="D17" s="3"/>
      <c r="E17" s="4"/>
      <c r="F17" s="19"/>
      <c r="G17" s="4"/>
      <c r="H17" s="19"/>
      <c r="I17" s="4"/>
      <c r="J17" s="19"/>
      <c r="K17" s="4"/>
    </row>
    <row r="18" spans="1:11" ht="12.75">
      <c r="A18" s="14">
        <f t="shared" si="0"/>
        <v>32088</v>
      </c>
      <c r="C18" s="4">
        <v>4.2</v>
      </c>
      <c r="E18" s="4"/>
      <c r="G18" s="4"/>
      <c r="I18" s="4"/>
      <c r="K18" s="4"/>
    </row>
    <row r="19" spans="1:11" ht="12.75">
      <c r="A19" s="14">
        <f t="shared" si="0"/>
        <v>32119</v>
      </c>
      <c r="C19" s="4">
        <v>1.6</v>
      </c>
      <c r="E19" s="4"/>
      <c r="G19" s="4"/>
      <c r="I19" s="4"/>
      <c r="K19" s="4"/>
    </row>
    <row r="20" spans="1:11" ht="12.75">
      <c r="A20" s="16" t="s">
        <v>34</v>
      </c>
      <c r="B20" s="17"/>
      <c r="C20" s="86">
        <f>AVERAGE(C8:C19)</f>
        <v>9.266666666666667</v>
      </c>
      <c r="D20" s="17"/>
      <c r="E20" s="18"/>
      <c r="F20" s="17"/>
      <c r="G20" s="18"/>
      <c r="H20" s="17"/>
      <c r="I20" s="18"/>
      <c r="J20" s="17"/>
      <c r="K20" s="18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8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13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5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4">
        <v>31413</v>
      </c>
      <c r="B8" s="3"/>
      <c r="C8" s="4">
        <v>-0.2</v>
      </c>
      <c r="D8" s="3"/>
      <c r="E8" s="4"/>
      <c r="F8" s="19"/>
      <c r="G8" s="4"/>
      <c r="H8" s="19"/>
      <c r="I8" s="4"/>
      <c r="J8" s="19"/>
      <c r="K8" s="4"/>
    </row>
    <row r="9" spans="1:11" ht="12.75">
      <c r="A9" s="14">
        <f aca="true" t="shared" si="0" ref="A9:A19">A8+31</f>
        <v>31444</v>
      </c>
      <c r="C9" s="4">
        <v>4.2</v>
      </c>
      <c r="E9" s="4"/>
      <c r="F9" s="19"/>
      <c r="G9" s="4"/>
      <c r="H9" s="19"/>
      <c r="I9" s="4"/>
      <c r="J9" s="19"/>
      <c r="K9" s="4"/>
    </row>
    <row r="10" spans="1:11" ht="12.75">
      <c r="A10" s="14">
        <f t="shared" si="0"/>
        <v>31475</v>
      </c>
      <c r="C10" s="4">
        <v>10.8</v>
      </c>
      <c r="E10" s="4"/>
      <c r="F10" s="19"/>
      <c r="G10" s="4"/>
      <c r="H10" s="19"/>
      <c r="I10" s="4"/>
      <c r="J10" s="19"/>
      <c r="K10" s="4"/>
    </row>
    <row r="11" spans="1:11" ht="12.75">
      <c r="A11" s="14">
        <f t="shared" si="0"/>
        <v>31506</v>
      </c>
      <c r="C11" s="30">
        <v>15.1</v>
      </c>
      <c r="E11" s="4"/>
      <c r="F11" s="19"/>
      <c r="G11" s="4"/>
      <c r="H11" s="19"/>
      <c r="I11" s="4"/>
      <c r="J11" s="19"/>
      <c r="K11" s="4"/>
    </row>
    <row r="12" spans="1:11" ht="12.75">
      <c r="A12" s="14">
        <f t="shared" si="0"/>
        <v>31537</v>
      </c>
      <c r="B12" s="33"/>
      <c r="C12" s="4">
        <v>17.7</v>
      </c>
      <c r="D12" s="32"/>
      <c r="E12" s="4"/>
      <c r="F12" s="19"/>
      <c r="G12" s="31"/>
      <c r="H12" s="19"/>
      <c r="I12" s="4"/>
      <c r="J12" s="19"/>
      <c r="K12" s="4"/>
    </row>
    <row r="13" spans="1:11" ht="12.75">
      <c r="A13" s="14">
        <f t="shared" si="0"/>
        <v>31568</v>
      </c>
      <c r="B13" s="33"/>
      <c r="C13" s="4">
        <v>19.1</v>
      </c>
      <c r="D13" s="32"/>
      <c r="E13" s="4"/>
      <c r="F13" s="34"/>
      <c r="G13" s="31"/>
      <c r="H13" s="34"/>
      <c r="I13" s="31"/>
      <c r="J13" s="34"/>
      <c r="K13" s="31"/>
    </row>
    <row r="14" spans="1:11" ht="12.75">
      <c r="A14" s="14">
        <f t="shared" si="0"/>
        <v>31599</v>
      </c>
      <c r="B14" s="33"/>
      <c r="C14" s="4">
        <v>17.7</v>
      </c>
      <c r="D14" s="32"/>
      <c r="E14" s="4"/>
      <c r="F14" s="34"/>
      <c r="G14" s="31"/>
      <c r="H14" s="34"/>
      <c r="I14" s="31"/>
      <c r="J14" s="34"/>
      <c r="K14" s="31"/>
    </row>
    <row r="15" spans="1:11" ht="12.75">
      <c r="A15" s="14">
        <f t="shared" si="0"/>
        <v>31630</v>
      </c>
      <c r="B15" s="3"/>
      <c r="C15" s="30">
        <v>15.9</v>
      </c>
      <c r="D15" s="3"/>
      <c r="E15" s="4"/>
      <c r="F15" s="19"/>
      <c r="G15" s="4"/>
      <c r="H15" s="19"/>
      <c r="I15" s="4"/>
      <c r="J15" s="19"/>
      <c r="K15" s="4"/>
    </row>
    <row r="16" spans="1:11" ht="12.75">
      <c r="A16" s="14">
        <f t="shared" si="0"/>
        <v>31661</v>
      </c>
      <c r="B16" s="3"/>
      <c r="C16" s="4">
        <v>7.9</v>
      </c>
      <c r="D16" s="3"/>
      <c r="E16" s="4"/>
      <c r="F16" s="19"/>
      <c r="G16" s="4"/>
      <c r="H16" s="19"/>
      <c r="I16" s="4"/>
      <c r="J16" s="19"/>
      <c r="K16" s="4"/>
    </row>
    <row r="17" spans="1:11" ht="12.75">
      <c r="A17" s="14">
        <f t="shared" si="0"/>
        <v>31692</v>
      </c>
      <c r="B17" s="3"/>
      <c r="C17" s="4">
        <v>5.4</v>
      </c>
      <c r="D17" s="3"/>
      <c r="E17" s="4"/>
      <c r="F17" s="19"/>
      <c r="G17" s="4"/>
      <c r="H17" s="19"/>
      <c r="I17" s="4"/>
      <c r="J17" s="19"/>
      <c r="K17" s="4"/>
    </row>
    <row r="18" spans="1:11" ht="12.75">
      <c r="A18" s="14">
        <f t="shared" si="0"/>
        <v>31723</v>
      </c>
      <c r="C18" s="4">
        <v>-1</v>
      </c>
      <c r="E18" s="4"/>
      <c r="G18" s="4"/>
      <c r="I18" s="4"/>
      <c r="K18" s="4"/>
    </row>
    <row r="19" spans="1:11" ht="12.75">
      <c r="A19" s="14">
        <f t="shared" si="0"/>
        <v>31754</v>
      </c>
      <c r="C19" s="4">
        <v>-0.2</v>
      </c>
      <c r="E19" s="4"/>
      <c r="G19" s="4"/>
      <c r="I19" s="4"/>
      <c r="K19" s="4"/>
    </row>
    <row r="20" spans="1:11" ht="12.75">
      <c r="A20" s="16" t="s">
        <v>34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W25"/>
  <sheetViews>
    <sheetView zoomScalePageLayoutView="0" workbookViewId="0" topLeftCell="A1">
      <selection activeCell="D13" sqref="D13:D15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3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  <c r="W7" s="3"/>
    </row>
    <row r="8" spans="1:23" ht="12.75">
      <c r="A8" s="14">
        <v>42736</v>
      </c>
      <c r="B8" s="59">
        <v>691.7</v>
      </c>
      <c r="C8" s="73">
        <v>56</v>
      </c>
      <c r="D8" s="64">
        <v>-2.3</v>
      </c>
      <c r="E8" s="59">
        <v>739.4</v>
      </c>
      <c r="F8" s="76">
        <v>74</v>
      </c>
      <c r="G8" s="64">
        <v>-3.9</v>
      </c>
      <c r="H8" s="59">
        <v>722.9</v>
      </c>
      <c r="I8" s="77">
        <v>29</v>
      </c>
      <c r="J8" s="64">
        <v>-3.3</v>
      </c>
      <c r="K8" s="59">
        <v>801.1</v>
      </c>
      <c r="L8" s="77">
        <v>67</v>
      </c>
      <c r="M8" s="64">
        <v>-5.8</v>
      </c>
      <c r="N8" s="59">
        <v>696.6</v>
      </c>
      <c r="O8" s="77">
        <v>57</v>
      </c>
      <c r="P8" s="64">
        <v>-2.5</v>
      </c>
      <c r="T8" s="3"/>
      <c r="U8" s="3"/>
      <c r="V8" s="38"/>
      <c r="W8" s="3"/>
    </row>
    <row r="9" spans="1:23" ht="12.75">
      <c r="A9" s="14">
        <f aca="true" t="shared" si="0" ref="A9:A19">A8+31</f>
        <v>42767</v>
      </c>
      <c r="B9" s="59">
        <v>412.8</v>
      </c>
      <c r="C9" s="74">
        <v>106</v>
      </c>
      <c r="D9" s="64">
        <v>5.3</v>
      </c>
      <c r="E9" s="59">
        <v>516.3</v>
      </c>
      <c r="F9" s="77">
        <v>114</v>
      </c>
      <c r="G9" s="64">
        <v>1.6</v>
      </c>
      <c r="H9" s="59">
        <v>419.6</v>
      </c>
      <c r="I9" s="77">
        <v>104</v>
      </c>
      <c r="J9" s="64">
        <v>5</v>
      </c>
      <c r="K9" s="59">
        <v>576.9</v>
      </c>
      <c r="L9" s="77">
        <v>109</v>
      </c>
      <c r="M9" s="64">
        <v>-0.6</v>
      </c>
      <c r="N9" s="59">
        <v>431.3</v>
      </c>
      <c r="O9" s="77">
        <v>91</v>
      </c>
      <c r="P9" s="64">
        <v>4.6</v>
      </c>
      <c r="T9" s="3"/>
      <c r="U9" s="3"/>
      <c r="V9" s="38"/>
      <c r="W9" s="3"/>
    </row>
    <row r="10" spans="1:23" ht="12.75">
      <c r="A10" s="14">
        <f t="shared" si="0"/>
        <v>42798</v>
      </c>
      <c r="B10" s="59">
        <v>256.4</v>
      </c>
      <c r="C10" s="74">
        <v>159</v>
      </c>
      <c r="D10" s="64">
        <v>9.7</v>
      </c>
      <c r="E10" s="59">
        <v>478.2</v>
      </c>
      <c r="F10" s="77">
        <v>165</v>
      </c>
      <c r="G10" s="64">
        <v>4.6</v>
      </c>
      <c r="H10" s="59">
        <v>305.1</v>
      </c>
      <c r="I10" s="77">
        <v>151</v>
      </c>
      <c r="J10" s="66">
        <v>8.9</v>
      </c>
      <c r="K10" s="59">
        <v>526.8</v>
      </c>
      <c r="L10" s="77">
        <v>165</v>
      </c>
      <c r="M10" s="64">
        <v>3</v>
      </c>
      <c r="N10" s="59">
        <v>325.5</v>
      </c>
      <c r="O10" s="77">
        <v>149</v>
      </c>
      <c r="P10" s="64">
        <v>8.8</v>
      </c>
      <c r="T10" s="3"/>
      <c r="U10" s="3"/>
      <c r="V10" s="38"/>
      <c r="W10" s="3"/>
    </row>
    <row r="11" spans="1:23" ht="12.75">
      <c r="A11" s="14">
        <f t="shared" si="0"/>
        <v>42829</v>
      </c>
      <c r="B11" s="59">
        <v>144.9</v>
      </c>
      <c r="C11" s="74">
        <v>244</v>
      </c>
      <c r="D11" s="64">
        <v>11.6</v>
      </c>
      <c r="E11" s="59">
        <v>435.7</v>
      </c>
      <c r="F11" s="77">
        <v>248</v>
      </c>
      <c r="G11" s="64">
        <v>5.5</v>
      </c>
      <c r="H11" s="59">
        <v>190.5</v>
      </c>
      <c r="I11" s="77">
        <v>248</v>
      </c>
      <c r="J11" s="66">
        <v>10.7</v>
      </c>
      <c r="K11" s="59">
        <v>476.3</v>
      </c>
      <c r="L11" s="77">
        <v>232</v>
      </c>
      <c r="M11" s="64">
        <v>4.1</v>
      </c>
      <c r="N11" s="59">
        <v>267.5</v>
      </c>
      <c r="O11" s="77">
        <v>227</v>
      </c>
      <c r="P11" s="64">
        <v>10</v>
      </c>
      <c r="T11" s="19"/>
      <c r="U11" s="3"/>
      <c r="V11" s="38"/>
      <c r="W11" s="3"/>
    </row>
    <row r="12" spans="1:23" ht="12.75">
      <c r="A12" s="14">
        <f t="shared" si="0"/>
        <v>42860</v>
      </c>
      <c r="B12" s="59">
        <v>59.3</v>
      </c>
      <c r="C12" s="74">
        <v>263</v>
      </c>
      <c r="D12" s="64">
        <v>16.4</v>
      </c>
      <c r="E12" s="59">
        <v>242.9</v>
      </c>
      <c r="F12" s="77">
        <v>261</v>
      </c>
      <c r="G12" s="64">
        <v>10.2</v>
      </c>
      <c r="H12" s="59">
        <v>89.7</v>
      </c>
      <c r="I12" s="77">
        <v>266</v>
      </c>
      <c r="J12" s="64">
        <v>15.5</v>
      </c>
      <c r="K12" s="59">
        <v>279</v>
      </c>
      <c r="L12" s="77">
        <v>255</v>
      </c>
      <c r="M12" s="64">
        <v>8.9</v>
      </c>
      <c r="N12" s="59">
        <v>111.7</v>
      </c>
      <c r="O12" s="77">
        <v>240</v>
      </c>
      <c r="P12" s="64">
        <v>14.6</v>
      </c>
      <c r="T12" s="19"/>
      <c r="U12" s="3"/>
      <c r="V12" s="38"/>
      <c r="W12" s="3"/>
    </row>
    <row r="13" spans="1:23" ht="12.75">
      <c r="A13" s="14">
        <f t="shared" si="0"/>
        <v>42891</v>
      </c>
      <c r="B13" s="59">
        <v>0</v>
      </c>
      <c r="C13" s="74">
        <v>289</v>
      </c>
      <c r="D13" s="64">
        <v>21.7</v>
      </c>
      <c r="E13" s="59">
        <v>61.3</v>
      </c>
      <c r="F13" s="77">
        <v>292</v>
      </c>
      <c r="G13" s="64">
        <v>15.6</v>
      </c>
      <c r="H13" s="59">
        <v>0</v>
      </c>
      <c r="I13" s="77">
        <v>294</v>
      </c>
      <c r="J13" s="66">
        <v>20.8</v>
      </c>
      <c r="K13" s="59">
        <v>83.2</v>
      </c>
      <c r="L13" s="77">
        <v>259</v>
      </c>
      <c r="M13" s="64">
        <v>14.5</v>
      </c>
      <c r="N13" s="59">
        <v>0</v>
      </c>
      <c r="O13" s="77">
        <v>276</v>
      </c>
      <c r="P13" s="64">
        <v>19.8</v>
      </c>
      <c r="T13" s="19"/>
      <c r="U13" s="3"/>
      <c r="V13" s="38"/>
      <c r="W13" s="3"/>
    </row>
    <row r="14" spans="1:23" ht="12.75">
      <c r="A14" s="14">
        <f t="shared" si="0"/>
        <v>42922</v>
      </c>
      <c r="B14" s="60">
        <v>0</v>
      </c>
      <c r="C14" s="75">
        <v>278</v>
      </c>
      <c r="D14" s="64">
        <v>22.1</v>
      </c>
      <c r="E14" s="59">
        <v>48.4</v>
      </c>
      <c r="F14" s="77">
        <v>269</v>
      </c>
      <c r="G14" s="64">
        <v>15.7</v>
      </c>
      <c r="H14" s="59">
        <v>0</v>
      </c>
      <c r="I14" s="77">
        <v>268</v>
      </c>
      <c r="J14" s="66">
        <v>20.6</v>
      </c>
      <c r="K14" s="59">
        <v>49.3</v>
      </c>
      <c r="L14" s="77">
        <v>245</v>
      </c>
      <c r="M14" s="64">
        <v>14.3</v>
      </c>
      <c r="N14" s="59">
        <v>0</v>
      </c>
      <c r="O14" s="77">
        <v>248</v>
      </c>
      <c r="P14" s="64">
        <v>20.1</v>
      </c>
      <c r="T14" s="19"/>
      <c r="U14" s="3"/>
      <c r="V14" s="38"/>
      <c r="W14" s="3"/>
    </row>
    <row r="15" spans="1:23" ht="12.75">
      <c r="A15" s="14">
        <f t="shared" si="0"/>
        <v>42953</v>
      </c>
      <c r="B15" s="60">
        <v>0</v>
      </c>
      <c r="C15" s="75">
        <v>229</v>
      </c>
      <c r="D15" s="64">
        <v>21.3</v>
      </c>
      <c r="E15" s="60">
        <v>51.6</v>
      </c>
      <c r="F15" s="78">
        <v>239</v>
      </c>
      <c r="G15" s="64">
        <v>16.1</v>
      </c>
      <c r="H15" s="59">
        <v>0</v>
      </c>
      <c r="I15" s="77">
        <v>233</v>
      </c>
      <c r="J15" s="64">
        <v>20.2</v>
      </c>
      <c r="K15" s="59">
        <v>65.7</v>
      </c>
      <c r="L15" s="77">
        <v>213</v>
      </c>
      <c r="M15" s="66">
        <v>14.5</v>
      </c>
      <c r="N15" s="59">
        <v>0</v>
      </c>
      <c r="O15" s="77">
        <v>213</v>
      </c>
      <c r="P15" s="64">
        <v>20</v>
      </c>
      <c r="T15" s="19"/>
      <c r="U15" s="3"/>
      <c r="V15" s="38"/>
      <c r="W15" s="3"/>
    </row>
    <row r="16" spans="1:23" ht="12.75">
      <c r="A16" s="14">
        <f t="shared" si="0"/>
        <v>42984</v>
      </c>
      <c r="B16" s="60">
        <v>60.4</v>
      </c>
      <c r="C16" s="75">
        <v>179</v>
      </c>
      <c r="D16" s="64">
        <v>14.8</v>
      </c>
      <c r="E16" s="60">
        <v>309</v>
      </c>
      <c r="F16" s="78">
        <v>186</v>
      </c>
      <c r="G16" s="64">
        <v>9.1</v>
      </c>
      <c r="H16" s="59">
        <v>84.6</v>
      </c>
      <c r="I16" s="77">
        <v>181</v>
      </c>
      <c r="J16" s="64">
        <v>13.4</v>
      </c>
      <c r="K16" s="59">
        <v>362.2</v>
      </c>
      <c r="L16" s="77">
        <v>174</v>
      </c>
      <c r="M16" s="64">
        <v>7.7</v>
      </c>
      <c r="N16" s="59">
        <v>76</v>
      </c>
      <c r="O16" s="77">
        <v>157</v>
      </c>
      <c r="P16" s="64">
        <v>13.4</v>
      </c>
      <c r="T16" s="19"/>
      <c r="U16" s="3"/>
      <c r="V16" s="38"/>
      <c r="W16" s="3"/>
    </row>
    <row r="17" spans="1:23" ht="12.75">
      <c r="A17" s="14">
        <f t="shared" si="0"/>
        <v>43015</v>
      </c>
      <c r="B17" s="59">
        <v>144</v>
      </c>
      <c r="C17" s="74">
        <v>126</v>
      </c>
      <c r="D17" s="64">
        <v>11.8</v>
      </c>
      <c r="E17" s="59">
        <v>323.7</v>
      </c>
      <c r="F17" s="77">
        <v>135</v>
      </c>
      <c r="G17" s="64">
        <v>8.4</v>
      </c>
      <c r="H17" s="59">
        <v>242</v>
      </c>
      <c r="I17" s="77">
        <v>132</v>
      </c>
      <c r="J17" s="66">
        <v>10.4</v>
      </c>
      <c r="K17" s="59">
        <v>410</v>
      </c>
      <c r="L17" s="77">
        <v>130</v>
      </c>
      <c r="M17" s="66">
        <v>6.8</v>
      </c>
      <c r="N17" s="59">
        <v>228.4</v>
      </c>
      <c r="O17" s="77">
        <v>124</v>
      </c>
      <c r="P17" s="64">
        <v>10.6</v>
      </c>
      <c r="U17" s="3"/>
      <c r="V17" s="38"/>
      <c r="W17" s="3"/>
    </row>
    <row r="18" spans="1:23" ht="12.75">
      <c r="A18" s="14">
        <f t="shared" si="0"/>
        <v>43046</v>
      </c>
      <c r="B18" s="59">
        <v>474.8</v>
      </c>
      <c r="C18" s="74">
        <v>65</v>
      </c>
      <c r="D18" s="64">
        <v>4.2</v>
      </c>
      <c r="E18" s="59">
        <v>580.4</v>
      </c>
      <c r="F18" s="77">
        <v>71</v>
      </c>
      <c r="G18" s="64">
        <v>0.7</v>
      </c>
      <c r="H18" s="59">
        <v>513</v>
      </c>
      <c r="I18" s="77">
        <v>45</v>
      </c>
      <c r="J18" s="64">
        <v>2.9</v>
      </c>
      <c r="K18" s="59">
        <v>628.5</v>
      </c>
      <c r="L18" s="77">
        <v>72</v>
      </c>
      <c r="M18" s="64">
        <v>-1</v>
      </c>
      <c r="N18" s="60">
        <v>457.3</v>
      </c>
      <c r="O18" s="78">
        <v>63</v>
      </c>
      <c r="P18" s="65">
        <v>4.8</v>
      </c>
      <c r="U18" s="3"/>
      <c r="V18" s="38"/>
      <c r="W18" s="3"/>
    </row>
    <row r="19" spans="1:23" ht="12.75">
      <c r="A19" s="14">
        <f t="shared" si="0"/>
        <v>43077</v>
      </c>
      <c r="B19" s="59">
        <v>639</v>
      </c>
      <c r="C19" s="74">
        <v>43</v>
      </c>
      <c r="D19" s="65">
        <v>-0.6</v>
      </c>
      <c r="E19" s="59">
        <v>715.1</v>
      </c>
      <c r="F19" s="77">
        <v>55</v>
      </c>
      <c r="G19" s="64">
        <v>-3.1</v>
      </c>
      <c r="H19" s="59">
        <v>670.7</v>
      </c>
      <c r="I19" s="77">
        <v>22</v>
      </c>
      <c r="J19" s="64">
        <v>-1.6</v>
      </c>
      <c r="K19" s="59">
        <v>774.5</v>
      </c>
      <c r="L19" s="77">
        <v>52</v>
      </c>
      <c r="M19" s="64">
        <v>-5</v>
      </c>
      <c r="N19" s="59">
        <v>595.9</v>
      </c>
      <c r="O19" s="77">
        <v>44</v>
      </c>
      <c r="P19" s="64">
        <v>0.8</v>
      </c>
      <c r="U19" s="3"/>
      <c r="V19" s="38"/>
      <c r="W19" s="3"/>
    </row>
    <row r="20" spans="1:23" s="57" customFormat="1" ht="24.75" customHeight="1">
      <c r="A20" s="80" t="s">
        <v>48</v>
      </c>
      <c r="B20" s="118">
        <f>SUM(B8:B19)</f>
        <v>2883.3</v>
      </c>
      <c r="C20" s="119">
        <f>AVERAGE(C8:C19)</f>
        <v>169.75</v>
      </c>
      <c r="D20" s="120">
        <f>AVERAGE(D8:D19)</f>
        <v>11.333333333333334</v>
      </c>
      <c r="E20" s="121">
        <f>SUM(E8:E19)</f>
        <v>4502</v>
      </c>
      <c r="F20" s="119">
        <f>AVERAGE(F8:F19)</f>
        <v>175.75</v>
      </c>
      <c r="G20" s="120">
        <f>AVERAGE(G8:G19)</f>
        <v>6.708333333333335</v>
      </c>
      <c r="H20" s="121">
        <f>SUM(H8:H19)</f>
        <v>3238.0999999999995</v>
      </c>
      <c r="I20" s="119">
        <f>AVERAGE(I8:I19)</f>
        <v>164.41666666666666</v>
      </c>
      <c r="J20" s="120">
        <f>AVERAGE(J8:J19)</f>
        <v>10.291666666666668</v>
      </c>
      <c r="K20" s="121">
        <f>SUM(K8:K19)</f>
        <v>5033.5</v>
      </c>
      <c r="L20" s="119">
        <f>AVERAGE(L8:L19)</f>
        <v>164.41666666666666</v>
      </c>
      <c r="M20" s="120">
        <f>AVERAGE(M8:M19)</f>
        <v>5.116666666666667</v>
      </c>
      <c r="N20" s="121">
        <f>SUM(N8:N19)</f>
        <v>3190.2000000000003</v>
      </c>
      <c r="O20" s="119">
        <f>AVERAGE(O8:O19)</f>
        <v>157.41666666666666</v>
      </c>
      <c r="P20" s="120">
        <f>AVERAGE(P8:P19)</f>
        <v>10.416666666666666</v>
      </c>
      <c r="U20" s="58"/>
      <c r="V20" s="58"/>
      <c r="W20" s="58"/>
    </row>
    <row r="21" spans="21:23" ht="12.75">
      <c r="U21" s="3"/>
      <c r="V21" s="3"/>
      <c r="W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  <row r="25" ht="12.75">
      <c r="B25" s="10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W25"/>
  <sheetViews>
    <sheetView zoomScalePageLayoutView="0" workbookViewId="0" topLeftCell="A1">
      <selection activeCell="D13" sqref="D13:D15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3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  <c r="W7" s="3"/>
    </row>
    <row r="8" spans="1:23" ht="12.75">
      <c r="A8" s="14">
        <v>42370</v>
      </c>
      <c r="B8" s="59">
        <v>550.2</v>
      </c>
      <c r="C8" s="73">
        <v>49</v>
      </c>
      <c r="D8" s="64">
        <v>2.3</v>
      </c>
      <c r="E8" s="59">
        <v>659.5</v>
      </c>
      <c r="F8" s="76">
        <v>62</v>
      </c>
      <c r="G8" s="64">
        <v>-1.3</v>
      </c>
      <c r="H8" s="59">
        <v>593.6</v>
      </c>
      <c r="I8" s="77">
        <v>32</v>
      </c>
      <c r="J8" s="64">
        <v>0.9</v>
      </c>
      <c r="K8" s="59">
        <v>718</v>
      </c>
      <c r="L8" s="77">
        <v>62</v>
      </c>
      <c r="M8" s="64">
        <v>-3.2</v>
      </c>
      <c r="N8" s="59">
        <v>504.4</v>
      </c>
      <c r="O8" s="77">
        <v>52</v>
      </c>
      <c r="P8" s="64">
        <v>3.7</v>
      </c>
      <c r="T8" s="3"/>
      <c r="U8" s="3"/>
      <c r="V8" s="38"/>
      <c r="W8" s="3"/>
    </row>
    <row r="9" spans="1:23" ht="12.75">
      <c r="A9" s="14">
        <f aca="true" t="shared" si="0" ref="A9:A19">A8+31</f>
        <v>42401</v>
      </c>
      <c r="B9" s="59">
        <v>453.5</v>
      </c>
      <c r="C9" s="74">
        <v>80</v>
      </c>
      <c r="D9" s="64">
        <v>4.4</v>
      </c>
      <c r="E9" s="59">
        <v>591.9</v>
      </c>
      <c r="F9" s="77">
        <v>87</v>
      </c>
      <c r="G9" s="64">
        <v>-0.4</v>
      </c>
      <c r="H9" s="59">
        <v>475</v>
      </c>
      <c r="I9" s="77">
        <v>79</v>
      </c>
      <c r="J9" s="64">
        <v>3.6</v>
      </c>
      <c r="K9" s="59">
        <v>634.3</v>
      </c>
      <c r="L9" s="77">
        <v>91</v>
      </c>
      <c r="M9" s="64">
        <v>-1.9</v>
      </c>
      <c r="N9" s="59">
        <v>434.9</v>
      </c>
      <c r="O9" s="77">
        <v>70</v>
      </c>
      <c r="P9" s="64">
        <v>5</v>
      </c>
      <c r="T9" s="3"/>
      <c r="U9" s="3"/>
      <c r="V9" s="38"/>
      <c r="W9" s="3"/>
    </row>
    <row r="10" spans="1:23" ht="12.75">
      <c r="A10" s="14">
        <f t="shared" si="0"/>
        <v>42432</v>
      </c>
      <c r="B10" s="59">
        <v>403.3</v>
      </c>
      <c r="C10" s="74">
        <v>171</v>
      </c>
      <c r="D10" s="64">
        <v>6.6</v>
      </c>
      <c r="E10" s="59">
        <v>608.2</v>
      </c>
      <c r="F10" s="77">
        <v>180</v>
      </c>
      <c r="G10" s="64">
        <v>0.4</v>
      </c>
      <c r="H10" s="59">
        <v>429.7</v>
      </c>
      <c r="I10" s="77">
        <v>175</v>
      </c>
      <c r="J10" s="66">
        <v>5.7</v>
      </c>
      <c r="K10" s="59">
        <v>657.6</v>
      </c>
      <c r="L10" s="77">
        <v>181</v>
      </c>
      <c r="M10" s="64">
        <v>-1.2</v>
      </c>
      <c r="N10" s="59">
        <v>424.8</v>
      </c>
      <c r="O10" s="77">
        <v>154</v>
      </c>
      <c r="P10" s="64">
        <v>6</v>
      </c>
      <c r="T10" s="3"/>
      <c r="U10" s="3"/>
      <c r="V10" s="38"/>
      <c r="W10" s="3"/>
    </row>
    <row r="11" spans="1:23" ht="12.75">
      <c r="A11" s="14">
        <f t="shared" si="0"/>
        <v>42463</v>
      </c>
      <c r="B11" s="59">
        <v>188.3</v>
      </c>
      <c r="C11" s="74">
        <v>206</v>
      </c>
      <c r="D11" s="64">
        <v>11.3</v>
      </c>
      <c r="E11" s="59">
        <v>438.5</v>
      </c>
      <c r="F11" s="77">
        <v>203</v>
      </c>
      <c r="G11" s="64">
        <v>5.4</v>
      </c>
      <c r="H11" s="59">
        <v>211.4</v>
      </c>
      <c r="I11" s="77">
        <v>222</v>
      </c>
      <c r="J11" s="66">
        <v>10.8</v>
      </c>
      <c r="K11" s="59">
        <v>470.8</v>
      </c>
      <c r="L11" s="77">
        <v>205</v>
      </c>
      <c r="M11" s="64">
        <v>4.3</v>
      </c>
      <c r="N11" s="59">
        <v>276.5</v>
      </c>
      <c r="O11" s="77">
        <v>176</v>
      </c>
      <c r="P11" s="64">
        <v>9.6</v>
      </c>
      <c r="T11" s="19"/>
      <c r="U11" s="3"/>
      <c r="V11" s="38"/>
      <c r="W11" s="3"/>
    </row>
    <row r="12" spans="1:23" ht="12.75">
      <c r="A12" s="14">
        <f t="shared" si="0"/>
        <v>42494</v>
      </c>
      <c r="B12" s="59">
        <v>66.3</v>
      </c>
      <c r="C12" s="74">
        <v>256</v>
      </c>
      <c r="D12" s="64">
        <v>14.7</v>
      </c>
      <c r="E12" s="59">
        <v>326.2</v>
      </c>
      <c r="F12" s="77">
        <v>244</v>
      </c>
      <c r="G12" s="64">
        <v>8.3</v>
      </c>
      <c r="H12" s="59">
        <v>108.7</v>
      </c>
      <c r="I12" s="77">
        <v>251</v>
      </c>
      <c r="J12" s="64">
        <v>13.7</v>
      </c>
      <c r="K12" s="59">
        <v>387.8</v>
      </c>
      <c r="L12" s="77">
        <v>238</v>
      </c>
      <c r="M12" s="64">
        <v>6.8</v>
      </c>
      <c r="N12" s="59">
        <v>108.8</v>
      </c>
      <c r="O12" s="77">
        <v>219</v>
      </c>
      <c r="P12" s="64">
        <v>13.5</v>
      </c>
      <c r="T12" s="19"/>
      <c r="U12" s="3"/>
      <c r="V12" s="38"/>
      <c r="W12" s="3"/>
    </row>
    <row r="13" spans="1:23" ht="12.75">
      <c r="A13" s="14">
        <f t="shared" si="0"/>
        <v>42525</v>
      </c>
      <c r="B13" s="59">
        <v>0</v>
      </c>
      <c r="C13" s="74">
        <v>269</v>
      </c>
      <c r="D13" s="64">
        <v>18.7</v>
      </c>
      <c r="E13" s="59">
        <v>172.3</v>
      </c>
      <c r="F13" s="77">
        <v>251</v>
      </c>
      <c r="G13" s="64">
        <v>12.2</v>
      </c>
      <c r="H13" s="59">
        <v>0</v>
      </c>
      <c r="I13" s="77">
        <v>270</v>
      </c>
      <c r="J13" s="66">
        <v>17.6</v>
      </c>
      <c r="K13" s="59">
        <v>220.4</v>
      </c>
      <c r="L13" s="77">
        <v>248</v>
      </c>
      <c r="M13" s="64">
        <v>11.1</v>
      </c>
      <c r="N13" s="59">
        <v>0</v>
      </c>
      <c r="O13" s="77">
        <v>220</v>
      </c>
      <c r="P13" s="64">
        <v>17.4</v>
      </c>
      <c r="T13" s="19"/>
      <c r="U13" s="3"/>
      <c r="V13" s="38"/>
      <c r="W13" s="3"/>
    </row>
    <row r="14" spans="1:23" ht="12.75">
      <c r="A14" s="14">
        <f t="shared" si="0"/>
        <v>42556</v>
      </c>
      <c r="B14" s="60">
        <v>0</v>
      </c>
      <c r="C14" s="75">
        <v>288</v>
      </c>
      <c r="D14" s="64">
        <v>21.5</v>
      </c>
      <c r="E14" s="59">
        <v>44.7</v>
      </c>
      <c r="F14" s="77">
        <v>290</v>
      </c>
      <c r="G14" s="64">
        <v>15.5</v>
      </c>
      <c r="H14" s="59">
        <v>0</v>
      </c>
      <c r="I14" s="77">
        <v>295</v>
      </c>
      <c r="J14" s="66">
        <v>20.5</v>
      </c>
      <c r="K14" s="59">
        <v>62.9</v>
      </c>
      <c r="L14" s="77">
        <v>262</v>
      </c>
      <c r="M14" s="64">
        <v>14.2</v>
      </c>
      <c r="N14" s="59">
        <v>0</v>
      </c>
      <c r="O14" s="77">
        <v>256</v>
      </c>
      <c r="P14" s="64">
        <v>20.1</v>
      </c>
      <c r="T14" s="19"/>
      <c r="U14" s="3"/>
      <c r="V14" s="38"/>
      <c r="W14" s="3"/>
    </row>
    <row r="15" spans="1:23" ht="12.75">
      <c r="A15" s="14">
        <f t="shared" si="0"/>
        <v>42587</v>
      </c>
      <c r="B15" s="60">
        <v>0</v>
      </c>
      <c r="C15" s="75">
        <v>254</v>
      </c>
      <c r="D15" s="64">
        <v>21</v>
      </c>
      <c r="E15" s="60">
        <v>55</v>
      </c>
      <c r="F15" s="78">
        <v>261</v>
      </c>
      <c r="G15" s="64">
        <v>15.4</v>
      </c>
      <c r="H15" s="59">
        <v>0</v>
      </c>
      <c r="I15" s="77">
        <v>257</v>
      </c>
      <c r="J15" s="64">
        <v>19.8</v>
      </c>
      <c r="K15" s="59">
        <v>76.1</v>
      </c>
      <c r="L15" s="77">
        <v>238</v>
      </c>
      <c r="M15" s="66">
        <v>14.2</v>
      </c>
      <c r="N15" s="59">
        <v>0</v>
      </c>
      <c r="O15" s="77">
        <v>234</v>
      </c>
      <c r="P15" s="64">
        <v>19.5</v>
      </c>
      <c r="T15" s="19"/>
      <c r="U15" s="3"/>
      <c r="V15" s="38"/>
      <c r="W15" s="3"/>
    </row>
    <row r="16" spans="1:23" ht="12.75">
      <c r="A16" s="14">
        <f t="shared" si="0"/>
        <v>42618</v>
      </c>
      <c r="B16" s="60">
        <v>0</v>
      </c>
      <c r="C16" s="75">
        <v>183</v>
      </c>
      <c r="D16" s="64">
        <v>18.4</v>
      </c>
      <c r="E16" s="60">
        <v>121.4</v>
      </c>
      <c r="F16" s="78">
        <v>194</v>
      </c>
      <c r="G16" s="64">
        <v>13</v>
      </c>
      <c r="H16" s="59">
        <v>0</v>
      </c>
      <c r="I16" s="77">
        <v>190</v>
      </c>
      <c r="J16" s="64">
        <v>16.7</v>
      </c>
      <c r="K16" s="59">
        <v>184.6</v>
      </c>
      <c r="L16" s="77">
        <v>186</v>
      </c>
      <c r="M16" s="64">
        <v>11.4</v>
      </c>
      <c r="N16" s="59">
        <v>0</v>
      </c>
      <c r="O16" s="77">
        <v>173</v>
      </c>
      <c r="P16" s="64">
        <v>16.7</v>
      </c>
      <c r="T16" s="19"/>
      <c r="U16" s="3"/>
      <c r="V16" s="38"/>
      <c r="W16" s="3"/>
    </row>
    <row r="17" spans="1:23" ht="12.75">
      <c r="A17" s="14">
        <f t="shared" si="0"/>
        <v>42649</v>
      </c>
      <c r="B17" s="59">
        <v>275.4</v>
      </c>
      <c r="C17" s="74">
        <v>115</v>
      </c>
      <c r="D17" s="64">
        <v>10.1</v>
      </c>
      <c r="E17" s="59">
        <v>435.6</v>
      </c>
      <c r="F17" s="77">
        <v>125</v>
      </c>
      <c r="G17" s="64">
        <v>5.9</v>
      </c>
      <c r="H17" s="59">
        <v>306.6</v>
      </c>
      <c r="I17" s="77">
        <v>115</v>
      </c>
      <c r="J17" s="66">
        <v>9.1</v>
      </c>
      <c r="K17" s="59">
        <v>481.8</v>
      </c>
      <c r="L17" s="77">
        <v>123</v>
      </c>
      <c r="M17" s="66">
        <v>4.5</v>
      </c>
      <c r="N17" s="59">
        <v>299.4</v>
      </c>
      <c r="O17" s="77">
        <v>108</v>
      </c>
      <c r="P17" s="64">
        <v>9.2</v>
      </c>
      <c r="U17" s="3"/>
      <c r="V17" s="38"/>
      <c r="W17" s="3"/>
    </row>
    <row r="18" spans="1:23" ht="12.75">
      <c r="A18" s="14">
        <f t="shared" si="0"/>
        <v>42680</v>
      </c>
      <c r="B18" s="59">
        <v>416</v>
      </c>
      <c r="C18" s="74">
        <v>61</v>
      </c>
      <c r="D18" s="64">
        <v>5.9</v>
      </c>
      <c r="E18" s="59">
        <v>539.8</v>
      </c>
      <c r="F18" s="77">
        <v>72</v>
      </c>
      <c r="G18" s="64">
        <v>2</v>
      </c>
      <c r="H18" s="59">
        <v>423.1</v>
      </c>
      <c r="I18" s="77">
        <v>48</v>
      </c>
      <c r="J18" s="64">
        <v>5</v>
      </c>
      <c r="K18" s="59">
        <v>594.2</v>
      </c>
      <c r="L18" s="77">
        <v>69</v>
      </c>
      <c r="M18" s="64">
        <v>0.2</v>
      </c>
      <c r="N18" s="60">
        <v>401.7</v>
      </c>
      <c r="O18" s="78">
        <v>56</v>
      </c>
      <c r="P18" s="65">
        <v>6.4</v>
      </c>
      <c r="U18" s="3"/>
      <c r="V18" s="38"/>
      <c r="W18" s="3"/>
    </row>
    <row r="19" spans="1:23" ht="12.75">
      <c r="A19" s="14">
        <f t="shared" si="0"/>
        <v>42711</v>
      </c>
      <c r="B19" s="59">
        <v>643.1</v>
      </c>
      <c r="C19" s="74">
        <v>54</v>
      </c>
      <c r="D19" s="65">
        <v>-0.7</v>
      </c>
      <c r="E19" s="59">
        <v>554.6</v>
      </c>
      <c r="F19" s="77">
        <v>80</v>
      </c>
      <c r="G19" s="64">
        <v>2.1</v>
      </c>
      <c r="H19" s="59">
        <v>721</v>
      </c>
      <c r="I19" s="77">
        <v>16</v>
      </c>
      <c r="J19" s="64">
        <v>-3.3</v>
      </c>
      <c r="K19" s="59">
        <v>631.8</v>
      </c>
      <c r="L19" s="77">
        <v>64</v>
      </c>
      <c r="M19" s="64">
        <v>-0.4</v>
      </c>
      <c r="N19" s="59">
        <v>598.1</v>
      </c>
      <c r="O19" s="77">
        <v>59</v>
      </c>
      <c r="P19" s="64">
        <v>0.7</v>
      </c>
      <c r="U19" s="3"/>
      <c r="V19" s="38"/>
      <c r="W19" s="3"/>
    </row>
    <row r="20" spans="1:23" s="57" customFormat="1" ht="24.75" customHeight="1">
      <c r="A20" s="80" t="s">
        <v>48</v>
      </c>
      <c r="B20" s="118">
        <f>SUM(B8:B19)</f>
        <v>2996.1</v>
      </c>
      <c r="C20" s="119">
        <f>AVERAGE(C8:C19)</f>
        <v>165.5</v>
      </c>
      <c r="D20" s="120">
        <f>AVERAGE(D8:D19)</f>
        <v>11.183333333333335</v>
      </c>
      <c r="E20" s="121">
        <f>SUM(E8:E19)</f>
        <v>4547.700000000001</v>
      </c>
      <c r="F20" s="119">
        <f>AVERAGE(F8:F19)</f>
        <v>170.75</v>
      </c>
      <c r="G20" s="120">
        <f>AVERAGE(G8:G19)</f>
        <v>6.541666666666667</v>
      </c>
      <c r="H20" s="121">
        <f>SUM(H8:H19)</f>
        <v>3269.1</v>
      </c>
      <c r="I20" s="119">
        <f>AVERAGE(I8:I19)</f>
        <v>162.5</v>
      </c>
      <c r="J20" s="120">
        <f>AVERAGE(J8:J19)</f>
        <v>10.008333333333335</v>
      </c>
      <c r="K20" s="121">
        <f>SUM(K8:K19)</f>
        <v>5120.300000000001</v>
      </c>
      <c r="L20" s="119">
        <f>AVERAGE(L8:L19)</f>
        <v>163.91666666666666</v>
      </c>
      <c r="M20" s="120">
        <f>AVERAGE(M8:M19)</f>
        <v>5</v>
      </c>
      <c r="N20" s="121">
        <f>SUM(N8:N19)</f>
        <v>3048.5999999999995</v>
      </c>
      <c r="O20" s="119">
        <f>AVERAGE(O8:O19)</f>
        <v>148.08333333333334</v>
      </c>
      <c r="P20" s="120">
        <f>AVERAGE(P8:P19)</f>
        <v>10.65</v>
      </c>
      <c r="U20" s="58"/>
      <c r="V20" s="58"/>
      <c r="W20" s="58"/>
    </row>
    <row r="21" spans="21:23" ht="12.75">
      <c r="U21" s="3"/>
      <c r="V21" s="3"/>
      <c r="W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  <row r="25" ht="12.75">
      <c r="B25" s="10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W25"/>
  <sheetViews>
    <sheetView zoomScalePageLayoutView="0" workbookViewId="0" topLeftCell="A1">
      <selection activeCell="D13" sqref="D13:D15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3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  <c r="W7" s="3"/>
    </row>
    <row r="8" spans="1:23" ht="12.75">
      <c r="A8" s="14">
        <v>42005</v>
      </c>
      <c r="B8" s="59">
        <v>577</v>
      </c>
      <c r="C8" s="73">
        <v>53</v>
      </c>
      <c r="D8" s="64">
        <v>1.4</v>
      </c>
      <c r="E8" s="59">
        <v>657.3</v>
      </c>
      <c r="F8" s="76">
        <v>64</v>
      </c>
      <c r="G8" s="64">
        <v>-1.2</v>
      </c>
      <c r="H8" s="59">
        <v>590.3</v>
      </c>
      <c r="I8" s="77">
        <v>32</v>
      </c>
      <c r="J8" s="64">
        <v>1</v>
      </c>
      <c r="K8" s="59">
        <v>715.5</v>
      </c>
      <c r="L8" s="77">
        <v>62</v>
      </c>
      <c r="M8" s="64">
        <v>-3.1</v>
      </c>
      <c r="N8" s="59">
        <v>548.3</v>
      </c>
      <c r="O8" s="77">
        <v>50</v>
      </c>
      <c r="P8" s="64">
        <v>2.3</v>
      </c>
      <c r="T8" s="3"/>
      <c r="U8" s="3"/>
      <c r="V8" s="38"/>
      <c r="W8" s="3"/>
    </row>
    <row r="9" spans="1:23" ht="12.75">
      <c r="A9" s="14">
        <f aca="true" t="shared" si="0" ref="A9:A19">A8+31</f>
        <v>42036</v>
      </c>
      <c r="B9" s="59">
        <v>524.4</v>
      </c>
      <c r="C9" s="74">
        <v>103</v>
      </c>
      <c r="D9" s="64">
        <v>1.3</v>
      </c>
      <c r="E9" s="59">
        <v>634.3</v>
      </c>
      <c r="F9" s="77">
        <v>110</v>
      </c>
      <c r="G9" s="64">
        <v>-2.7</v>
      </c>
      <c r="H9" s="59">
        <v>553.2</v>
      </c>
      <c r="I9" s="77">
        <v>99</v>
      </c>
      <c r="J9" s="64">
        <v>0.2</v>
      </c>
      <c r="K9" s="59">
        <v>675.6</v>
      </c>
      <c r="L9" s="77">
        <v>106</v>
      </c>
      <c r="M9" s="64">
        <v>-4.1</v>
      </c>
      <c r="N9" s="59">
        <v>520.8</v>
      </c>
      <c r="O9" s="77">
        <v>92</v>
      </c>
      <c r="P9" s="64">
        <v>1.4</v>
      </c>
      <c r="T9" s="3"/>
      <c r="U9" s="3"/>
      <c r="V9" s="38"/>
      <c r="W9" s="3"/>
    </row>
    <row r="10" spans="1:23" ht="12.75">
      <c r="A10" s="14">
        <f t="shared" si="0"/>
        <v>42067</v>
      </c>
      <c r="B10" s="59">
        <v>373.6</v>
      </c>
      <c r="C10" s="74">
        <v>157</v>
      </c>
      <c r="D10" s="64">
        <v>7.9</v>
      </c>
      <c r="E10" s="59">
        <v>538.4</v>
      </c>
      <c r="F10" s="77">
        <v>159</v>
      </c>
      <c r="G10" s="64">
        <v>2.6</v>
      </c>
      <c r="H10" s="59">
        <v>396.4</v>
      </c>
      <c r="I10" s="77">
        <v>154</v>
      </c>
      <c r="J10" s="66">
        <v>7.2</v>
      </c>
      <c r="K10" s="59">
        <v>585.3</v>
      </c>
      <c r="L10" s="77">
        <v>162</v>
      </c>
      <c r="M10" s="64">
        <v>1.1</v>
      </c>
      <c r="N10" s="59">
        <v>400.1</v>
      </c>
      <c r="O10" s="77">
        <v>141</v>
      </c>
      <c r="P10" s="64">
        <v>6.8</v>
      </c>
      <c r="T10" s="3"/>
      <c r="U10" s="3"/>
      <c r="V10" s="38"/>
      <c r="W10" s="3"/>
    </row>
    <row r="11" spans="1:23" ht="12.75">
      <c r="A11" s="14">
        <f t="shared" si="0"/>
        <v>42098</v>
      </c>
      <c r="B11" s="59">
        <v>118.6</v>
      </c>
      <c r="C11" s="74">
        <v>232</v>
      </c>
      <c r="D11" s="64">
        <v>12.2</v>
      </c>
      <c r="E11" s="59">
        <v>405.6</v>
      </c>
      <c r="F11" s="77">
        <v>237</v>
      </c>
      <c r="G11" s="64">
        <v>6.5</v>
      </c>
      <c r="H11" s="59">
        <v>151.7</v>
      </c>
      <c r="I11" s="77">
        <v>239</v>
      </c>
      <c r="J11" s="66">
        <v>11.2</v>
      </c>
      <c r="K11" s="59">
        <v>445</v>
      </c>
      <c r="L11" s="77">
        <v>230</v>
      </c>
      <c r="M11" s="64">
        <v>5.2</v>
      </c>
      <c r="N11" s="59">
        <v>186</v>
      </c>
      <c r="O11" s="77">
        <v>213</v>
      </c>
      <c r="P11" s="64">
        <v>10.6</v>
      </c>
      <c r="T11" s="19"/>
      <c r="U11" s="3"/>
      <c r="V11" s="38"/>
      <c r="W11" s="3"/>
    </row>
    <row r="12" spans="1:23" ht="12.75">
      <c r="A12" s="14">
        <f t="shared" si="0"/>
        <v>42129</v>
      </c>
      <c r="B12" s="59">
        <v>47.7</v>
      </c>
      <c r="C12" s="74">
        <v>252</v>
      </c>
      <c r="D12" s="64">
        <v>15.6</v>
      </c>
      <c r="E12" s="59">
        <v>274</v>
      </c>
      <c r="F12" s="77">
        <v>255</v>
      </c>
      <c r="G12" s="64">
        <v>9.7</v>
      </c>
      <c r="H12" s="59">
        <v>71.5</v>
      </c>
      <c r="I12" s="77">
        <v>250</v>
      </c>
      <c r="J12" s="64">
        <v>14.5</v>
      </c>
      <c r="K12" s="59">
        <v>337.2</v>
      </c>
      <c r="L12" s="77">
        <v>225</v>
      </c>
      <c r="M12" s="64">
        <v>8.4</v>
      </c>
      <c r="N12" s="59">
        <v>41</v>
      </c>
      <c r="O12" s="77">
        <v>212</v>
      </c>
      <c r="P12" s="64">
        <v>14.7</v>
      </c>
      <c r="T12" s="19"/>
      <c r="U12" s="3"/>
      <c r="V12" s="38"/>
      <c r="W12" s="3"/>
    </row>
    <row r="13" spans="1:23" ht="12.75">
      <c r="A13" s="14">
        <f t="shared" si="0"/>
        <v>42160</v>
      </c>
      <c r="B13" s="59">
        <v>0</v>
      </c>
      <c r="C13" s="74">
        <v>295</v>
      </c>
      <c r="D13" s="64">
        <v>20.6</v>
      </c>
      <c r="E13" s="59">
        <v>54</v>
      </c>
      <c r="F13" s="77">
        <v>280</v>
      </c>
      <c r="G13" s="64">
        <v>14.3</v>
      </c>
      <c r="H13" s="59">
        <v>0</v>
      </c>
      <c r="I13" s="77">
        <v>297</v>
      </c>
      <c r="J13" s="66">
        <v>19.4</v>
      </c>
      <c r="K13" s="59">
        <v>121.8</v>
      </c>
      <c r="L13" s="77">
        <v>266</v>
      </c>
      <c r="M13" s="64">
        <v>12.8</v>
      </c>
      <c r="N13" s="59">
        <v>0</v>
      </c>
      <c r="O13" s="77">
        <v>275</v>
      </c>
      <c r="P13" s="64">
        <v>19</v>
      </c>
      <c r="T13" s="19"/>
      <c r="U13" s="3"/>
      <c r="V13" s="38"/>
      <c r="W13" s="3"/>
    </row>
    <row r="14" spans="1:23" ht="12.75">
      <c r="A14" s="14">
        <f t="shared" si="0"/>
        <v>42191</v>
      </c>
      <c r="B14" s="60">
        <v>0</v>
      </c>
      <c r="C14" s="75">
        <v>296</v>
      </c>
      <c r="D14" s="64">
        <v>24</v>
      </c>
      <c r="E14" s="59">
        <v>16.1</v>
      </c>
      <c r="F14" s="77">
        <v>307</v>
      </c>
      <c r="G14" s="64">
        <v>18.3</v>
      </c>
      <c r="H14" s="59">
        <v>0</v>
      </c>
      <c r="I14" s="77">
        <v>292</v>
      </c>
      <c r="J14" s="66">
        <v>22.6</v>
      </c>
      <c r="K14" s="59">
        <v>24.8</v>
      </c>
      <c r="L14" s="77">
        <v>273</v>
      </c>
      <c r="M14" s="64">
        <v>16.7</v>
      </c>
      <c r="N14" s="59">
        <v>0</v>
      </c>
      <c r="O14" s="77">
        <v>280</v>
      </c>
      <c r="P14" s="64">
        <v>22.8</v>
      </c>
      <c r="T14" s="19"/>
      <c r="U14" s="3"/>
      <c r="V14" s="38"/>
      <c r="W14" s="3"/>
    </row>
    <row r="15" spans="1:23" ht="12.75">
      <c r="A15" s="14">
        <f t="shared" si="0"/>
        <v>42222</v>
      </c>
      <c r="B15" s="60">
        <v>0</v>
      </c>
      <c r="C15" s="75">
        <v>226</v>
      </c>
      <c r="D15" s="64">
        <v>20.9</v>
      </c>
      <c r="E15" s="60">
        <v>67.1</v>
      </c>
      <c r="F15" s="78">
        <v>230</v>
      </c>
      <c r="G15" s="64">
        <v>15.8</v>
      </c>
      <c r="H15" s="59">
        <v>0</v>
      </c>
      <c r="I15" s="77">
        <v>233</v>
      </c>
      <c r="J15" s="64">
        <v>19.7</v>
      </c>
      <c r="K15" s="59">
        <v>122.9</v>
      </c>
      <c r="L15" s="77">
        <v>213</v>
      </c>
      <c r="M15" s="66">
        <v>13.8</v>
      </c>
      <c r="N15" s="59">
        <v>0</v>
      </c>
      <c r="O15" s="77">
        <v>213</v>
      </c>
      <c r="P15" s="64">
        <v>19.9</v>
      </c>
      <c r="T15" s="19"/>
      <c r="U15" s="3"/>
      <c r="V15" s="38"/>
      <c r="W15" s="3"/>
    </row>
    <row r="16" spans="1:23" ht="12.75">
      <c r="A16" s="14">
        <f t="shared" si="0"/>
        <v>42253</v>
      </c>
      <c r="B16" s="60">
        <v>35.5</v>
      </c>
      <c r="C16" s="75">
        <v>182</v>
      </c>
      <c r="D16" s="64">
        <v>14.9</v>
      </c>
      <c r="E16" s="60">
        <v>281.7</v>
      </c>
      <c r="F16" s="78">
        <v>186</v>
      </c>
      <c r="G16" s="64">
        <v>9.5</v>
      </c>
      <c r="H16" s="59">
        <v>72.6</v>
      </c>
      <c r="I16" s="77">
        <v>183</v>
      </c>
      <c r="J16" s="64">
        <v>14</v>
      </c>
      <c r="K16" s="59">
        <v>330.5</v>
      </c>
      <c r="L16" s="77">
        <v>172</v>
      </c>
      <c r="M16" s="64">
        <v>8.3</v>
      </c>
      <c r="N16" s="59">
        <v>56.6</v>
      </c>
      <c r="O16" s="77">
        <v>164</v>
      </c>
      <c r="P16" s="64">
        <v>13.8</v>
      </c>
      <c r="T16" s="19"/>
      <c r="U16" s="3"/>
      <c r="V16" s="38"/>
      <c r="W16" s="3"/>
    </row>
    <row r="17" spans="1:23" ht="12.75">
      <c r="A17" s="14">
        <f t="shared" si="0"/>
        <v>42284</v>
      </c>
      <c r="B17" s="59">
        <v>228.3</v>
      </c>
      <c r="C17" s="74">
        <v>119</v>
      </c>
      <c r="D17" s="64">
        <v>10.5</v>
      </c>
      <c r="E17" s="59">
        <v>414.8</v>
      </c>
      <c r="F17" s="77">
        <v>123</v>
      </c>
      <c r="G17" s="64">
        <v>6.6</v>
      </c>
      <c r="H17" s="59">
        <v>257</v>
      </c>
      <c r="I17" s="77">
        <v>118</v>
      </c>
      <c r="J17" s="66">
        <v>10.1</v>
      </c>
      <c r="K17" s="59">
        <v>468.9</v>
      </c>
      <c r="L17" s="77">
        <v>131</v>
      </c>
      <c r="M17" s="66">
        <v>4.9</v>
      </c>
      <c r="N17" s="59">
        <v>274.2</v>
      </c>
      <c r="O17" s="77">
        <v>108</v>
      </c>
      <c r="P17" s="64">
        <v>9.9</v>
      </c>
      <c r="U17" s="3"/>
      <c r="V17" s="38"/>
      <c r="W17" s="3"/>
    </row>
    <row r="18" spans="1:23" ht="12.75">
      <c r="A18" s="14">
        <f t="shared" si="0"/>
        <v>42315</v>
      </c>
      <c r="B18" s="59">
        <v>421.8</v>
      </c>
      <c r="C18" s="74">
        <v>72</v>
      </c>
      <c r="D18" s="64">
        <v>5.9</v>
      </c>
      <c r="E18" s="59">
        <v>454.4</v>
      </c>
      <c r="F18" s="77">
        <v>91</v>
      </c>
      <c r="G18" s="64">
        <v>4.6</v>
      </c>
      <c r="H18" s="59">
        <v>442.7</v>
      </c>
      <c r="I18" s="77">
        <v>56</v>
      </c>
      <c r="J18" s="64">
        <v>5</v>
      </c>
      <c r="K18" s="59">
        <v>536.5</v>
      </c>
      <c r="L18" s="77">
        <v>82</v>
      </c>
      <c r="M18" s="64">
        <v>2.1</v>
      </c>
      <c r="N18" s="60">
        <v>407.7</v>
      </c>
      <c r="O18" s="78">
        <v>74</v>
      </c>
      <c r="P18" s="65">
        <v>6.4</v>
      </c>
      <c r="U18" s="3"/>
      <c r="V18" s="38"/>
      <c r="W18" s="3"/>
    </row>
    <row r="19" spans="1:23" ht="12.75">
      <c r="A19" s="14">
        <f t="shared" si="0"/>
        <v>42346</v>
      </c>
      <c r="B19" s="59">
        <v>552.8</v>
      </c>
      <c r="C19" s="74">
        <v>50</v>
      </c>
      <c r="D19" s="65">
        <v>2.2</v>
      </c>
      <c r="E19" s="59">
        <v>504.5</v>
      </c>
      <c r="F19" s="77">
        <v>73</v>
      </c>
      <c r="G19" s="64">
        <v>3.7</v>
      </c>
      <c r="H19" s="59">
        <v>628.1</v>
      </c>
      <c r="I19" s="77">
        <v>17</v>
      </c>
      <c r="J19" s="64">
        <v>-0.3</v>
      </c>
      <c r="K19" s="59">
        <v>590.8</v>
      </c>
      <c r="L19" s="77">
        <v>65</v>
      </c>
      <c r="M19" s="64">
        <v>0.9</v>
      </c>
      <c r="N19" s="59">
        <v>501.3</v>
      </c>
      <c r="O19" s="77">
        <v>58</v>
      </c>
      <c r="P19" s="64">
        <v>3.8</v>
      </c>
      <c r="U19" s="3"/>
      <c r="V19" s="38"/>
      <c r="W19" s="3"/>
    </row>
    <row r="20" spans="1:23" s="57" customFormat="1" ht="24.75" customHeight="1">
      <c r="A20" s="80" t="s">
        <v>48</v>
      </c>
      <c r="B20" s="118">
        <f>SUM(B8:B19)</f>
        <v>2879.7</v>
      </c>
      <c r="C20" s="119">
        <f>AVERAGE(C8:C19)</f>
        <v>169.75</v>
      </c>
      <c r="D20" s="120">
        <f>AVERAGE(D8:D19)</f>
        <v>11.450000000000001</v>
      </c>
      <c r="E20" s="121">
        <f>SUM(E8:E19)</f>
        <v>4302.2</v>
      </c>
      <c r="F20" s="119">
        <f>AVERAGE(F8:F19)</f>
        <v>176.25</v>
      </c>
      <c r="G20" s="120">
        <f>AVERAGE(G8:G19)</f>
        <v>7.308333333333333</v>
      </c>
      <c r="H20" s="121">
        <f>SUM(H8:H19)</f>
        <v>3163.4999999999995</v>
      </c>
      <c r="I20" s="119">
        <f>AVERAGE(I8:I19)</f>
        <v>164.16666666666666</v>
      </c>
      <c r="J20" s="120">
        <f>AVERAGE(J8:J19)</f>
        <v>10.383333333333333</v>
      </c>
      <c r="K20" s="121">
        <f>SUM(K8:K19)</f>
        <v>4954.8</v>
      </c>
      <c r="L20" s="119">
        <f>AVERAGE(L8:L19)</f>
        <v>165.58333333333334</v>
      </c>
      <c r="M20" s="120">
        <f>AVERAGE(M8:M19)</f>
        <v>5.583333333333333</v>
      </c>
      <c r="N20" s="121">
        <f>SUM(N8:N19)</f>
        <v>2936</v>
      </c>
      <c r="O20" s="119">
        <f>AVERAGE(O8:O19)</f>
        <v>156.66666666666666</v>
      </c>
      <c r="P20" s="120">
        <f>AVERAGE(P8:P19)</f>
        <v>10.950000000000001</v>
      </c>
      <c r="U20" s="58"/>
      <c r="V20" s="58"/>
      <c r="W20" s="58"/>
    </row>
    <row r="21" spans="21:23" ht="12.75">
      <c r="U21" s="3"/>
      <c r="V21" s="3"/>
      <c r="W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  <row r="25" ht="12.75">
      <c r="B25" s="10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35"/>
  <sheetViews>
    <sheetView zoomScalePageLayoutView="0" workbookViewId="0" topLeftCell="A1">
      <selection activeCell="D13" sqref="D13:D15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2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</row>
    <row r="8" spans="1:22" ht="12.75">
      <c r="A8" s="14">
        <v>41640</v>
      </c>
      <c r="B8" s="59">
        <v>539.4</v>
      </c>
      <c r="C8" s="73">
        <v>52</v>
      </c>
      <c r="D8" s="64">
        <v>2.6</v>
      </c>
      <c r="E8" s="59">
        <v>614.9</v>
      </c>
      <c r="F8" s="76">
        <v>64</v>
      </c>
      <c r="G8" s="64">
        <v>0.2</v>
      </c>
      <c r="H8" s="59">
        <v>550.5</v>
      </c>
      <c r="I8" s="77">
        <v>34</v>
      </c>
      <c r="J8" s="66">
        <v>2.2</v>
      </c>
      <c r="K8" s="59">
        <v>699.6</v>
      </c>
      <c r="L8" s="77">
        <v>61</v>
      </c>
      <c r="M8" s="64">
        <v>-2.6</v>
      </c>
      <c r="N8" s="59">
        <v>504.1</v>
      </c>
      <c r="O8" s="77">
        <v>51</v>
      </c>
      <c r="P8" s="64">
        <v>3.7</v>
      </c>
      <c r="T8" s="3"/>
      <c r="U8" s="3"/>
      <c r="V8" s="38"/>
    </row>
    <row r="9" spans="1:22" ht="12.75">
      <c r="A9" s="14">
        <f aca="true" t="shared" si="0" ref="A9:A19">A8+31</f>
        <v>41671</v>
      </c>
      <c r="B9" s="59">
        <v>443.2</v>
      </c>
      <c r="C9" s="74">
        <v>89</v>
      </c>
      <c r="D9" s="64">
        <v>4.2</v>
      </c>
      <c r="E9" s="59">
        <v>573.5</v>
      </c>
      <c r="F9" s="77">
        <v>98</v>
      </c>
      <c r="G9" s="64">
        <v>-0.5</v>
      </c>
      <c r="H9" s="59">
        <v>449.8</v>
      </c>
      <c r="I9" s="77">
        <v>87</v>
      </c>
      <c r="J9" s="64">
        <v>3.9</v>
      </c>
      <c r="K9" s="59">
        <v>633.3</v>
      </c>
      <c r="L9" s="77">
        <v>94</v>
      </c>
      <c r="M9" s="64">
        <v>-2.6</v>
      </c>
      <c r="N9" s="59">
        <v>417.1</v>
      </c>
      <c r="O9" s="77">
        <v>85</v>
      </c>
      <c r="P9" s="64">
        <v>5.1</v>
      </c>
      <c r="T9" s="3"/>
      <c r="U9" s="3"/>
      <c r="V9" s="38"/>
    </row>
    <row r="10" spans="1:22" ht="12.75">
      <c r="A10" s="14">
        <f t="shared" si="0"/>
        <v>41702</v>
      </c>
      <c r="B10" s="59">
        <v>322.9</v>
      </c>
      <c r="C10" s="74">
        <v>185</v>
      </c>
      <c r="D10" s="64">
        <v>8.4</v>
      </c>
      <c r="E10" s="59">
        <v>513</v>
      </c>
      <c r="F10" s="77">
        <v>192</v>
      </c>
      <c r="G10" s="64">
        <v>3.5</v>
      </c>
      <c r="H10" s="59">
        <v>368.6</v>
      </c>
      <c r="I10" s="77">
        <v>183</v>
      </c>
      <c r="J10" s="66">
        <v>7.4</v>
      </c>
      <c r="K10" s="59">
        <v>587.1</v>
      </c>
      <c r="L10" s="77">
        <v>185</v>
      </c>
      <c r="M10" s="64">
        <v>1.1</v>
      </c>
      <c r="N10" s="59">
        <v>367.2</v>
      </c>
      <c r="O10" s="77">
        <v>170</v>
      </c>
      <c r="P10" s="64">
        <v>7.5</v>
      </c>
      <c r="T10" s="3"/>
      <c r="U10" s="3"/>
      <c r="V10" s="38"/>
    </row>
    <row r="11" spans="1:22" ht="12.75">
      <c r="A11" s="14">
        <f t="shared" si="0"/>
        <v>41733</v>
      </c>
      <c r="B11" s="59">
        <v>103.4</v>
      </c>
      <c r="C11" s="74">
        <v>222</v>
      </c>
      <c r="D11" s="64">
        <v>12.8</v>
      </c>
      <c r="E11" s="59">
        <v>397.1</v>
      </c>
      <c r="F11" s="77">
        <v>221</v>
      </c>
      <c r="G11" s="64">
        <v>6.8</v>
      </c>
      <c r="H11" s="59">
        <v>151.9</v>
      </c>
      <c r="I11" s="77">
        <v>217</v>
      </c>
      <c r="J11" s="66">
        <v>11.7</v>
      </c>
      <c r="K11" s="59">
        <v>442.1</v>
      </c>
      <c r="L11" s="77">
        <v>213</v>
      </c>
      <c r="M11" s="64">
        <v>5.3</v>
      </c>
      <c r="N11" s="59">
        <v>145.4</v>
      </c>
      <c r="O11" s="77">
        <v>204</v>
      </c>
      <c r="P11" s="64">
        <v>11.7</v>
      </c>
      <c r="T11" s="19"/>
      <c r="U11" s="3"/>
      <c r="V11" s="38"/>
    </row>
    <row r="12" spans="1:22" ht="12.75">
      <c r="A12" s="14">
        <f t="shared" si="0"/>
        <v>41764</v>
      </c>
      <c r="B12" s="59">
        <v>64.5</v>
      </c>
      <c r="C12" s="74">
        <v>257</v>
      </c>
      <c r="D12" s="64">
        <v>14.5</v>
      </c>
      <c r="E12" s="59">
        <v>352.1</v>
      </c>
      <c r="F12" s="77">
        <v>246</v>
      </c>
      <c r="G12" s="64">
        <v>8</v>
      </c>
      <c r="H12" s="59">
        <v>87.8</v>
      </c>
      <c r="I12" s="77">
        <v>261</v>
      </c>
      <c r="J12" s="64">
        <v>13.8</v>
      </c>
      <c r="K12" s="59">
        <v>406.5</v>
      </c>
      <c r="L12" s="77">
        <v>237</v>
      </c>
      <c r="M12" s="64">
        <v>6.9</v>
      </c>
      <c r="N12" s="59">
        <v>114.2</v>
      </c>
      <c r="O12" s="77">
        <v>226</v>
      </c>
      <c r="P12" s="64">
        <v>13.3</v>
      </c>
      <c r="T12" s="19"/>
      <c r="U12" s="3"/>
      <c r="V12" s="38"/>
    </row>
    <row r="13" spans="1:22" ht="12.75">
      <c r="A13" s="14">
        <f t="shared" si="0"/>
        <v>41795</v>
      </c>
      <c r="B13" s="59">
        <v>0</v>
      </c>
      <c r="C13" s="74">
        <v>286</v>
      </c>
      <c r="D13" s="64">
        <v>20.1</v>
      </c>
      <c r="E13" s="59">
        <v>107.9</v>
      </c>
      <c r="F13" s="77">
        <v>280</v>
      </c>
      <c r="G13" s="64">
        <v>13.7</v>
      </c>
      <c r="H13" s="59">
        <v>0</v>
      </c>
      <c r="I13" s="77">
        <v>294</v>
      </c>
      <c r="J13" s="66">
        <v>18.8</v>
      </c>
      <c r="K13" s="59">
        <v>149.9</v>
      </c>
      <c r="L13" s="77">
        <v>266</v>
      </c>
      <c r="M13" s="64">
        <v>12.3</v>
      </c>
      <c r="N13" s="59">
        <v>0</v>
      </c>
      <c r="O13" s="77">
        <v>269</v>
      </c>
      <c r="P13" s="64">
        <v>18.2</v>
      </c>
      <c r="T13" s="19"/>
      <c r="U13" s="3"/>
      <c r="V13" s="38"/>
    </row>
    <row r="14" spans="1:22" ht="12.75">
      <c r="A14" s="14">
        <f t="shared" si="0"/>
        <v>41826</v>
      </c>
      <c r="B14" s="60">
        <v>0</v>
      </c>
      <c r="C14" s="75">
        <v>220</v>
      </c>
      <c r="D14" s="64">
        <v>19.3</v>
      </c>
      <c r="E14" s="59">
        <v>102.9</v>
      </c>
      <c r="F14" s="77">
        <v>210</v>
      </c>
      <c r="G14" s="64">
        <v>13.2</v>
      </c>
      <c r="H14" s="59">
        <v>8.5</v>
      </c>
      <c r="I14" s="77">
        <v>230</v>
      </c>
      <c r="J14" s="66">
        <v>18.5</v>
      </c>
      <c r="K14" s="59">
        <v>156.5</v>
      </c>
      <c r="L14" s="77">
        <v>206</v>
      </c>
      <c r="M14" s="64">
        <v>12</v>
      </c>
      <c r="N14" s="59">
        <v>8.1</v>
      </c>
      <c r="O14" s="77">
        <v>190</v>
      </c>
      <c r="P14" s="64">
        <v>17.9</v>
      </c>
      <c r="T14" s="19"/>
      <c r="U14" s="3"/>
      <c r="V14" s="38"/>
    </row>
    <row r="15" spans="1:22" ht="12.75">
      <c r="A15" s="14">
        <f t="shared" si="0"/>
        <v>41857</v>
      </c>
      <c r="B15" s="59">
        <v>0</v>
      </c>
      <c r="C15" s="74">
        <v>231</v>
      </c>
      <c r="D15" s="65">
        <v>18.4</v>
      </c>
      <c r="E15" s="59">
        <v>145.9</v>
      </c>
      <c r="F15" s="77">
        <v>223</v>
      </c>
      <c r="G15" s="65">
        <v>12.4</v>
      </c>
      <c r="H15" s="59">
        <v>0</v>
      </c>
      <c r="I15" s="77">
        <v>229</v>
      </c>
      <c r="J15" s="65">
        <v>17.4</v>
      </c>
      <c r="K15" s="59">
        <v>201.3</v>
      </c>
      <c r="L15" s="77">
        <v>224</v>
      </c>
      <c r="M15" s="112">
        <v>11.2</v>
      </c>
      <c r="N15" s="59">
        <v>0</v>
      </c>
      <c r="O15" s="77">
        <v>190</v>
      </c>
      <c r="P15" s="65">
        <v>17.3</v>
      </c>
      <c r="T15" s="19"/>
      <c r="U15" s="3"/>
      <c r="V15" s="38"/>
    </row>
    <row r="16" spans="1:22" ht="12.75">
      <c r="A16" s="14">
        <f t="shared" si="0"/>
        <v>41888</v>
      </c>
      <c r="B16" s="60">
        <v>0</v>
      </c>
      <c r="C16" s="75">
        <v>191</v>
      </c>
      <c r="D16" s="64">
        <v>16.9</v>
      </c>
      <c r="E16" s="60">
        <v>135.7</v>
      </c>
      <c r="F16" s="78">
        <v>194</v>
      </c>
      <c r="G16" s="64">
        <v>11.7</v>
      </c>
      <c r="H16" s="59">
        <v>25.5</v>
      </c>
      <c r="I16" s="77">
        <v>185</v>
      </c>
      <c r="J16" s="64">
        <v>15.7</v>
      </c>
      <c r="K16" s="59">
        <v>265.6</v>
      </c>
      <c r="L16" s="77">
        <v>173</v>
      </c>
      <c r="M16" s="64">
        <v>10.2</v>
      </c>
      <c r="N16" s="59">
        <v>8.6</v>
      </c>
      <c r="O16" s="77">
        <v>179</v>
      </c>
      <c r="P16" s="64">
        <v>16</v>
      </c>
      <c r="T16" s="19"/>
      <c r="U16" s="3"/>
      <c r="V16" s="38"/>
    </row>
    <row r="17" spans="1:22" ht="12.75">
      <c r="A17" s="14">
        <f t="shared" si="0"/>
        <v>41919</v>
      </c>
      <c r="B17" s="59">
        <v>115.2</v>
      </c>
      <c r="C17" s="74">
        <v>123</v>
      </c>
      <c r="D17" s="64">
        <v>13</v>
      </c>
      <c r="E17" s="59">
        <v>295.2</v>
      </c>
      <c r="F17" s="77">
        <v>132</v>
      </c>
      <c r="G17" s="64">
        <v>9.2</v>
      </c>
      <c r="H17" s="59">
        <v>152.2</v>
      </c>
      <c r="I17" s="77">
        <v>124</v>
      </c>
      <c r="J17" s="66">
        <v>12.1</v>
      </c>
      <c r="K17" s="59">
        <v>379.4</v>
      </c>
      <c r="L17" s="77">
        <v>128</v>
      </c>
      <c r="M17" s="66">
        <v>7.5</v>
      </c>
      <c r="N17" s="59">
        <v>109.7</v>
      </c>
      <c r="O17" s="77">
        <v>116</v>
      </c>
      <c r="P17" s="64">
        <v>13.2</v>
      </c>
      <c r="U17" s="3"/>
      <c r="V17" s="38"/>
    </row>
    <row r="18" spans="1:22" ht="12.75">
      <c r="A18" s="14">
        <f t="shared" si="0"/>
        <v>41950</v>
      </c>
      <c r="B18" s="59">
        <v>352</v>
      </c>
      <c r="C18" s="74">
        <v>66</v>
      </c>
      <c r="D18" s="64">
        <v>8.1</v>
      </c>
      <c r="E18" s="59">
        <v>426.9</v>
      </c>
      <c r="F18" s="77">
        <v>76</v>
      </c>
      <c r="G18" s="64">
        <v>5.8</v>
      </c>
      <c r="H18" s="59">
        <v>335</v>
      </c>
      <c r="I18" s="77">
        <v>48</v>
      </c>
      <c r="J18" s="64">
        <v>8</v>
      </c>
      <c r="K18" s="59">
        <v>506.5</v>
      </c>
      <c r="L18" s="77">
        <v>67</v>
      </c>
      <c r="M18" s="64">
        <v>3.1</v>
      </c>
      <c r="N18" s="60">
        <v>361.8</v>
      </c>
      <c r="O18" s="78">
        <v>61</v>
      </c>
      <c r="P18" s="65">
        <v>7.8</v>
      </c>
      <c r="U18" s="3"/>
      <c r="V18" s="38"/>
    </row>
    <row r="19" spans="1:22" ht="12.75">
      <c r="A19" s="14">
        <f t="shared" si="0"/>
        <v>41981</v>
      </c>
      <c r="B19" s="59">
        <v>536.8</v>
      </c>
      <c r="C19" s="74">
        <v>43</v>
      </c>
      <c r="D19" s="65">
        <v>2.7</v>
      </c>
      <c r="E19" s="59">
        <v>628.5</v>
      </c>
      <c r="F19" s="77">
        <v>55</v>
      </c>
      <c r="G19" s="64">
        <v>-0.3</v>
      </c>
      <c r="H19" s="59">
        <v>553.4</v>
      </c>
      <c r="I19" s="77">
        <v>23</v>
      </c>
      <c r="J19" s="64">
        <v>2.1</v>
      </c>
      <c r="K19" s="59">
        <v>691.9</v>
      </c>
      <c r="L19" s="77">
        <v>55</v>
      </c>
      <c r="M19" s="64">
        <v>-2.3</v>
      </c>
      <c r="N19" s="59">
        <v>498.3</v>
      </c>
      <c r="O19" s="77">
        <v>45</v>
      </c>
      <c r="P19" s="64">
        <v>3.9</v>
      </c>
      <c r="U19" s="3"/>
      <c r="V19" s="38"/>
    </row>
    <row r="20" spans="1:22" s="57" customFormat="1" ht="24.75" customHeight="1">
      <c r="A20" s="80" t="s">
        <v>48</v>
      </c>
      <c r="B20" s="118">
        <f>SUM(B8:B19)</f>
        <v>2477.4</v>
      </c>
      <c r="C20" s="119">
        <f>AVERAGE(C8:C19)</f>
        <v>163.75</v>
      </c>
      <c r="D20" s="120">
        <f>AVERAGE(D8:D19)</f>
        <v>11.75</v>
      </c>
      <c r="E20" s="121">
        <f>SUM(E8:E19)</f>
        <v>4293.6</v>
      </c>
      <c r="F20" s="119">
        <f>AVERAGE(F8:F19)</f>
        <v>165.91666666666666</v>
      </c>
      <c r="G20" s="120">
        <f>AVERAGE(G8:G19)</f>
        <v>6.9750000000000005</v>
      </c>
      <c r="H20" s="121">
        <f>SUM(H8:H19)</f>
        <v>2683.2000000000003</v>
      </c>
      <c r="I20" s="119">
        <f>AVERAGE(I8:I19)</f>
        <v>159.58333333333334</v>
      </c>
      <c r="J20" s="120">
        <f>AVERAGE(J8:J19)</f>
        <v>10.966666666666667</v>
      </c>
      <c r="K20" s="121">
        <f>SUM(K8:K19)</f>
        <v>5119.7</v>
      </c>
      <c r="L20" s="119">
        <f>AVERAGE(L8:L19)</f>
        <v>159.08333333333334</v>
      </c>
      <c r="M20" s="120">
        <f>AVERAGE(M8:M19)</f>
        <v>5.175000000000001</v>
      </c>
      <c r="N20" s="121">
        <f>SUM(N8:N19)</f>
        <v>2534.5</v>
      </c>
      <c r="O20" s="119">
        <f>AVERAGE(O8:O19)</f>
        <v>148.83333333333334</v>
      </c>
      <c r="P20" s="120">
        <f>AVERAGE(P8:P19)</f>
        <v>11.300000000000002</v>
      </c>
      <c r="U20" s="58"/>
      <c r="V20" s="58"/>
    </row>
    <row r="21" spans="21:22" ht="12.75">
      <c r="U21" s="3"/>
      <c r="V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  <row r="25" ht="12.75">
      <c r="B25" s="100"/>
    </row>
    <row r="35" ht="12.75">
      <c r="E35" s="117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W25"/>
  <sheetViews>
    <sheetView zoomScalePageLayoutView="0" workbookViewId="0" topLeftCell="A1">
      <selection activeCell="D13" sqref="D13:D15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3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  <c r="W7" s="3"/>
    </row>
    <row r="8" spans="1:23" ht="12.75">
      <c r="A8" s="14">
        <v>41275</v>
      </c>
      <c r="B8" s="59">
        <v>593.1</v>
      </c>
      <c r="C8" s="73">
        <v>59</v>
      </c>
      <c r="D8" s="64">
        <v>0.9</v>
      </c>
      <c r="E8" s="59">
        <v>692</v>
      </c>
      <c r="F8" s="76">
        <v>73</v>
      </c>
      <c r="G8" s="64">
        <v>-2.3</v>
      </c>
      <c r="H8" s="59">
        <v>644.8</v>
      </c>
      <c r="I8" s="77">
        <v>34</v>
      </c>
      <c r="J8" s="66">
        <v>-0.8</v>
      </c>
      <c r="K8" s="59">
        <v>772.5</v>
      </c>
      <c r="L8" s="77">
        <v>71</v>
      </c>
      <c r="M8" s="64">
        <v>-4.9</v>
      </c>
      <c r="N8" s="59">
        <v>566.6</v>
      </c>
      <c r="O8" s="77">
        <v>56</v>
      </c>
      <c r="P8" s="64">
        <v>1.7</v>
      </c>
      <c r="T8" s="3"/>
      <c r="U8" s="3"/>
      <c r="V8" s="38"/>
      <c r="W8" s="3"/>
    </row>
    <row r="9" spans="1:23" ht="12.75">
      <c r="A9" s="14">
        <f aca="true" t="shared" si="0" ref="A9:A19">A8+31</f>
        <v>41306</v>
      </c>
      <c r="B9" s="59">
        <v>548.3</v>
      </c>
      <c r="C9" s="74">
        <v>110</v>
      </c>
      <c r="D9" s="64">
        <v>0.4</v>
      </c>
      <c r="E9" s="59">
        <v>706.5</v>
      </c>
      <c r="F9" s="77">
        <v>121</v>
      </c>
      <c r="G9" s="64">
        <v>-5.2</v>
      </c>
      <c r="H9" s="59">
        <v>587.4</v>
      </c>
      <c r="I9" s="77">
        <v>103</v>
      </c>
      <c r="J9" s="64">
        <v>-1</v>
      </c>
      <c r="K9" s="59">
        <v>759</v>
      </c>
      <c r="L9" s="77">
        <v>113</v>
      </c>
      <c r="M9" s="64">
        <v>-7.1</v>
      </c>
      <c r="N9" s="59">
        <v>546.5</v>
      </c>
      <c r="O9" s="77">
        <v>97</v>
      </c>
      <c r="P9" s="64">
        <v>0.5</v>
      </c>
      <c r="T9" s="3"/>
      <c r="U9" s="3"/>
      <c r="V9" s="38"/>
      <c r="W9" s="3"/>
    </row>
    <row r="10" spans="1:23" ht="12.75">
      <c r="A10" s="14">
        <f t="shared" si="0"/>
        <v>41337</v>
      </c>
      <c r="B10" s="59">
        <v>447.6</v>
      </c>
      <c r="C10" s="74">
        <v>141</v>
      </c>
      <c r="D10" s="64">
        <v>5.6</v>
      </c>
      <c r="E10" s="59">
        <v>610.2</v>
      </c>
      <c r="F10" s="77">
        <v>157</v>
      </c>
      <c r="G10" s="64">
        <v>0.3</v>
      </c>
      <c r="H10" s="59">
        <v>453.5</v>
      </c>
      <c r="I10" s="77">
        <v>153</v>
      </c>
      <c r="J10" s="66">
        <v>5.4</v>
      </c>
      <c r="K10" s="59">
        <v>664.2</v>
      </c>
      <c r="L10" s="77">
        <v>163</v>
      </c>
      <c r="M10" s="64">
        <v>-1.4</v>
      </c>
      <c r="N10" s="59">
        <v>468.8</v>
      </c>
      <c r="O10" s="77">
        <v>118</v>
      </c>
      <c r="P10" s="64">
        <v>4.9</v>
      </c>
      <c r="T10" s="3"/>
      <c r="U10" s="3"/>
      <c r="V10" s="38"/>
      <c r="W10" s="3"/>
    </row>
    <row r="11" spans="1:23" ht="12.75">
      <c r="A11" s="14">
        <f t="shared" si="0"/>
        <v>41368</v>
      </c>
      <c r="B11" s="59">
        <v>223.3</v>
      </c>
      <c r="C11" s="74">
        <v>210</v>
      </c>
      <c r="D11" s="64">
        <v>10.3</v>
      </c>
      <c r="E11" s="59">
        <v>422.8</v>
      </c>
      <c r="F11" s="77">
        <v>206</v>
      </c>
      <c r="G11" s="64">
        <v>5.7</v>
      </c>
      <c r="H11" s="59">
        <v>227</v>
      </c>
      <c r="I11" s="77">
        <v>210</v>
      </c>
      <c r="J11" s="66">
        <v>10.9</v>
      </c>
      <c r="K11" s="59">
        <v>470.5</v>
      </c>
      <c r="L11" s="77">
        <v>204</v>
      </c>
      <c r="M11" s="64">
        <v>4.3</v>
      </c>
      <c r="N11" s="59">
        <v>255.3</v>
      </c>
      <c r="O11" s="77">
        <v>183</v>
      </c>
      <c r="P11" s="64">
        <v>10.3</v>
      </c>
      <c r="T11" s="19"/>
      <c r="U11" s="3"/>
      <c r="V11" s="38"/>
      <c r="W11" s="3"/>
    </row>
    <row r="12" spans="1:23" ht="12.75">
      <c r="A12" s="14">
        <f t="shared" si="0"/>
        <v>41399</v>
      </c>
      <c r="B12" s="59">
        <v>116.1</v>
      </c>
      <c r="C12" s="74">
        <v>236</v>
      </c>
      <c r="D12" s="64">
        <v>12.8</v>
      </c>
      <c r="E12" s="59">
        <v>422.7</v>
      </c>
      <c r="F12" s="77">
        <v>217</v>
      </c>
      <c r="G12" s="64">
        <v>6.4</v>
      </c>
      <c r="H12" s="59">
        <v>163.1</v>
      </c>
      <c r="I12" s="77">
        <v>237</v>
      </c>
      <c r="J12" s="64">
        <v>12.2</v>
      </c>
      <c r="K12" s="59">
        <v>450.9</v>
      </c>
      <c r="L12" s="77">
        <v>220</v>
      </c>
      <c r="M12" s="64">
        <v>5.5</v>
      </c>
      <c r="N12" s="59">
        <v>176.1</v>
      </c>
      <c r="O12" s="77">
        <v>189</v>
      </c>
      <c r="P12" s="64">
        <v>11.7</v>
      </c>
      <c r="T12" s="19"/>
      <c r="U12" s="3"/>
      <c r="V12" s="38"/>
      <c r="W12" s="3"/>
    </row>
    <row r="13" spans="1:23" ht="12.75">
      <c r="A13" s="14">
        <f t="shared" si="0"/>
        <v>41430</v>
      </c>
      <c r="B13" s="59">
        <v>16.8</v>
      </c>
      <c r="C13" s="74">
        <v>281</v>
      </c>
      <c r="D13" s="64">
        <v>18.2</v>
      </c>
      <c r="E13" s="59">
        <v>179.5</v>
      </c>
      <c r="F13" s="77">
        <v>273</v>
      </c>
      <c r="G13" s="64">
        <v>12</v>
      </c>
      <c r="H13" s="59">
        <v>17.9</v>
      </c>
      <c r="I13" s="77">
        <v>282</v>
      </c>
      <c r="J13" s="66">
        <v>17.6</v>
      </c>
      <c r="K13" s="59">
        <v>227.9</v>
      </c>
      <c r="L13" s="77">
        <v>261</v>
      </c>
      <c r="M13" s="64">
        <v>10.7</v>
      </c>
      <c r="N13" s="59">
        <v>9</v>
      </c>
      <c r="O13" s="77">
        <v>254</v>
      </c>
      <c r="P13" s="64">
        <v>17</v>
      </c>
      <c r="T13" s="19"/>
      <c r="U13" s="3"/>
      <c r="V13" s="38"/>
      <c r="W13" s="3"/>
    </row>
    <row r="14" spans="1:23" ht="12.75">
      <c r="A14" s="14">
        <f t="shared" si="0"/>
        <v>41461</v>
      </c>
      <c r="B14" s="60">
        <v>0</v>
      </c>
      <c r="C14" s="75">
        <v>286</v>
      </c>
      <c r="D14" s="64">
        <v>21.9</v>
      </c>
      <c r="E14" s="59">
        <v>8.6</v>
      </c>
      <c r="F14" s="77">
        <v>292</v>
      </c>
      <c r="G14" s="64">
        <v>16.5</v>
      </c>
      <c r="H14" s="59">
        <v>0</v>
      </c>
      <c r="I14" s="77">
        <v>289</v>
      </c>
      <c r="J14" s="66">
        <v>21.1</v>
      </c>
      <c r="K14" s="59">
        <v>27</v>
      </c>
      <c r="L14" s="77">
        <v>267</v>
      </c>
      <c r="M14" s="66">
        <v>14.9</v>
      </c>
      <c r="N14" s="59">
        <v>0</v>
      </c>
      <c r="O14" s="77">
        <v>274</v>
      </c>
      <c r="P14" s="64">
        <v>20.9</v>
      </c>
      <c r="T14" s="19"/>
      <c r="U14" s="3"/>
      <c r="V14" s="38"/>
      <c r="W14" s="3"/>
    </row>
    <row r="15" spans="1:23" ht="12.75">
      <c r="A15" s="14">
        <f t="shared" si="0"/>
        <v>41492</v>
      </c>
      <c r="B15" s="60">
        <v>0</v>
      </c>
      <c r="C15" s="75">
        <v>256</v>
      </c>
      <c r="D15" s="64">
        <v>20.5</v>
      </c>
      <c r="E15" s="60">
        <v>38.8</v>
      </c>
      <c r="F15" s="78">
        <v>263</v>
      </c>
      <c r="G15" s="64">
        <v>15</v>
      </c>
      <c r="H15" s="59">
        <v>0</v>
      </c>
      <c r="I15" s="77">
        <v>244</v>
      </c>
      <c r="J15" s="64">
        <v>19.2</v>
      </c>
      <c r="K15" s="59">
        <v>95.8</v>
      </c>
      <c r="L15" s="77">
        <v>233</v>
      </c>
      <c r="M15" s="66">
        <v>13.3</v>
      </c>
      <c r="N15" s="59">
        <v>0</v>
      </c>
      <c r="O15" s="77">
        <v>234</v>
      </c>
      <c r="P15" s="64">
        <v>19.2</v>
      </c>
      <c r="T15" s="19"/>
      <c r="U15" s="3"/>
      <c r="V15" s="38"/>
      <c r="W15" s="3"/>
    </row>
    <row r="16" spans="1:23" ht="12.75">
      <c r="A16" s="14">
        <f t="shared" si="0"/>
        <v>41523</v>
      </c>
      <c r="B16" s="60">
        <v>0</v>
      </c>
      <c r="C16" s="75">
        <v>187</v>
      </c>
      <c r="D16" s="64">
        <v>16.3</v>
      </c>
      <c r="E16" s="60">
        <v>176.3</v>
      </c>
      <c r="F16" s="78">
        <v>188</v>
      </c>
      <c r="G16" s="64">
        <v>11.6</v>
      </c>
      <c r="H16" s="59">
        <v>8.4</v>
      </c>
      <c r="I16" s="77">
        <v>189</v>
      </c>
      <c r="J16" s="64">
        <v>15.5</v>
      </c>
      <c r="K16" s="59">
        <v>257.3</v>
      </c>
      <c r="L16" s="77">
        <v>179</v>
      </c>
      <c r="M16" s="64">
        <v>10.1</v>
      </c>
      <c r="N16" s="59">
        <v>8.2</v>
      </c>
      <c r="O16" s="77">
        <v>170</v>
      </c>
      <c r="P16" s="64">
        <v>15.6</v>
      </c>
      <c r="T16" s="19"/>
      <c r="U16" s="3"/>
      <c r="V16" s="38"/>
      <c r="W16" s="3"/>
    </row>
    <row r="17" spans="1:23" ht="12.75">
      <c r="A17" s="14">
        <f t="shared" si="0"/>
        <v>41554</v>
      </c>
      <c r="B17" s="59">
        <v>116.7</v>
      </c>
      <c r="C17" s="74">
        <v>111</v>
      </c>
      <c r="D17" s="64">
        <v>12.7</v>
      </c>
      <c r="E17" s="59">
        <v>297.7</v>
      </c>
      <c r="F17" s="77">
        <v>113</v>
      </c>
      <c r="G17" s="64">
        <v>8.8</v>
      </c>
      <c r="H17" s="59">
        <v>128.7</v>
      </c>
      <c r="I17" s="77">
        <v>116</v>
      </c>
      <c r="J17" s="66">
        <v>12.8</v>
      </c>
      <c r="K17" s="59">
        <v>408.3</v>
      </c>
      <c r="L17" s="77">
        <v>122</v>
      </c>
      <c r="M17" s="66">
        <v>6.8</v>
      </c>
      <c r="N17" s="59">
        <v>121.5</v>
      </c>
      <c r="O17" s="77">
        <v>94</v>
      </c>
      <c r="P17" s="64">
        <v>12.7</v>
      </c>
      <c r="U17" s="3"/>
      <c r="V17" s="38"/>
      <c r="W17" s="3"/>
    </row>
    <row r="18" spans="1:23" ht="12.75">
      <c r="A18" s="14">
        <f t="shared" si="0"/>
        <v>41585</v>
      </c>
      <c r="B18" s="59">
        <v>485.2</v>
      </c>
      <c r="C18" s="74">
        <v>59</v>
      </c>
      <c r="D18" s="64">
        <v>3.8</v>
      </c>
      <c r="E18" s="59">
        <v>594.7</v>
      </c>
      <c r="F18" s="77">
        <v>68</v>
      </c>
      <c r="G18" s="64">
        <v>0.2</v>
      </c>
      <c r="H18" s="59">
        <v>498.7</v>
      </c>
      <c r="I18" s="77">
        <v>44</v>
      </c>
      <c r="J18" s="66">
        <v>3.1</v>
      </c>
      <c r="K18" s="59">
        <v>637</v>
      </c>
      <c r="L18" s="77">
        <v>65</v>
      </c>
      <c r="M18" s="64">
        <v>-1.2</v>
      </c>
      <c r="N18" s="60">
        <v>449.3</v>
      </c>
      <c r="O18" s="78">
        <v>60</v>
      </c>
      <c r="P18" s="65">
        <v>4.8</v>
      </c>
      <c r="U18" s="3"/>
      <c r="V18" s="38"/>
      <c r="W18" s="3"/>
    </row>
    <row r="19" spans="1:23" ht="12.75">
      <c r="A19" s="14">
        <f t="shared" si="0"/>
        <v>41616</v>
      </c>
      <c r="B19" s="59">
        <v>575.3</v>
      </c>
      <c r="C19" s="74">
        <v>56</v>
      </c>
      <c r="D19" s="65">
        <v>1.2</v>
      </c>
      <c r="E19" s="59">
        <v>588.8</v>
      </c>
      <c r="F19" s="77">
        <v>70</v>
      </c>
      <c r="G19" s="64">
        <v>1</v>
      </c>
      <c r="H19" s="98">
        <v>600.1</v>
      </c>
      <c r="I19" s="99">
        <v>41</v>
      </c>
      <c r="J19" s="101">
        <v>1.1</v>
      </c>
      <c r="K19" s="59">
        <v>673.7</v>
      </c>
      <c r="L19" s="77">
        <v>60</v>
      </c>
      <c r="M19" s="64">
        <v>-1.7</v>
      </c>
      <c r="N19" s="59">
        <v>575.3</v>
      </c>
      <c r="O19" s="77">
        <v>56</v>
      </c>
      <c r="P19" s="64">
        <v>1.2</v>
      </c>
      <c r="U19" s="3"/>
      <c r="V19" s="38"/>
      <c r="W19" s="3"/>
    </row>
    <row r="20" spans="1:23" s="57" customFormat="1" ht="24.75" customHeight="1">
      <c r="A20" s="80" t="s">
        <v>48</v>
      </c>
      <c r="B20" s="118">
        <f>SUM(B8:B19)</f>
        <v>3122.3999999999996</v>
      </c>
      <c r="C20" s="119">
        <f>AVERAGE(C8:C19)</f>
        <v>166</v>
      </c>
      <c r="D20" s="120">
        <f>AVERAGE(D8:D19)</f>
        <v>10.383333333333333</v>
      </c>
      <c r="E20" s="121">
        <f>SUM(E8:E19)</f>
        <v>4738.6</v>
      </c>
      <c r="F20" s="119">
        <f>AVERAGE(F8:F19)</f>
        <v>170.08333333333334</v>
      </c>
      <c r="G20" s="120">
        <f>AVERAGE(G8:G19)</f>
        <v>5.833333333333333</v>
      </c>
      <c r="H20" s="121">
        <f>SUM(H8:H19)</f>
        <v>3329.5999999999995</v>
      </c>
      <c r="I20" s="119">
        <f>AVERAGE(I8:I19)</f>
        <v>161.83333333333334</v>
      </c>
      <c r="J20" s="120">
        <f>AVERAGE(J8:J19)</f>
        <v>9.758333333333333</v>
      </c>
      <c r="K20" s="121">
        <f>SUM(K8:K19)</f>
        <v>5444.1</v>
      </c>
      <c r="L20" s="119">
        <f>AVERAGE(L8:L19)</f>
        <v>163.16666666666666</v>
      </c>
      <c r="M20" s="120">
        <f>AVERAGE(M8:M19)</f>
        <v>4.1083333333333325</v>
      </c>
      <c r="N20" s="121">
        <f>SUM(N8:N19)</f>
        <v>3176.6000000000004</v>
      </c>
      <c r="O20" s="119">
        <f>AVERAGE(O8:O19)</f>
        <v>148.75</v>
      </c>
      <c r="P20" s="120">
        <f>AVERAGE(P8:P19)</f>
        <v>10.041666666666666</v>
      </c>
      <c r="U20" s="58"/>
      <c r="V20" s="58"/>
      <c r="W20" s="58"/>
    </row>
    <row r="21" spans="21:23" ht="12.75">
      <c r="U21" s="3"/>
      <c r="V21" s="3"/>
      <c r="W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  <row r="25" ht="12.75">
      <c r="B25" s="100" t="s">
        <v>72</v>
      </c>
    </row>
  </sheetData>
  <sheetProtection/>
  <mergeCells count="5">
    <mergeCell ref="N6:P6"/>
    <mergeCell ref="B6:D6"/>
    <mergeCell ref="E6:G6"/>
    <mergeCell ref="H6:J6"/>
    <mergeCell ref="K6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W24"/>
  <sheetViews>
    <sheetView zoomScalePageLayoutView="0" workbookViewId="0" topLeftCell="A1">
      <selection activeCell="D13" sqref="D13:D15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8">
      <c r="A1" s="8" t="s">
        <v>55</v>
      </c>
      <c r="Q1" s="8"/>
    </row>
    <row r="4" ht="12.75">
      <c r="A4" s="7" t="s">
        <v>68</v>
      </c>
    </row>
    <row r="5" ht="12.75">
      <c r="A5" s="81"/>
    </row>
    <row r="6" spans="1:16" s="57" customFormat="1" ht="15" customHeight="1">
      <c r="A6" s="82"/>
      <c r="B6" s="135" t="s">
        <v>30</v>
      </c>
      <c r="C6" s="136"/>
      <c r="D6" s="137"/>
      <c r="E6" s="135" t="s">
        <v>31</v>
      </c>
      <c r="F6" s="136"/>
      <c r="G6" s="137"/>
      <c r="H6" s="135" t="s">
        <v>32</v>
      </c>
      <c r="I6" s="136"/>
      <c r="J6" s="137"/>
      <c r="K6" s="135" t="s">
        <v>33</v>
      </c>
      <c r="L6" s="136"/>
      <c r="M6" s="137"/>
      <c r="N6" s="135" t="s">
        <v>36</v>
      </c>
      <c r="O6" s="136"/>
      <c r="P6" s="137"/>
    </row>
    <row r="7" spans="1:23" ht="12.75">
      <c r="A7" s="15"/>
      <c r="B7" s="68" t="s">
        <v>6</v>
      </c>
      <c r="C7" s="79" t="s">
        <v>63</v>
      </c>
      <c r="D7" s="67" t="s">
        <v>37</v>
      </c>
      <c r="E7" s="68" t="s">
        <v>6</v>
      </c>
      <c r="F7" s="79" t="s">
        <v>63</v>
      </c>
      <c r="G7" s="67" t="s">
        <v>37</v>
      </c>
      <c r="H7" s="68" t="s">
        <v>6</v>
      </c>
      <c r="I7" s="79" t="s">
        <v>63</v>
      </c>
      <c r="J7" s="67" t="s">
        <v>37</v>
      </c>
      <c r="K7" s="68" t="s">
        <v>6</v>
      </c>
      <c r="L7" s="79" t="s">
        <v>63</v>
      </c>
      <c r="M7" s="67" t="s">
        <v>37</v>
      </c>
      <c r="N7" s="68" t="s">
        <v>6</v>
      </c>
      <c r="O7" s="79" t="s">
        <v>63</v>
      </c>
      <c r="P7" s="67" t="s">
        <v>37</v>
      </c>
      <c r="U7" s="3"/>
      <c r="V7" s="3"/>
      <c r="W7" s="3"/>
    </row>
    <row r="8" spans="1:23" ht="12.75">
      <c r="A8" s="14">
        <v>40909</v>
      </c>
      <c r="B8" s="59">
        <v>573</v>
      </c>
      <c r="C8" s="73">
        <v>52</v>
      </c>
      <c r="D8" s="64">
        <v>1.5</v>
      </c>
      <c r="E8" s="59">
        <v>680.1</v>
      </c>
      <c r="F8" s="76">
        <v>63</v>
      </c>
      <c r="G8" s="64">
        <v>-1.9</v>
      </c>
      <c r="H8" s="59">
        <v>613</v>
      </c>
      <c r="I8" s="77">
        <v>28</v>
      </c>
      <c r="J8" s="66">
        <v>0.2</v>
      </c>
      <c r="K8" s="59">
        <v>737.1</v>
      </c>
      <c r="L8" s="77">
        <v>58</v>
      </c>
      <c r="M8" s="64">
        <v>-3.8</v>
      </c>
      <c r="N8" s="59">
        <v>525.9</v>
      </c>
      <c r="O8" s="77">
        <v>46</v>
      </c>
      <c r="P8" s="64">
        <v>3</v>
      </c>
      <c r="T8" s="3"/>
      <c r="U8" s="3"/>
      <c r="V8" s="38"/>
      <c r="W8" s="3"/>
    </row>
    <row r="9" spans="1:23" ht="12.75">
      <c r="A9" s="14">
        <f aca="true" t="shared" si="0" ref="A9:A19">A8+31</f>
        <v>40940</v>
      </c>
      <c r="B9" s="59">
        <v>630.7</v>
      </c>
      <c r="C9" s="74">
        <v>116</v>
      </c>
      <c r="D9" s="64">
        <v>-1.7</v>
      </c>
      <c r="E9" s="59">
        <v>771.4</v>
      </c>
      <c r="F9" s="77">
        <v>128</v>
      </c>
      <c r="G9" s="64">
        <v>-6.6</v>
      </c>
      <c r="H9" s="59">
        <v>650</v>
      </c>
      <c r="I9" s="77">
        <v>109</v>
      </c>
      <c r="J9" s="66">
        <v>-2.4</v>
      </c>
      <c r="K9" s="59">
        <v>792</v>
      </c>
      <c r="L9" s="77">
        <v>122</v>
      </c>
      <c r="M9" s="64">
        <v>-7.3</v>
      </c>
      <c r="N9" s="59">
        <v>642.4</v>
      </c>
      <c r="O9" s="77">
        <v>106</v>
      </c>
      <c r="P9" s="66">
        <v>-2.2</v>
      </c>
      <c r="T9" s="3"/>
      <c r="U9" s="3"/>
      <c r="V9" s="38"/>
      <c r="W9" s="3"/>
    </row>
    <row r="10" spans="1:23" ht="12.75">
      <c r="A10" s="14">
        <f t="shared" si="0"/>
        <v>40971</v>
      </c>
      <c r="B10" s="59">
        <v>294.3</v>
      </c>
      <c r="C10" s="74">
        <v>193</v>
      </c>
      <c r="D10" s="64">
        <v>9.1</v>
      </c>
      <c r="E10" s="59">
        <v>482.3</v>
      </c>
      <c r="F10" s="77">
        <v>208</v>
      </c>
      <c r="G10" s="64">
        <v>4.4</v>
      </c>
      <c r="H10" s="59">
        <v>328.4</v>
      </c>
      <c r="I10" s="77">
        <v>193</v>
      </c>
      <c r="J10" s="66">
        <v>8.5</v>
      </c>
      <c r="K10" s="59">
        <v>542</v>
      </c>
      <c r="L10" s="77">
        <v>188</v>
      </c>
      <c r="M10" s="64">
        <v>2.5</v>
      </c>
      <c r="N10" s="59">
        <v>357.8</v>
      </c>
      <c r="O10" s="77">
        <v>186</v>
      </c>
      <c r="P10" s="64">
        <v>8</v>
      </c>
      <c r="T10" s="3"/>
      <c r="U10" s="3"/>
      <c r="V10" s="38"/>
      <c r="W10" s="3"/>
    </row>
    <row r="11" spans="1:23" ht="12.75">
      <c r="A11" s="14">
        <f t="shared" si="0"/>
        <v>41002</v>
      </c>
      <c r="B11" s="59">
        <v>245.2</v>
      </c>
      <c r="C11" s="74">
        <v>201</v>
      </c>
      <c r="D11" s="64">
        <v>10.9</v>
      </c>
      <c r="E11" s="59">
        <v>454</v>
      </c>
      <c r="F11" s="77">
        <v>188</v>
      </c>
      <c r="G11" s="64">
        <v>4.5</v>
      </c>
      <c r="H11" s="59">
        <v>250.9</v>
      </c>
      <c r="I11" s="77">
        <v>204</v>
      </c>
      <c r="J11" s="66">
        <v>10.3</v>
      </c>
      <c r="K11" s="59">
        <v>494.4</v>
      </c>
      <c r="L11" s="77">
        <v>210</v>
      </c>
      <c r="M11" s="64">
        <v>3.4</v>
      </c>
      <c r="N11" s="59">
        <v>267.7</v>
      </c>
      <c r="O11" s="77">
        <v>174</v>
      </c>
      <c r="P11" s="66">
        <v>10.5</v>
      </c>
      <c r="T11" s="19"/>
      <c r="U11" s="3"/>
      <c r="V11" s="38"/>
      <c r="W11" s="3"/>
    </row>
    <row r="12" spans="1:23" ht="12.75">
      <c r="A12" s="14">
        <f t="shared" si="0"/>
        <v>41033</v>
      </c>
      <c r="B12" s="59">
        <v>20.1</v>
      </c>
      <c r="C12" s="74">
        <v>270</v>
      </c>
      <c r="D12" s="64">
        <v>16.1</v>
      </c>
      <c r="E12" s="59">
        <v>259.7</v>
      </c>
      <c r="F12" s="77">
        <v>268</v>
      </c>
      <c r="G12" s="66">
        <v>9.9</v>
      </c>
      <c r="H12" s="59">
        <v>54.2</v>
      </c>
      <c r="I12" s="77">
        <v>279</v>
      </c>
      <c r="J12" s="64">
        <v>15.1</v>
      </c>
      <c r="K12" s="59">
        <v>312.3</v>
      </c>
      <c r="L12" s="77">
        <v>252</v>
      </c>
      <c r="M12" s="64">
        <v>8.6</v>
      </c>
      <c r="N12" s="59">
        <v>39.9</v>
      </c>
      <c r="O12" s="77">
        <v>243</v>
      </c>
      <c r="P12" s="64">
        <v>15.1</v>
      </c>
      <c r="T12" s="19"/>
      <c r="U12" s="3"/>
      <c r="V12" s="38"/>
      <c r="W12" s="3"/>
    </row>
    <row r="13" spans="1:23" ht="12.75">
      <c r="A13" s="14">
        <f t="shared" si="0"/>
        <v>41064</v>
      </c>
      <c r="B13" s="59">
        <v>0</v>
      </c>
      <c r="C13" s="74">
        <v>268</v>
      </c>
      <c r="D13" s="64">
        <v>20</v>
      </c>
      <c r="E13" s="59">
        <v>103.2</v>
      </c>
      <c r="F13" s="77">
        <v>264</v>
      </c>
      <c r="G13" s="66">
        <v>14.1</v>
      </c>
      <c r="H13" s="59">
        <v>0</v>
      </c>
      <c r="I13" s="77">
        <v>268</v>
      </c>
      <c r="J13" s="66">
        <v>19.4</v>
      </c>
      <c r="K13" s="59">
        <v>120.6</v>
      </c>
      <c r="L13" s="77">
        <v>262</v>
      </c>
      <c r="M13" s="64">
        <v>12.8</v>
      </c>
      <c r="N13" s="59">
        <v>0</v>
      </c>
      <c r="O13" s="77">
        <v>243</v>
      </c>
      <c r="P13" s="66">
        <v>18.5</v>
      </c>
      <c r="T13" s="19"/>
      <c r="U13" s="3"/>
      <c r="V13" s="38"/>
      <c r="W13" s="3"/>
    </row>
    <row r="14" spans="1:23" ht="12.75">
      <c r="A14" s="14">
        <f t="shared" si="0"/>
        <v>41095</v>
      </c>
      <c r="B14" s="60">
        <v>0</v>
      </c>
      <c r="C14" s="75">
        <v>277</v>
      </c>
      <c r="D14" s="64">
        <v>20.3</v>
      </c>
      <c r="E14" s="59">
        <v>37.2</v>
      </c>
      <c r="F14" s="77">
        <v>280</v>
      </c>
      <c r="G14" s="64">
        <v>14.5</v>
      </c>
      <c r="H14" s="59">
        <v>0</v>
      </c>
      <c r="I14" s="77">
        <v>277</v>
      </c>
      <c r="J14" s="66">
        <v>19.5</v>
      </c>
      <c r="K14" s="59">
        <v>91.6</v>
      </c>
      <c r="L14" s="77">
        <v>249</v>
      </c>
      <c r="M14" s="66">
        <v>13.2</v>
      </c>
      <c r="N14" s="59">
        <v>0</v>
      </c>
      <c r="O14" s="77">
        <v>254</v>
      </c>
      <c r="P14" s="64">
        <v>18.9</v>
      </c>
      <c r="T14" s="19"/>
      <c r="U14" s="3"/>
      <c r="V14" s="38"/>
      <c r="W14" s="3"/>
    </row>
    <row r="15" spans="1:23" ht="12.75">
      <c r="A15" s="14">
        <f t="shared" si="0"/>
        <v>41126</v>
      </c>
      <c r="B15" s="60">
        <v>0</v>
      </c>
      <c r="C15" s="75">
        <v>240</v>
      </c>
      <c r="D15" s="64">
        <v>21.3</v>
      </c>
      <c r="E15" s="60">
        <v>30.5</v>
      </c>
      <c r="F15" s="78">
        <v>251</v>
      </c>
      <c r="G15" s="64">
        <v>16.1</v>
      </c>
      <c r="H15" s="59">
        <v>0</v>
      </c>
      <c r="I15" s="77">
        <v>237</v>
      </c>
      <c r="J15" s="64">
        <v>19.9</v>
      </c>
      <c r="K15" s="59">
        <v>58</v>
      </c>
      <c r="L15" s="77">
        <v>224</v>
      </c>
      <c r="M15" s="66">
        <v>14.7</v>
      </c>
      <c r="N15" s="59">
        <v>8</v>
      </c>
      <c r="O15" s="77">
        <v>230</v>
      </c>
      <c r="P15" s="64">
        <v>20</v>
      </c>
      <c r="T15" s="19"/>
      <c r="U15" s="3"/>
      <c r="V15" s="38"/>
      <c r="W15" s="3"/>
    </row>
    <row r="16" spans="1:23" ht="12.75">
      <c r="A16" s="14">
        <f t="shared" si="0"/>
        <v>41157</v>
      </c>
      <c r="B16" s="60">
        <v>8.6</v>
      </c>
      <c r="C16" s="75">
        <v>178</v>
      </c>
      <c r="D16" s="64">
        <v>15.9</v>
      </c>
      <c r="E16" s="60">
        <v>195.5</v>
      </c>
      <c r="F16" s="78">
        <v>185</v>
      </c>
      <c r="G16" s="64">
        <v>11.2</v>
      </c>
      <c r="H16" s="59">
        <v>53</v>
      </c>
      <c r="I16" s="77">
        <v>184</v>
      </c>
      <c r="J16" s="64">
        <v>15</v>
      </c>
      <c r="K16" s="59">
        <v>240.6</v>
      </c>
      <c r="L16" s="77">
        <v>170</v>
      </c>
      <c r="M16" s="64">
        <v>10</v>
      </c>
      <c r="N16" s="59">
        <v>43.1</v>
      </c>
      <c r="O16" s="77">
        <v>163</v>
      </c>
      <c r="P16" s="64">
        <v>15</v>
      </c>
      <c r="T16" s="19"/>
      <c r="U16" s="3"/>
      <c r="V16" s="38"/>
      <c r="W16" s="3"/>
    </row>
    <row r="17" spans="1:23" ht="12.75">
      <c r="A17" s="14">
        <f t="shared" si="0"/>
        <v>41188</v>
      </c>
      <c r="B17" s="59">
        <v>131.5</v>
      </c>
      <c r="C17" s="74">
        <v>111</v>
      </c>
      <c r="D17" s="64">
        <v>11.5</v>
      </c>
      <c r="E17" s="59">
        <v>348.6</v>
      </c>
      <c r="F17" s="77">
        <v>117</v>
      </c>
      <c r="G17" s="64">
        <v>7.7</v>
      </c>
      <c r="H17" s="59">
        <v>193.4</v>
      </c>
      <c r="I17" s="77">
        <v>115</v>
      </c>
      <c r="J17" s="66">
        <v>10.8</v>
      </c>
      <c r="K17" s="59">
        <v>436.7</v>
      </c>
      <c r="L17" s="77">
        <v>114</v>
      </c>
      <c r="M17" s="66">
        <v>5.7</v>
      </c>
      <c r="N17" s="59">
        <v>125.6</v>
      </c>
      <c r="O17" s="77">
        <v>99</v>
      </c>
      <c r="P17" s="64">
        <v>11.6</v>
      </c>
      <c r="U17" s="3"/>
      <c r="V17" s="38"/>
      <c r="W17" s="3"/>
    </row>
    <row r="18" spans="1:23" ht="12.75">
      <c r="A18" s="14">
        <f t="shared" si="0"/>
        <v>41219</v>
      </c>
      <c r="B18" s="59">
        <v>409.4</v>
      </c>
      <c r="C18" s="74">
        <v>70</v>
      </c>
      <c r="D18" s="64">
        <v>6.4</v>
      </c>
      <c r="E18" s="59">
        <v>488.7</v>
      </c>
      <c r="F18" s="77">
        <v>80</v>
      </c>
      <c r="G18" s="64">
        <v>3.7</v>
      </c>
      <c r="H18" s="59">
        <v>445.3</v>
      </c>
      <c r="I18" s="77">
        <v>47</v>
      </c>
      <c r="J18" s="66">
        <v>4.9</v>
      </c>
      <c r="K18" s="59">
        <v>562.7</v>
      </c>
      <c r="L18" s="77">
        <v>74</v>
      </c>
      <c r="M18" s="64">
        <v>1.2</v>
      </c>
      <c r="N18" s="61">
        <v>378.6</v>
      </c>
      <c r="O18" s="78">
        <v>67</v>
      </c>
      <c r="P18" s="65">
        <v>6.6</v>
      </c>
      <c r="U18" s="3"/>
      <c r="V18" s="38"/>
      <c r="W18" s="3"/>
    </row>
    <row r="19" spans="1:23" ht="12.75">
      <c r="A19" s="14">
        <f t="shared" si="0"/>
        <v>41250</v>
      </c>
      <c r="B19" s="59">
        <v>601.1</v>
      </c>
      <c r="C19" s="74">
        <v>39</v>
      </c>
      <c r="D19" s="65">
        <v>0.6</v>
      </c>
      <c r="E19" s="59">
        <v>693.6</v>
      </c>
      <c r="F19" s="77">
        <v>52</v>
      </c>
      <c r="G19" s="64">
        <v>-2.4</v>
      </c>
      <c r="H19" s="59">
        <v>628.5</v>
      </c>
      <c r="I19" s="77">
        <v>26</v>
      </c>
      <c r="J19" s="66">
        <v>-0.3</v>
      </c>
      <c r="K19" s="59">
        <v>764.9</v>
      </c>
      <c r="L19" s="77">
        <v>48</v>
      </c>
      <c r="M19" s="64">
        <v>-4.7</v>
      </c>
      <c r="N19" s="59">
        <v>528.3</v>
      </c>
      <c r="O19" s="77">
        <v>41</v>
      </c>
      <c r="P19" s="64">
        <v>3</v>
      </c>
      <c r="U19" s="3"/>
      <c r="V19" s="38"/>
      <c r="W19" s="3"/>
    </row>
    <row r="20" spans="1:23" s="57" customFormat="1" ht="24.75" customHeight="1">
      <c r="A20" s="80" t="s">
        <v>48</v>
      </c>
      <c r="B20" s="118">
        <f>SUM(B8:B19)</f>
        <v>2913.8999999999996</v>
      </c>
      <c r="C20" s="119">
        <f>AVERAGE(C8:C19)</f>
        <v>167.91666666666666</v>
      </c>
      <c r="D20" s="120">
        <f>AVERAGE(D8:D19)</f>
        <v>10.991666666666667</v>
      </c>
      <c r="E20" s="121">
        <f>SUM(E8:E19)</f>
        <v>4544.799999999999</v>
      </c>
      <c r="F20" s="119">
        <f>AVERAGE(F8:F19)</f>
        <v>173.66666666666666</v>
      </c>
      <c r="G20" s="120">
        <f>AVERAGE(G8:G19)</f>
        <v>6.266666666666667</v>
      </c>
      <c r="H20" s="121">
        <f>SUM(H8:H19)</f>
        <v>3216.7000000000003</v>
      </c>
      <c r="I20" s="119">
        <f>AVERAGE(I8:I19)</f>
        <v>163.91666666666666</v>
      </c>
      <c r="J20" s="120">
        <f>AVERAGE(J8:J19)</f>
        <v>10.075000000000001</v>
      </c>
      <c r="K20" s="121">
        <f>SUM(K8:K19)</f>
        <v>5152.9</v>
      </c>
      <c r="L20" s="119">
        <f>AVERAGE(L8:L19)</f>
        <v>164.25</v>
      </c>
      <c r="M20" s="120">
        <f>AVERAGE(M8:M19)</f>
        <v>4.691666666666667</v>
      </c>
      <c r="N20" s="121">
        <f>SUM(N8:N19)</f>
        <v>2917.3</v>
      </c>
      <c r="O20" s="119">
        <f>AVERAGE(O8:O19)</f>
        <v>154.33333333333334</v>
      </c>
      <c r="P20" s="120">
        <f>AVERAGE(P8:P19)</f>
        <v>10.666666666666666</v>
      </c>
      <c r="U20" s="58"/>
      <c r="V20" s="58"/>
      <c r="W20" s="58"/>
    </row>
    <row r="21" spans="21:23" ht="12.75">
      <c r="U21" s="3"/>
      <c r="V21" s="3"/>
      <c r="W21" s="3"/>
    </row>
    <row r="22" spans="2:8" ht="13.5" customHeight="1">
      <c r="B22" s="69" t="s">
        <v>6</v>
      </c>
      <c r="C22" t="s">
        <v>64</v>
      </c>
      <c r="H22" t="s">
        <v>65</v>
      </c>
    </row>
    <row r="23" spans="2:8" ht="13.5" customHeight="1">
      <c r="B23" s="70" t="s">
        <v>63</v>
      </c>
      <c r="C23" s="62" t="s">
        <v>69</v>
      </c>
      <c r="D23" s="63"/>
      <c r="E23" s="62"/>
      <c r="F23" s="62"/>
      <c r="H23" s="62" t="s">
        <v>70</v>
      </c>
    </row>
    <row r="24" spans="2:8" ht="13.5" customHeight="1">
      <c r="B24" s="71" t="s">
        <v>67</v>
      </c>
      <c r="C24" s="72" t="s">
        <v>66</v>
      </c>
      <c r="D24" s="72"/>
      <c r="E24" s="72"/>
      <c r="H24" s="111" t="s">
        <v>65</v>
      </c>
    </row>
  </sheetData>
  <sheetProtection/>
  <mergeCells count="5">
    <mergeCell ref="N6:P6"/>
    <mergeCell ref="B6:D6"/>
    <mergeCell ref="E6:G6"/>
    <mergeCell ref="H6:J6"/>
    <mergeCell ref="K6:M6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SCI</cp:lastModifiedBy>
  <cp:lastPrinted>2016-01-11T12:25:55Z</cp:lastPrinted>
  <dcterms:created xsi:type="dcterms:W3CDTF">2002-07-25T12:04:33Z</dcterms:created>
  <dcterms:modified xsi:type="dcterms:W3CDTF">2018-09-05T06:27:29Z</dcterms:modified>
  <cp:category/>
  <cp:version/>
  <cp:contentType/>
  <cp:contentStatus/>
</cp:coreProperties>
</file>