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drawings/drawing3.xml" ContentType="application/vnd.openxmlformats-officedocument.drawing+xml"/>
  <Override PartName="/xl/customProperty5.bin" ContentType="application/vnd.openxmlformats-officedocument.spreadsheetml.customProperty"/>
  <Override PartName="/xl/drawings/drawing4.xml" ContentType="application/vnd.openxmlformats-officedocument.drawing+xml"/>
  <Override PartName="/xl/customProperty6.bin" ContentType="application/vnd.openxmlformats-officedocument.spreadsheetml.customProperty"/>
  <Override PartName="/xl/drawings/drawing5.xml" ContentType="application/vnd.openxmlformats-officedocument.drawing+xml"/>
  <Override PartName="/xl/customProperty7.bin" ContentType="application/vnd.openxmlformats-officedocument.spreadsheetml.customProperty"/>
  <Override PartName="/xl/drawings/drawing6.xml" ContentType="application/vnd.openxmlformats-officedocument.drawing+xml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IC-DIKA\SFC\90.01.04 - Site internet SFC\Documents publiés sur le web\Français\Statistiques et rapports sur les communes\Statistiques finances communales\"/>
    </mc:Choice>
  </mc:AlternateContent>
  <bookViews>
    <workbookView xWindow="0" yWindow="0" windowWidth="28800" windowHeight="11700"/>
  </bookViews>
  <sheets>
    <sheet name="Fortune - Découvert" sheetId="7" r:id="rId1"/>
    <sheet name="Population " sheetId="9" r:id="rId2"/>
    <sheet name="Coefficient" sheetId="8" r:id="rId3"/>
    <sheet name="Degré d'autofinancement" sheetId="1" r:id="rId4"/>
    <sheet name="Capacité d'autofinancement" sheetId="2" r:id="rId5"/>
    <sheet name="Amortissement" sheetId="3" r:id="rId6"/>
    <sheet name="Endettement net par habitant" sheetId="4" r:id="rId7"/>
    <sheet name="Taux de volume de la dette brut" sheetId="5" r:id="rId8"/>
  </sheets>
  <definedNames>
    <definedName name="_xlnm._FilterDatabase" localSheetId="5" hidden="1">Amortissement!$A$2:$R$169</definedName>
    <definedName name="_xlnm._FilterDatabase" localSheetId="4" hidden="1">'Capacité d''autofinancement'!$A$2:$R$169</definedName>
    <definedName name="_xlnm._FilterDatabase" localSheetId="2" hidden="1">Coefficient!$A$2:$R$166</definedName>
    <definedName name="_xlnm._FilterDatabase" localSheetId="3" hidden="1">'Degré d''autofinancement'!$A$2:$R$169</definedName>
    <definedName name="_xlnm._FilterDatabase" localSheetId="6" hidden="1">'Endettement net par habitant'!$A$2:$R$169</definedName>
    <definedName name="_xlnm._FilterDatabase" localSheetId="0" hidden="1">'Fortune - Découvert'!$A$2:$R$166</definedName>
    <definedName name="_xlnm._FilterDatabase" localSheetId="1" hidden="1">'Population '!$A$2:$R$166</definedName>
    <definedName name="_xlnm._FilterDatabase" localSheetId="7" hidden="1">'Taux de volume de la dette brut'!$A$2:$R$169</definedName>
    <definedName name="_xlnm.Print_Titles" localSheetId="5">Amortissement!$1:$2</definedName>
    <definedName name="_xlnm.Print_Titles" localSheetId="4">'Capacité d''autofinancement'!$1:$2</definedName>
    <definedName name="_xlnm.Print_Titles" localSheetId="2">Coefficient!$A:$B,Coefficient!$2:$2</definedName>
    <definedName name="_xlnm.Print_Titles" localSheetId="3">'Degré d''autofinancement'!$1:$2</definedName>
    <definedName name="_xlnm.Print_Titles" localSheetId="6">'Endettement net par habitant'!$1:$2</definedName>
    <definedName name="_xlnm.Print_Titles" localSheetId="1">'Population '!$2:$3</definedName>
    <definedName name="_xlnm.Print_Titles" localSheetId="7">'Taux de volume de la dette brut'!$1:$2</definedName>
    <definedName name="_xlnm.Print_Area" localSheetId="4">'Capacité d''autofinancement'!$A$1:$I$168</definedName>
    <definedName name="_xlnm.Print_Area" localSheetId="2">Coefficient!$A$1:$K$170</definedName>
  </definedNames>
  <calcPr calcId="162913"/>
</workbook>
</file>

<file path=xl/calcChain.xml><?xml version="1.0" encoding="utf-8"?>
<calcChain xmlns="http://schemas.openxmlformats.org/spreadsheetml/2006/main">
  <c r="R169" i="5" l="1"/>
  <c r="R168" i="5"/>
  <c r="R167" i="5"/>
  <c r="R169" i="4" l="1"/>
  <c r="R168" i="4"/>
  <c r="R167" i="4"/>
  <c r="R169" i="3"/>
  <c r="R168" i="3"/>
  <c r="R167" i="3"/>
  <c r="R169" i="2"/>
  <c r="R168" i="2"/>
  <c r="R167" i="2"/>
  <c r="R167" i="1"/>
  <c r="R168" i="1"/>
  <c r="R169" i="1"/>
  <c r="R173" i="8" l="1"/>
  <c r="R176" i="8"/>
  <c r="R180" i="8"/>
  <c r="R183" i="8" l="1"/>
  <c r="R179" i="8"/>
  <c r="R175" i="8"/>
  <c r="R182" i="8"/>
  <c r="R178" i="8"/>
  <c r="R174" i="8"/>
  <c r="R181" i="8"/>
  <c r="R177" i="8"/>
  <c r="R171" i="8"/>
  <c r="R169" i="8"/>
  <c r="R168" i="8"/>
  <c r="R168" i="9"/>
  <c r="R170" i="9"/>
  <c r="R171" i="9"/>
  <c r="R172" i="9"/>
  <c r="R173" i="9"/>
  <c r="R184" i="8" l="1"/>
  <c r="R170" i="8"/>
  <c r="Q169" i="5"/>
  <c r="Q168" i="5"/>
  <c r="Q167" i="5"/>
  <c r="Q169" i="4"/>
  <c r="Q168" i="4"/>
  <c r="Q167" i="4"/>
  <c r="Q169" i="3"/>
  <c r="Q168" i="3"/>
  <c r="Q167" i="3"/>
  <c r="Q169" i="2"/>
  <c r="Q168" i="2"/>
  <c r="Q167" i="2"/>
  <c r="Q169" i="1"/>
  <c r="Q168" i="1"/>
  <c r="Q167" i="1"/>
  <c r="Q183" i="8"/>
  <c r="Q182" i="8"/>
  <c r="Q181" i="8"/>
  <c r="Q180" i="8"/>
  <c r="Q179" i="8"/>
  <c r="Q178" i="8"/>
  <c r="Q177" i="8"/>
  <c r="Q176" i="8"/>
  <c r="Q175" i="8"/>
  <c r="Q174" i="8"/>
  <c r="Q173" i="8"/>
  <c r="Q171" i="8"/>
  <c r="Q169" i="8"/>
  <c r="Q168" i="8"/>
  <c r="Q173" i="9"/>
  <c r="Q172" i="9"/>
  <c r="Q171" i="9"/>
  <c r="Q170" i="9"/>
  <c r="Q168" i="9"/>
  <c r="P169" i="5"/>
  <c r="P168" i="5"/>
  <c r="P167" i="5"/>
  <c r="P169" i="4"/>
  <c r="P168" i="4"/>
  <c r="P167" i="4"/>
  <c r="P169" i="3"/>
  <c r="P168" i="3"/>
  <c r="P167" i="3"/>
  <c r="P169" i="2"/>
  <c r="P168" i="2"/>
  <c r="P167" i="2"/>
  <c r="P169" i="1"/>
  <c r="P168" i="1"/>
  <c r="P167" i="1"/>
  <c r="P183" i="8"/>
  <c r="P182" i="8"/>
  <c r="P181" i="8"/>
  <c r="P180" i="8"/>
  <c r="P179" i="8"/>
  <c r="P178" i="8"/>
  <c r="P177" i="8"/>
  <c r="P176" i="8"/>
  <c r="P175" i="8"/>
  <c r="P174" i="8"/>
  <c r="P173" i="8"/>
  <c r="P171" i="8"/>
  <c r="P169" i="8"/>
  <c r="P168" i="8"/>
  <c r="P173" i="9"/>
  <c r="P172" i="9"/>
  <c r="P171" i="9"/>
  <c r="P170" i="9"/>
  <c r="P168" i="9"/>
  <c r="O168" i="9"/>
  <c r="N168" i="9"/>
  <c r="O168" i="8"/>
  <c r="O169" i="8"/>
  <c r="O171" i="8"/>
  <c r="O173" i="8"/>
  <c r="O174" i="8"/>
  <c r="O175" i="8"/>
  <c r="O176" i="8"/>
  <c r="O177" i="8"/>
  <c r="O178" i="8"/>
  <c r="O179" i="8"/>
  <c r="O180" i="8"/>
  <c r="O181" i="8"/>
  <c r="O182" i="8"/>
  <c r="O183" i="8"/>
  <c r="O173" i="9"/>
  <c r="O172" i="9"/>
  <c r="O171" i="9"/>
  <c r="O170" i="9"/>
  <c r="O167" i="4"/>
  <c r="O168" i="4"/>
  <c r="O169" i="4"/>
  <c r="O167" i="5"/>
  <c r="O168" i="5"/>
  <c r="O169" i="5"/>
  <c r="O167" i="1"/>
  <c r="O168" i="1"/>
  <c r="O169" i="1"/>
  <c r="O167" i="2"/>
  <c r="O168" i="2"/>
  <c r="O169" i="2"/>
  <c r="O167" i="3"/>
  <c r="O168" i="3"/>
  <c r="O169" i="3"/>
  <c r="N169" i="5"/>
  <c r="N168" i="5"/>
  <c r="N167" i="5"/>
  <c r="N169" i="4"/>
  <c r="N168" i="4"/>
  <c r="N167" i="4"/>
  <c r="N169" i="3"/>
  <c r="N168" i="3"/>
  <c r="N167" i="3"/>
  <c r="N169" i="2"/>
  <c r="N168" i="2"/>
  <c r="N167" i="2"/>
  <c r="N169" i="1"/>
  <c r="N168" i="1"/>
  <c r="N167" i="1"/>
  <c r="N183" i="8"/>
  <c r="N182" i="8"/>
  <c r="N181" i="8"/>
  <c r="N180" i="8"/>
  <c r="N179" i="8"/>
  <c r="N178" i="8"/>
  <c r="N177" i="8"/>
  <c r="N176" i="8"/>
  <c r="N175" i="8"/>
  <c r="N174" i="8"/>
  <c r="N173" i="8"/>
  <c r="N171" i="8"/>
  <c r="N169" i="8"/>
  <c r="N168" i="8"/>
  <c r="M167" i="1"/>
  <c r="M168" i="1"/>
  <c r="M169" i="1"/>
  <c r="M167" i="5"/>
  <c r="M168" i="5"/>
  <c r="M169" i="5"/>
  <c r="M167" i="4"/>
  <c r="M168" i="4"/>
  <c r="M169" i="4"/>
  <c r="M167" i="3"/>
  <c r="M168" i="3"/>
  <c r="M169" i="3"/>
  <c r="M167" i="2"/>
  <c r="M168" i="2"/>
  <c r="M169" i="2"/>
  <c r="N170" i="9"/>
  <c r="N171" i="9"/>
  <c r="N172" i="9"/>
  <c r="N173" i="9"/>
  <c r="M173" i="8"/>
  <c r="M174" i="8"/>
  <c r="M175" i="8"/>
  <c r="M176" i="8"/>
  <c r="M177" i="8"/>
  <c r="M178" i="8"/>
  <c r="M179" i="8"/>
  <c r="M180" i="8"/>
  <c r="M181" i="8"/>
  <c r="M182" i="8"/>
  <c r="M183" i="8"/>
  <c r="M168" i="8"/>
  <c r="M169" i="8"/>
  <c r="M171" i="8"/>
  <c r="D173" i="9"/>
  <c r="E173" i="9"/>
  <c r="F173" i="9"/>
  <c r="G173" i="9"/>
  <c r="H173" i="9"/>
  <c r="I173" i="9"/>
  <c r="J173" i="9"/>
  <c r="K173" i="9"/>
  <c r="L173" i="9"/>
  <c r="M173" i="9"/>
  <c r="C173" i="9"/>
  <c r="D169" i="1"/>
  <c r="E169" i="1"/>
  <c r="F169" i="1"/>
  <c r="G169" i="1"/>
  <c r="H169" i="1"/>
  <c r="I169" i="1"/>
  <c r="J169" i="1"/>
  <c r="K169" i="1"/>
  <c r="L169" i="1"/>
  <c r="C169" i="1"/>
  <c r="D169" i="2"/>
  <c r="E169" i="2"/>
  <c r="F169" i="2"/>
  <c r="G169" i="2"/>
  <c r="H169" i="2"/>
  <c r="I169" i="2"/>
  <c r="J169" i="2"/>
  <c r="K169" i="2"/>
  <c r="L169" i="2"/>
  <c r="C169" i="2"/>
  <c r="D169" i="3"/>
  <c r="E169" i="3"/>
  <c r="F169" i="3"/>
  <c r="G169" i="3"/>
  <c r="H169" i="3"/>
  <c r="I169" i="3"/>
  <c r="J169" i="3"/>
  <c r="K169" i="3"/>
  <c r="L169" i="3"/>
  <c r="C169" i="3"/>
  <c r="D169" i="4"/>
  <c r="E169" i="4"/>
  <c r="F169" i="4"/>
  <c r="G169" i="4"/>
  <c r="H169" i="4"/>
  <c r="I169" i="4"/>
  <c r="J169" i="4"/>
  <c r="K169" i="4"/>
  <c r="L169" i="4"/>
  <c r="C169" i="4"/>
  <c r="D169" i="5"/>
  <c r="E169" i="5"/>
  <c r="F169" i="5"/>
  <c r="G169" i="5"/>
  <c r="H169" i="5"/>
  <c r="I169" i="5"/>
  <c r="J169" i="5"/>
  <c r="K169" i="5"/>
  <c r="L169" i="5"/>
  <c r="C169" i="5"/>
  <c r="D171" i="8"/>
  <c r="E171" i="8"/>
  <c r="F171" i="8"/>
  <c r="G171" i="8"/>
  <c r="H171" i="8"/>
  <c r="I171" i="8"/>
  <c r="J171" i="8"/>
  <c r="K171" i="8"/>
  <c r="L171" i="8"/>
  <c r="C171" i="8"/>
  <c r="D168" i="9"/>
  <c r="C168" i="9"/>
  <c r="C170" i="9"/>
  <c r="C171" i="9"/>
  <c r="C172" i="9"/>
  <c r="E170" i="9"/>
  <c r="F170" i="9"/>
  <c r="G170" i="9"/>
  <c r="H170" i="9"/>
  <c r="I170" i="9"/>
  <c r="J170" i="9"/>
  <c r="K170" i="9"/>
  <c r="L170" i="9"/>
  <c r="M170" i="9"/>
  <c r="E171" i="9"/>
  <c r="F171" i="9"/>
  <c r="G171" i="9"/>
  <c r="H171" i="9"/>
  <c r="I171" i="9"/>
  <c r="J171" i="9"/>
  <c r="K171" i="9"/>
  <c r="L171" i="9"/>
  <c r="M171" i="9"/>
  <c r="E172" i="9"/>
  <c r="F172" i="9"/>
  <c r="G172" i="9"/>
  <c r="H172" i="9"/>
  <c r="I172" i="9"/>
  <c r="J172" i="9"/>
  <c r="K172" i="9"/>
  <c r="L172" i="9"/>
  <c r="M172" i="9"/>
  <c r="D172" i="9"/>
  <c r="D171" i="9"/>
  <c r="D170" i="9"/>
  <c r="E168" i="9"/>
  <c r="F168" i="9"/>
  <c r="G168" i="9"/>
  <c r="H168" i="9"/>
  <c r="I168" i="9"/>
  <c r="J168" i="9"/>
  <c r="K168" i="9"/>
  <c r="L168" i="9"/>
  <c r="M168" i="9"/>
  <c r="C168" i="8"/>
  <c r="D168" i="8"/>
  <c r="E168" i="8"/>
  <c r="F168" i="8"/>
  <c r="G168" i="8"/>
  <c r="H168" i="8"/>
  <c r="I168" i="8"/>
  <c r="J168" i="8"/>
  <c r="K168" i="8"/>
  <c r="L168" i="8"/>
  <c r="C169" i="8"/>
  <c r="D169" i="8"/>
  <c r="E169" i="8"/>
  <c r="F169" i="8"/>
  <c r="G169" i="8"/>
  <c r="H169" i="8"/>
  <c r="I169" i="8"/>
  <c r="J169" i="8"/>
  <c r="K169" i="8"/>
  <c r="L169" i="8"/>
  <c r="C173" i="8"/>
  <c r="D173" i="8"/>
  <c r="E173" i="8"/>
  <c r="F173" i="8"/>
  <c r="G173" i="8"/>
  <c r="H173" i="8"/>
  <c r="I173" i="8"/>
  <c r="J173" i="8"/>
  <c r="K173" i="8"/>
  <c r="L173" i="8"/>
  <c r="C174" i="8"/>
  <c r="D174" i="8"/>
  <c r="E174" i="8"/>
  <c r="F174" i="8"/>
  <c r="G174" i="8"/>
  <c r="H174" i="8"/>
  <c r="I174" i="8"/>
  <c r="J174" i="8"/>
  <c r="K174" i="8"/>
  <c r="L174" i="8"/>
  <c r="C175" i="8"/>
  <c r="D175" i="8"/>
  <c r="E175" i="8"/>
  <c r="F175" i="8"/>
  <c r="G175" i="8"/>
  <c r="H175" i="8"/>
  <c r="I175" i="8"/>
  <c r="J175" i="8"/>
  <c r="K175" i="8"/>
  <c r="L175" i="8"/>
  <c r="C176" i="8"/>
  <c r="D176" i="8"/>
  <c r="E176" i="8"/>
  <c r="F176" i="8"/>
  <c r="G176" i="8"/>
  <c r="H176" i="8"/>
  <c r="I176" i="8"/>
  <c r="J176" i="8"/>
  <c r="K176" i="8"/>
  <c r="L176" i="8"/>
  <c r="C177" i="8"/>
  <c r="D177" i="8"/>
  <c r="E177" i="8"/>
  <c r="F177" i="8"/>
  <c r="G177" i="8"/>
  <c r="H177" i="8"/>
  <c r="I177" i="8"/>
  <c r="J177" i="8"/>
  <c r="K177" i="8"/>
  <c r="L177" i="8"/>
  <c r="C178" i="8"/>
  <c r="D178" i="8"/>
  <c r="E178" i="8"/>
  <c r="F178" i="8"/>
  <c r="G178" i="8"/>
  <c r="H178" i="8"/>
  <c r="I178" i="8"/>
  <c r="J178" i="8"/>
  <c r="K178" i="8"/>
  <c r="L178" i="8"/>
  <c r="C179" i="8"/>
  <c r="D179" i="8"/>
  <c r="E179" i="8"/>
  <c r="F179" i="8"/>
  <c r="G179" i="8"/>
  <c r="H179" i="8"/>
  <c r="I179" i="8"/>
  <c r="J179" i="8"/>
  <c r="K179" i="8"/>
  <c r="L179" i="8"/>
  <c r="C180" i="8"/>
  <c r="D180" i="8"/>
  <c r="E180" i="8"/>
  <c r="F180" i="8"/>
  <c r="G180" i="8"/>
  <c r="H180" i="8"/>
  <c r="I180" i="8"/>
  <c r="J180" i="8"/>
  <c r="K180" i="8"/>
  <c r="L180" i="8"/>
  <c r="C181" i="8"/>
  <c r="D181" i="8"/>
  <c r="E181" i="8"/>
  <c r="F181" i="8"/>
  <c r="G181" i="8"/>
  <c r="H181" i="8"/>
  <c r="I181" i="8"/>
  <c r="J181" i="8"/>
  <c r="K181" i="8"/>
  <c r="L181" i="8"/>
  <c r="C182" i="8"/>
  <c r="D182" i="8"/>
  <c r="E182" i="8"/>
  <c r="F182" i="8"/>
  <c r="G182" i="8"/>
  <c r="H182" i="8"/>
  <c r="I182" i="8"/>
  <c r="J182" i="8"/>
  <c r="K182" i="8"/>
  <c r="L182" i="8"/>
  <c r="C183" i="8"/>
  <c r="D183" i="8"/>
  <c r="E183" i="8"/>
  <c r="F183" i="8"/>
  <c r="G183" i="8"/>
  <c r="H183" i="8"/>
  <c r="I183" i="8"/>
  <c r="J183" i="8"/>
  <c r="K183" i="8"/>
  <c r="L183" i="8"/>
  <c r="L167" i="1"/>
  <c r="L168" i="1"/>
  <c r="L167" i="3"/>
  <c r="L168" i="3"/>
  <c r="L167" i="4"/>
  <c r="L168" i="4"/>
  <c r="L167" i="5"/>
  <c r="L168" i="5"/>
  <c r="L167" i="2"/>
  <c r="L168" i="2"/>
  <c r="K167" i="1"/>
  <c r="K168" i="1"/>
  <c r="K167" i="2"/>
  <c r="K168" i="2"/>
  <c r="K167" i="3"/>
  <c r="K168" i="3"/>
  <c r="K167" i="4"/>
  <c r="K168" i="4"/>
  <c r="K167" i="5"/>
  <c r="K168" i="5"/>
  <c r="J168" i="5"/>
  <c r="J167" i="5"/>
  <c r="J168" i="4"/>
  <c r="J167" i="4"/>
  <c r="J168" i="3"/>
  <c r="J167" i="3"/>
  <c r="J168" i="2"/>
  <c r="J167" i="2"/>
  <c r="J168" i="1"/>
  <c r="J167" i="1"/>
  <c r="C167" i="5"/>
  <c r="D167" i="5"/>
  <c r="E167" i="5"/>
  <c r="F167" i="5"/>
  <c r="G167" i="5"/>
  <c r="H167" i="5"/>
  <c r="I167" i="5"/>
  <c r="C168" i="5"/>
  <c r="D168" i="5"/>
  <c r="E168" i="5"/>
  <c r="F168" i="5"/>
  <c r="G168" i="5"/>
  <c r="H168" i="5"/>
  <c r="I168" i="5"/>
  <c r="C167" i="4"/>
  <c r="D167" i="4"/>
  <c r="E167" i="4"/>
  <c r="F167" i="4"/>
  <c r="G167" i="4"/>
  <c r="H167" i="4"/>
  <c r="I167" i="4"/>
  <c r="C168" i="4"/>
  <c r="D168" i="4"/>
  <c r="E168" i="4"/>
  <c r="F168" i="4"/>
  <c r="G168" i="4"/>
  <c r="H168" i="4"/>
  <c r="I168" i="4"/>
  <c r="C167" i="3"/>
  <c r="D167" i="3"/>
  <c r="E167" i="3"/>
  <c r="F167" i="3"/>
  <c r="G167" i="3"/>
  <c r="H167" i="3"/>
  <c r="I167" i="3"/>
  <c r="C168" i="3"/>
  <c r="D168" i="3"/>
  <c r="E168" i="3"/>
  <c r="F168" i="3"/>
  <c r="G168" i="3"/>
  <c r="H168" i="3"/>
  <c r="I168" i="3"/>
  <c r="C167" i="2"/>
  <c r="D167" i="2"/>
  <c r="E167" i="2"/>
  <c r="F167" i="2"/>
  <c r="G167" i="2"/>
  <c r="H167" i="2"/>
  <c r="I167" i="2"/>
  <c r="C168" i="2"/>
  <c r="D168" i="2"/>
  <c r="E168" i="2"/>
  <c r="F168" i="2"/>
  <c r="G168" i="2"/>
  <c r="H168" i="2"/>
  <c r="I168" i="2"/>
  <c r="C167" i="1"/>
  <c r="D167" i="1"/>
  <c r="E167" i="1"/>
  <c r="F167" i="1"/>
  <c r="G167" i="1"/>
  <c r="H167" i="1"/>
  <c r="I167" i="1"/>
  <c r="C168" i="1"/>
  <c r="D168" i="1"/>
  <c r="E168" i="1"/>
  <c r="F168" i="1"/>
  <c r="G168" i="1"/>
  <c r="H168" i="1"/>
  <c r="I168" i="1"/>
  <c r="P170" i="8" l="1"/>
  <c r="E170" i="8"/>
  <c r="M170" i="8"/>
  <c r="K170" i="8"/>
  <c r="C170" i="8"/>
  <c r="Q170" i="8"/>
  <c r="P184" i="8"/>
  <c r="Q184" i="8"/>
  <c r="J170" i="8"/>
  <c r="C184" i="8"/>
  <c r="H170" i="8"/>
  <c r="D170" i="8"/>
  <c r="D184" i="8"/>
  <c r="O170" i="8"/>
  <c r="I184" i="8"/>
  <c r="K184" i="8"/>
  <c r="G184" i="8"/>
  <c r="G170" i="8"/>
  <c r="F170" i="8"/>
  <c r="N170" i="8"/>
  <c r="N184" i="8"/>
  <c r="M184" i="8"/>
  <c r="J184" i="8"/>
  <c r="L170" i="8"/>
  <c r="I170" i="8"/>
  <c r="O184" i="8"/>
  <c r="E184" i="8"/>
  <c r="F184" i="8"/>
  <c r="L184" i="8"/>
  <c r="H184" i="8"/>
</calcChain>
</file>

<file path=xl/sharedStrings.xml><?xml version="1.0" encoding="utf-8"?>
<sst xmlns="http://schemas.openxmlformats.org/spreadsheetml/2006/main" count="1447" uniqueCount="225">
  <si>
    <t>N°</t>
  </si>
  <si>
    <t>Agarn</t>
  </si>
  <si>
    <t>Albinen</t>
  </si>
  <si>
    <t>Anniviers</t>
  </si>
  <si>
    <t>Arbaz</t>
  </si>
  <si>
    <t>Ardon</t>
  </si>
  <si>
    <t>Ausserberg</t>
  </si>
  <si>
    <t>Ayent</t>
  </si>
  <si>
    <t>Ayer</t>
  </si>
  <si>
    <t>Bagnes</t>
  </si>
  <si>
    <t>Baltschieder</t>
  </si>
  <si>
    <t>Bellwald</t>
  </si>
  <si>
    <t>Binn</t>
  </si>
  <si>
    <t>Birgisch</t>
  </si>
  <si>
    <t>Bister</t>
  </si>
  <si>
    <t>Bitsch</t>
  </si>
  <si>
    <t>Blatten</t>
  </si>
  <si>
    <t>Blitzingen</t>
  </si>
  <si>
    <t>Bourg-St-Pierre</t>
  </si>
  <si>
    <t>Bovernier</t>
  </si>
  <si>
    <t>Bratsch</t>
  </si>
  <si>
    <t>Brig-Glis</t>
  </si>
  <si>
    <t>Bürchen</t>
  </si>
  <si>
    <t>Chalais</t>
  </si>
  <si>
    <t>Chamoson</t>
  </si>
  <si>
    <t>Champéry</t>
  </si>
  <si>
    <t>Chandolin</t>
  </si>
  <si>
    <t>Charrat</t>
  </si>
  <si>
    <t>Chermignon</t>
  </si>
  <si>
    <t>Chippis</t>
  </si>
  <si>
    <t>Collombey-Muraz</t>
  </si>
  <si>
    <t>Collonges</t>
  </si>
  <si>
    <t>Conthey</t>
  </si>
  <si>
    <t>Dorénaz</t>
  </si>
  <si>
    <t>Eggerberg</t>
  </si>
  <si>
    <t>Eischoll</t>
  </si>
  <si>
    <t>Eisten</t>
  </si>
  <si>
    <t>Embd</t>
  </si>
  <si>
    <t>Ergisch</t>
  </si>
  <si>
    <t xml:space="preserve">Ernen </t>
  </si>
  <si>
    <t>Erschmatt</t>
  </si>
  <si>
    <t>Evionnaz</t>
  </si>
  <si>
    <t>Evolène</t>
  </si>
  <si>
    <t>Ferden</t>
  </si>
  <si>
    <t>Fiesch</t>
  </si>
  <si>
    <t>Fieschertal</t>
  </si>
  <si>
    <t>Filet</t>
  </si>
  <si>
    <t>Finhaut</t>
  </si>
  <si>
    <t>Fully</t>
  </si>
  <si>
    <t>Gampel</t>
  </si>
  <si>
    <t>Gampel-Bratsch</t>
  </si>
  <si>
    <t xml:space="preserve">Grafschaft </t>
  </si>
  <si>
    <t>Grengiols</t>
  </si>
  <si>
    <t>Grimentz</t>
  </si>
  <si>
    <t>Grimisuat</t>
  </si>
  <si>
    <t>Grächen</t>
  </si>
  <si>
    <t>Grône</t>
  </si>
  <si>
    <t xml:space="preserve">Guttet-Feschel </t>
  </si>
  <si>
    <t>Hohtenn</t>
  </si>
  <si>
    <t>Hérémence</t>
  </si>
  <si>
    <t>Icogne</t>
  </si>
  <si>
    <t>Inden</t>
  </si>
  <si>
    <t>Isérables</t>
  </si>
  <si>
    <t>Kippel</t>
  </si>
  <si>
    <t>Lalden</t>
  </si>
  <si>
    <t>Lax</t>
  </si>
  <si>
    <t>Lens</t>
  </si>
  <si>
    <t>Les Agettes</t>
  </si>
  <si>
    <t>Leuk</t>
  </si>
  <si>
    <t>Leukerbad</t>
  </si>
  <si>
    <t>Leytron</t>
  </si>
  <si>
    <t>Liddes</t>
  </si>
  <si>
    <t>Martigny</t>
  </si>
  <si>
    <t>Martigny-Combe</t>
  </si>
  <si>
    <t>Martisberg</t>
  </si>
  <si>
    <t>Mase</t>
  </si>
  <si>
    <t>Massongex</t>
  </si>
  <si>
    <t>Mex</t>
  </si>
  <si>
    <t>Miège</t>
  </si>
  <si>
    <t>Mollens</t>
  </si>
  <si>
    <t>Mont-Noble</t>
  </si>
  <si>
    <t>Montana</t>
  </si>
  <si>
    <t>Monthey</t>
  </si>
  <si>
    <t>Mund</t>
  </si>
  <si>
    <t>Mörel</t>
  </si>
  <si>
    <t>Mörel-Filet</t>
  </si>
  <si>
    <t xml:space="preserve">Münster-Geschinen </t>
  </si>
  <si>
    <t>Naters</t>
  </si>
  <si>
    <t>Nax</t>
  </si>
  <si>
    <t>Nendaz</t>
  </si>
  <si>
    <t>Niedergesteln</t>
  </si>
  <si>
    <t>Niederwald</t>
  </si>
  <si>
    <t>Oberems</t>
  </si>
  <si>
    <t>Obergesteln</t>
  </si>
  <si>
    <t>Obergoms</t>
  </si>
  <si>
    <t>Oberwald</t>
  </si>
  <si>
    <t>Orsières</t>
  </si>
  <si>
    <t>Port-Valais</t>
  </si>
  <si>
    <t>Randa</t>
  </si>
  <si>
    <t>Randogne</t>
  </si>
  <si>
    <t>Raron</t>
  </si>
  <si>
    <t xml:space="preserve">Reckingen-Gluringen </t>
  </si>
  <si>
    <t>Riddes</t>
  </si>
  <si>
    <t>Ried-Brig</t>
  </si>
  <si>
    <t xml:space="preserve">Riederalp </t>
  </si>
  <si>
    <t>Saas-Almagell</t>
  </si>
  <si>
    <t>Saas-Balen</t>
  </si>
  <si>
    <t>Saas-Fee</t>
  </si>
  <si>
    <t>Saas-Grund</t>
  </si>
  <si>
    <t>Saillon</t>
  </si>
  <si>
    <t>Salgesch</t>
  </si>
  <si>
    <t>Salins</t>
  </si>
  <si>
    <t>Salvan</t>
  </si>
  <si>
    <t>Savièse</t>
  </si>
  <si>
    <t>Saxon</t>
  </si>
  <si>
    <t>Sembrancher</t>
  </si>
  <si>
    <t>Sierre</t>
  </si>
  <si>
    <t>Simplon</t>
  </si>
  <si>
    <t>Sion</t>
  </si>
  <si>
    <t>St-Gingolph</t>
  </si>
  <si>
    <t>St-Jean</t>
  </si>
  <si>
    <t>St-Luc</t>
  </si>
  <si>
    <t>St-Léonard</t>
  </si>
  <si>
    <t>St-Martin</t>
  </si>
  <si>
    <t>St-Maurice</t>
  </si>
  <si>
    <t>St.Niklaus</t>
  </si>
  <si>
    <t>Stalden</t>
  </si>
  <si>
    <t>Staldenried</t>
  </si>
  <si>
    <t>Steg</t>
  </si>
  <si>
    <t>Steg-Hohtenn</t>
  </si>
  <si>
    <t>Termen</t>
  </si>
  <si>
    <t>Trient</t>
  </si>
  <si>
    <t>Troistorrents</t>
  </si>
  <si>
    <t>Turtmann</t>
  </si>
  <si>
    <t>Täsch</t>
  </si>
  <si>
    <t>Törbel</t>
  </si>
  <si>
    <t>Ulrichen</t>
  </si>
  <si>
    <t>Unterbäch</t>
  </si>
  <si>
    <t>Unterems</t>
  </si>
  <si>
    <t>Val d'Illiez</t>
  </si>
  <si>
    <t>Varen</t>
  </si>
  <si>
    <t>Venthône</t>
  </si>
  <si>
    <t>Vernamiège</t>
  </si>
  <si>
    <t>Vernayaz</t>
  </si>
  <si>
    <t>Vex</t>
  </si>
  <si>
    <t>Veyras</t>
  </si>
  <si>
    <t>Veysonnaz</t>
  </si>
  <si>
    <t>Vionnaz</t>
  </si>
  <si>
    <t>Visp</t>
  </si>
  <si>
    <t>Visperterminen</t>
  </si>
  <si>
    <t>Vissoie</t>
  </si>
  <si>
    <t>Vollèges</t>
  </si>
  <si>
    <t>Vouvry</t>
  </si>
  <si>
    <t>Vérossaz</t>
  </si>
  <si>
    <t>Vétroz</t>
  </si>
  <si>
    <t>Wiler</t>
  </si>
  <si>
    <t>Zeneggen</t>
  </si>
  <si>
    <t>Zermatt</t>
  </si>
  <si>
    <t>Zwischbergen</t>
  </si>
  <si>
    <t>2006</t>
  </si>
  <si>
    <t>2007</t>
  </si>
  <si>
    <t>2008</t>
  </si>
  <si>
    <t>2009</t>
  </si>
  <si>
    <t>2010</t>
  </si>
  <si>
    <t>2011</t>
  </si>
  <si>
    <t>2012</t>
  </si>
  <si>
    <t>Turtmann-Unterems</t>
  </si>
  <si>
    <t>2013</t>
  </si>
  <si>
    <t>2014</t>
  </si>
  <si>
    <t>2015</t>
  </si>
  <si>
    <t>Bettmeralp</t>
  </si>
  <si>
    <t>Val-d'Illiez</t>
  </si>
  <si>
    <t>Bourg-St.Pierre</t>
  </si>
  <si>
    <t>St. Niklaus</t>
  </si>
  <si>
    <t>Brig/Glis</t>
  </si>
  <si>
    <r>
      <t>Riederalp</t>
    </r>
    <r>
      <rPr>
        <i/>
        <sz val="8"/>
        <rFont val="Tahoma"/>
        <family val="2"/>
      </rPr>
      <t xml:space="preserve"> </t>
    </r>
  </si>
  <si>
    <t>Mörel - Filet</t>
  </si>
  <si>
    <t>Reckingen-Gluringen</t>
  </si>
  <si>
    <t>Münster-Geschinen</t>
  </si>
  <si>
    <r>
      <t>Grafschaft</t>
    </r>
    <r>
      <rPr>
        <i/>
        <sz val="8"/>
        <rFont val="Tahoma"/>
        <family val="2"/>
      </rPr>
      <t xml:space="preserve"> </t>
    </r>
  </si>
  <si>
    <t>No</t>
  </si>
  <si>
    <t xml:space="preserve">Turtmann  </t>
  </si>
  <si>
    <t>Riederalp</t>
  </si>
  <si>
    <t>Reckingen - Gluringen</t>
  </si>
  <si>
    <t>Münster - Geschinen</t>
  </si>
  <si>
    <t>Guttet - Feschel</t>
  </si>
  <si>
    <t>Grafschaft</t>
  </si>
  <si>
    <t>Ernen</t>
  </si>
  <si>
    <t>2016</t>
  </si>
  <si>
    <t>POPULATION / BEVÖLKERUNG AU/AM 01.01</t>
  </si>
  <si>
    <t>DEGRE D'AUTOFINANCEMENT  /  SELBSTFINANZIERUNGSGRAD</t>
  </si>
  <si>
    <t>CAPACITE D'AUTOFINANCEMENT  /  SELBSTFINANZIERUNGSKAPAZITÄT</t>
  </si>
  <si>
    <t>AMORTISSEMENT  /  ABSCHREIBUNG</t>
  </si>
  <si>
    <t>ENDETTEMENT NET PAR HABITANT  /  NETTOSCHULD PRO KOPF</t>
  </si>
  <si>
    <t>TAUX DE VOLUME DE LA DETTE BRUTE  /  BRUTTO-SCHULDENVOLUMENQUOTE</t>
  </si>
  <si>
    <t>Communes / Gemeinden</t>
  </si>
  <si>
    <r>
      <t>FORTUNE-</t>
    </r>
    <r>
      <rPr>
        <b/>
        <sz val="14"/>
        <color indexed="10"/>
        <rFont val="Arial"/>
        <family val="2"/>
      </rPr>
      <t xml:space="preserve">DECOUVERT  /  </t>
    </r>
    <r>
      <rPr>
        <b/>
        <sz val="14"/>
        <rFont val="Arial"/>
        <family val="2"/>
      </rPr>
      <t>EIGENKAPITAL-</t>
    </r>
    <r>
      <rPr>
        <b/>
        <sz val="14"/>
        <color indexed="10"/>
        <rFont val="Arial"/>
        <family val="2"/>
      </rPr>
      <t>BILANZFEHLBETRAG</t>
    </r>
  </si>
  <si>
    <t>Moyenne / Durchschnitt</t>
  </si>
  <si>
    <t>Min / Min</t>
  </si>
  <si>
    <t>Max / Max</t>
  </si>
  <si>
    <t>Total / Total</t>
  </si>
  <si>
    <t>Municipalités / Gemeinden</t>
  </si>
  <si>
    <t>Coeff / Koeff 1.0</t>
  </si>
  <si>
    <t>Coeff / Koeff 1.05</t>
  </si>
  <si>
    <t>Coeff / Koeff 1.1</t>
  </si>
  <si>
    <t>Coeff / Koeff 1.15</t>
  </si>
  <si>
    <t>Coeff / Koeff 1.2</t>
  </si>
  <si>
    <t>Coeff / Koeff 1.25</t>
  </si>
  <si>
    <t>Coeff / Koeff 1.3</t>
  </si>
  <si>
    <t>Coeff / Koeff 1.35</t>
  </si>
  <si>
    <t>Coeff / Koeff 1.4</t>
  </si>
  <si>
    <t>Coeff / Koeff 1.45</t>
  </si>
  <si>
    <t>Coeff / Koeff 1.5</t>
  </si>
  <si>
    <t>Médiane / Mittel</t>
  </si>
  <si>
    <t>Crans-Montana</t>
  </si>
  <si>
    <t>Goms</t>
  </si>
  <si>
    <t>2017</t>
  </si>
  <si>
    <t>2018</t>
  </si>
  <si>
    <t>2019</t>
  </si>
  <si>
    <t>2020</t>
  </si>
  <si>
    <t/>
  </si>
  <si>
    <t>Noble-Contrée</t>
  </si>
  <si>
    <t>Val de Bagnes</t>
  </si>
  <si>
    <t>COEFFICIENTS DES COMMUNES VALAISANNES / KOEFFIZIENT DER WALLISER GEMEINDEN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</si>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</sst>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#,##0;[Red]#,##0"/>
    <numFmt numFmtId="168" formatCode="_ [$€]\ * #,##0.00_ ;_ [$€]\ * \-#,##0.00_ ;_ [$€]\ * &quot;-&quot;??_ ;_ @_ "/>
    <numFmt numFmtId="169" formatCode="0.0000"/>
    <numFmt numFmtId="170" formatCode="#,##0.00%;\-#,##0.00%;\-"/>
  </numFmts>
  <fonts count="1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Tahoma"/>
      <family val="2"/>
    </font>
    <font>
      <b/>
      <sz val="14"/>
      <color indexed="10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b/>
      <sz val="8"/>
      <name val="Tahoma"/>
      <family val="2"/>
    </font>
    <font>
      <i/>
      <sz val="8"/>
      <name val="Tahoma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"/>
      <family val="2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164" fontId="1" fillId="0" borderId="0" quotePrefix="1" applyFont="0" applyFill="0" applyBorder="0" applyAlignment="0">
      <protection locked="0"/>
    </xf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4"/>
    <xf numFmtId="4" fontId="3" fillId="0" borderId="1" xfId="4" applyNumberFormat="1" applyFont="1" applyFill="1" applyBorder="1" applyAlignment="1" applyProtection="1">
      <alignment horizontal="right" vertical="center"/>
    </xf>
    <xf numFmtId="49" fontId="3" fillId="0" borderId="1" xfId="4" applyNumberFormat="1" applyFont="1" applyFill="1" applyBorder="1" applyAlignment="1" applyProtection="1">
      <alignment horizontal="left" vertical="center"/>
    </xf>
    <xf numFmtId="0" fontId="3" fillId="0" borderId="1" xfId="4" applyNumberFormat="1" applyFont="1" applyFill="1" applyBorder="1" applyAlignment="1" applyProtection="1">
      <alignment horizontal="right" vertical="center"/>
    </xf>
    <xf numFmtId="0" fontId="5" fillId="0" borderId="0" xfId="4" applyFont="1"/>
    <xf numFmtId="0" fontId="5" fillId="0" borderId="0" xfId="4" applyNumberFormat="1" applyFont="1" applyFill="1"/>
    <xf numFmtId="0" fontId="6" fillId="0" borderId="0" xfId="4" applyFont="1"/>
    <xf numFmtId="0" fontId="5" fillId="0" borderId="0" xfId="4" applyNumberFormat="1" applyFont="1" applyFill="1" applyAlignment="1">
      <alignment horizontal="center"/>
    </xf>
    <xf numFmtId="0" fontId="6" fillId="0" borderId="0" xfId="4" applyNumberFormat="1" applyFont="1" applyFill="1" applyAlignment="1">
      <alignment horizontal="center"/>
    </xf>
    <xf numFmtId="0" fontId="7" fillId="3" borderId="2" xfId="4" applyNumberFormat="1" applyFont="1" applyFill="1" applyBorder="1"/>
    <xf numFmtId="0" fontId="3" fillId="3" borderId="2" xfId="4" applyNumberFormat="1" applyFont="1" applyFill="1" applyBorder="1"/>
    <xf numFmtId="0" fontId="3" fillId="0" borderId="0" xfId="4" applyFont="1"/>
    <xf numFmtId="0" fontId="3" fillId="0" borderId="0" xfId="4" applyNumberFormat="1" applyFont="1" applyFill="1" applyAlignment="1">
      <alignment horizontal="center"/>
    </xf>
    <xf numFmtId="0" fontId="3" fillId="0" borderId="3" xfId="4" applyNumberFormat="1" applyFont="1" applyFill="1" applyBorder="1" applyAlignment="1">
      <alignment horizontal="center" vertical="center"/>
    </xf>
    <xf numFmtId="0" fontId="3" fillId="0" borderId="4" xfId="4" applyNumberFormat="1" applyFont="1" applyFill="1" applyBorder="1" applyAlignment="1">
      <alignment horizontal="center" vertical="center"/>
    </xf>
    <xf numFmtId="0" fontId="3" fillId="0" borderId="5" xfId="4" applyFont="1" applyBorder="1" applyAlignment="1">
      <alignment vertical="center"/>
    </xf>
    <xf numFmtId="0" fontId="3" fillId="0" borderId="6" xfId="4" applyFont="1" applyBorder="1" applyAlignment="1">
      <alignment horizontal="center" vertical="center"/>
    </xf>
    <xf numFmtId="0" fontId="3" fillId="0" borderId="5" xfId="4" applyFont="1" applyFill="1" applyBorder="1" applyAlignment="1">
      <alignment vertical="center"/>
    </xf>
    <xf numFmtId="0" fontId="3" fillId="0" borderId="6" xfId="4" applyFont="1" applyFill="1" applyBorder="1" applyAlignment="1">
      <alignment horizontal="center" vertical="center"/>
    </xf>
    <xf numFmtId="0" fontId="1" fillId="0" borderId="0" xfId="4" applyFill="1" applyBorder="1"/>
    <xf numFmtId="0" fontId="3" fillId="4" borderId="5" xfId="4" applyFont="1" applyFill="1" applyBorder="1" applyAlignment="1">
      <alignment vertical="center"/>
    </xf>
    <xf numFmtId="0" fontId="3" fillId="4" borderId="6" xfId="4" applyFont="1" applyFill="1" applyBorder="1" applyAlignment="1">
      <alignment horizontal="center" vertical="center"/>
    </xf>
    <xf numFmtId="0" fontId="6" fillId="0" borderId="0" xfId="4" applyFont="1" applyFill="1"/>
    <xf numFmtId="0" fontId="3" fillId="5" borderId="4" xfId="4" applyNumberFormat="1" applyFont="1" applyFill="1" applyBorder="1" applyAlignment="1">
      <alignment horizontal="center" vertical="center"/>
    </xf>
    <xf numFmtId="0" fontId="6" fillId="0" borderId="0" xfId="4" applyFont="1" applyAlignment="1">
      <alignment vertical="center" wrapText="1"/>
    </xf>
    <xf numFmtId="0" fontId="3" fillId="0" borderId="5" xfId="4" applyFont="1" applyFill="1" applyBorder="1" applyAlignment="1">
      <alignment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7" xfId="4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10" fontId="3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8" xfId="4" applyFont="1" applyBorder="1" applyAlignment="1">
      <alignment horizontal="center" vertical="center"/>
    </xf>
    <xf numFmtId="0" fontId="3" fillId="0" borderId="9" xfId="4" applyFont="1" applyBorder="1" applyAlignment="1">
      <alignment vertical="center"/>
    </xf>
    <xf numFmtId="0" fontId="3" fillId="0" borderId="10" xfId="4" applyFont="1" applyBorder="1" applyAlignment="1">
      <alignment horizontal="center" vertical="center"/>
    </xf>
    <xf numFmtId="0" fontId="3" fillId="0" borderId="11" xfId="4" applyFont="1" applyBorder="1" applyAlignment="1">
      <alignment vertical="center"/>
    </xf>
    <xf numFmtId="0" fontId="10" fillId="0" borderId="0" xfId="4" applyFont="1" applyBorder="1"/>
    <xf numFmtId="0" fontId="9" fillId="0" borderId="0" xfId="4" applyFont="1" applyBorder="1"/>
    <xf numFmtId="0" fontId="9" fillId="0" borderId="0" xfId="4" applyFont="1" applyBorder="1" applyAlignment="1">
      <alignment horizontal="center"/>
    </xf>
    <xf numFmtId="0" fontId="10" fillId="0" borderId="0" xfId="4" applyFont="1" applyBorder="1" applyAlignment="1">
      <alignment horizontal="left" indent="1"/>
    </xf>
    <xf numFmtId="0" fontId="10" fillId="0" borderId="0" xfId="4" applyFont="1" applyBorder="1" applyAlignment="1">
      <alignment wrapText="1"/>
    </xf>
    <xf numFmtId="0" fontId="11" fillId="0" borderId="0" xfId="4" applyFont="1" applyBorder="1" applyAlignment="1">
      <alignment wrapText="1"/>
    </xf>
    <xf numFmtId="49" fontId="3" fillId="2" borderId="16" xfId="0" applyNumberFormat="1" applyFont="1" applyFill="1" applyBorder="1" applyAlignment="1" applyProtection="1">
      <alignment horizontal="center" vertical="center"/>
    </xf>
    <xf numFmtId="0" fontId="3" fillId="0" borderId="16" xfId="4" applyNumberFormat="1" applyFont="1" applyFill="1" applyBorder="1" applyAlignment="1" applyProtection="1">
      <alignment horizontal="right" vertical="center"/>
    </xf>
    <xf numFmtId="0" fontId="3" fillId="0" borderId="16" xfId="4" applyFont="1" applyBorder="1" applyAlignment="1">
      <alignment horizontal="left" indent="1"/>
    </xf>
    <xf numFmtId="167" fontId="3" fillId="0" borderId="16" xfId="4" applyNumberFormat="1" applyFont="1" applyFill="1" applyBorder="1" applyAlignment="1">
      <alignment vertical="center"/>
    </xf>
    <xf numFmtId="167" fontId="3" fillId="0" borderId="16" xfId="4" applyNumberFormat="1" applyFont="1" applyBorder="1"/>
    <xf numFmtId="167" fontId="3" fillId="0" borderId="16" xfId="4" applyNumberFormat="1" applyFont="1" applyBorder="1" applyAlignment="1">
      <alignment vertical="center"/>
    </xf>
    <xf numFmtId="167" fontId="3" fillId="6" borderId="16" xfId="4" applyNumberFormat="1" applyFont="1" applyFill="1" applyBorder="1"/>
    <xf numFmtId="0" fontId="12" fillId="0" borderId="0" xfId="4" applyFont="1" applyBorder="1" applyAlignment="1">
      <alignment horizontal="left" indent="1"/>
    </xf>
    <xf numFmtId="167" fontId="12" fillId="0" borderId="0" xfId="4" applyNumberFormat="1" applyFont="1" applyBorder="1"/>
    <xf numFmtId="0" fontId="12" fillId="0" borderId="0" xfId="4" applyFont="1" applyBorder="1"/>
    <xf numFmtId="0" fontId="3" fillId="2" borderId="16" xfId="0" applyNumberFormat="1" applyFont="1" applyFill="1" applyBorder="1" applyAlignment="1" applyProtection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13" fillId="0" borderId="0" xfId="4" applyFont="1" applyAlignment="1">
      <alignment vertical="center"/>
    </xf>
    <xf numFmtId="0" fontId="13" fillId="0" borderId="0" xfId="4" applyNumberFormat="1" applyFont="1" applyFill="1" applyAlignment="1">
      <alignment horizontal="center" vertical="center"/>
    </xf>
    <xf numFmtId="0" fontId="13" fillId="0" borderId="0" xfId="4" applyFont="1"/>
    <xf numFmtId="0" fontId="10" fillId="0" borderId="0" xfId="4" applyFont="1" applyBorder="1" applyAlignment="1">
      <alignment horizontal="center"/>
    </xf>
    <xf numFmtId="49" fontId="3" fillId="2" borderId="1" xfId="4" applyNumberFormat="1" applyFont="1" applyFill="1" applyBorder="1" applyAlignment="1" applyProtection="1">
      <alignment horizontal="center" vertical="center"/>
    </xf>
    <xf numFmtId="0" fontId="10" fillId="0" borderId="0" xfId="4" applyFont="1"/>
    <xf numFmtId="0" fontId="7" fillId="0" borderId="0" xfId="4" applyFont="1" applyAlignment="1">
      <alignment vertical="center"/>
    </xf>
    <xf numFmtId="0" fontId="7" fillId="0" borderId="0" xfId="4" applyNumberFormat="1" applyFont="1" applyAlignment="1">
      <alignment horizontal="center" vertical="center"/>
    </xf>
    <xf numFmtId="0" fontId="7" fillId="0" borderId="0" xfId="4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169" fontId="7" fillId="0" borderId="0" xfId="4" applyNumberFormat="1" applyFont="1" applyAlignment="1">
      <alignment horizontal="center" vertical="center"/>
    </xf>
    <xf numFmtId="49" fontId="7" fillId="0" borderId="12" xfId="0" applyNumberFormat="1" applyFont="1" applyFill="1" applyBorder="1" applyAlignment="1" applyProtection="1">
      <alignment horizontal="left" vertical="center"/>
    </xf>
    <xf numFmtId="166" fontId="12" fillId="0" borderId="0" xfId="0" applyNumberFormat="1" applyFont="1"/>
    <xf numFmtId="165" fontId="12" fillId="0" borderId="0" xfId="2" applyNumberFormat="1" applyFont="1">
      <protection locked="0"/>
    </xf>
    <xf numFmtId="0" fontId="3" fillId="3" borderId="13" xfId="4" applyFont="1" applyFill="1" applyBorder="1"/>
    <xf numFmtId="0" fontId="3" fillId="3" borderId="14" xfId="4" applyFont="1" applyFill="1" applyBorder="1"/>
    <xf numFmtId="0" fontId="12" fillId="0" borderId="0" xfId="4" applyFont="1" applyFill="1" applyBorder="1" applyAlignment="1">
      <alignment horizontal="left" indent="1"/>
    </xf>
    <xf numFmtId="169" fontId="7" fillId="0" borderId="0" xfId="4" applyNumberFormat="1" applyFont="1" applyAlignment="1">
      <alignment horizontal="left" vertical="center"/>
    </xf>
    <xf numFmtId="2" fontId="7" fillId="0" borderId="0" xfId="4" applyNumberFormat="1" applyFont="1" applyAlignment="1">
      <alignment horizontal="center" vertical="center"/>
    </xf>
    <xf numFmtId="49" fontId="3" fillId="2" borderId="17" xfId="0" applyNumberFormat="1" applyFont="1" applyFill="1" applyBorder="1" applyAlignment="1" applyProtection="1">
      <alignment horizontal="center" vertical="center"/>
    </xf>
    <xf numFmtId="49" fontId="3" fillId="2" borderId="18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10" fontId="3" fillId="0" borderId="0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49" fontId="3" fillId="0" borderId="4" xfId="4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/>
    </xf>
    <xf numFmtId="3" fontId="15" fillId="0" borderId="1" xfId="0" applyNumberFormat="1" applyFont="1" applyFill="1" applyBorder="1" applyAlignment="1" applyProtection="1">
      <alignment horizontal="right" vertical="center"/>
    </xf>
    <xf numFmtId="0" fontId="15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 applyProtection="1">
      <alignment horizontal="right" vertical="center"/>
    </xf>
    <xf numFmtId="170" fontId="0" fillId="0" borderId="0" xfId="0" applyNumberFormat="1" applyFont="1" applyBorder="1" applyAlignment="1" applyProtection="1">
      <alignment vertical="center"/>
    </xf>
    <xf numFmtId="170" fontId="3" fillId="0" borderId="20" xfId="0" applyNumberFormat="1" applyFont="1" applyBorder="1" applyAlignment="1" applyProtection="1">
      <alignment vertical="center"/>
    </xf>
    <xf numFmtId="4" fontId="1" fillId="0" borderId="0" xfId="4" applyNumberFormat="1"/>
    <xf numFmtId="0" fontId="3" fillId="0" borderId="21" xfId="0" applyNumberFormat="1" applyFont="1" applyFill="1" applyBorder="1" applyAlignment="1" applyProtection="1">
      <alignment horizontal="right" vertical="center"/>
    </xf>
    <xf numFmtId="49" fontId="3" fillId="0" borderId="21" xfId="0" applyNumberFormat="1" applyFont="1" applyFill="1" applyBorder="1" applyAlignment="1" applyProtection="1">
      <alignment horizontal="left" vertical="center"/>
    </xf>
    <xf numFmtId="0" fontId="2" fillId="0" borderId="15" xfId="4" applyFont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0" fontId="14" fillId="0" borderId="19" xfId="4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6">
    <cellStyle name="Euro" xfId="1"/>
    <cellStyle name="Milliers" xfId="2" builtinId="3"/>
    <cellStyle name="Milliers 2" xfId="3"/>
    <cellStyle name="Normal" xfId="0" builtinId="0"/>
    <cellStyle name="Normal 2" xfId="4"/>
    <cellStyle name="Pourcentage 2" xfId="5"/>
  </cellStyles>
  <dxfs count="597"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42"/>
        </patternFill>
      </fill>
    </dxf>
    <dxf>
      <font>
        <b/>
        <i val="0"/>
      </font>
      <fill>
        <patternFill>
          <bgColor rgb="FF00A252"/>
        </patternFill>
      </fill>
    </dxf>
    <dxf>
      <font>
        <b/>
        <i val="0"/>
      </font>
      <fill>
        <patternFill>
          <bgColor rgb="FF00B25A"/>
        </patternFill>
      </fill>
    </dxf>
    <dxf>
      <font>
        <b/>
        <i val="0"/>
      </font>
      <fill>
        <patternFill>
          <bgColor rgb="FF00FF84"/>
        </patternFill>
      </fill>
    </dxf>
    <dxf>
      <font>
        <b/>
        <i val="0"/>
      </font>
      <fill>
        <patternFill>
          <bgColor rgb="FF52FFAD"/>
        </patternFill>
      </fill>
    </dxf>
    <dxf>
      <font>
        <b/>
        <i val="0"/>
      </font>
      <fill>
        <patternFill>
          <bgColor rgb="FF94FFCE"/>
        </patternFill>
      </fill>
    </dxf>
    <dxf>
      <font>
        <b/>
        <i val="0"/>
      </font>
      <fill>
        <patternFill>
          <bgColor rgb="FFFF9294"/>
        </patternFill>
      </fill>
    </dxf>
    <dxf>
      <font>
        <b/>
        <i val="0"/>
      </font>
      <fill>
        <patternFill>
          <bgColor rgb="FFFF5152"/>
        </patternFill>
      </fill>
    </dxf>
    <dxf>
      <font>
        <b/>
        <i val="0"/>
      </font>
      <fill>
        <patternFill>
          <bgColor rgb="FFE70000"/>
        </patternFill>
      </fill>
    </dxf>
    <dxf>
      <font>
        <b/>
        <i val="0"/>
        <color theme="0"/>
      </font>
      <fill>
        <patternFill>
          <bgColor rgb="FFC60000"/>
        </patternFill>
      </fill>
    </dxf>
    <dxf>
      <font>
        <b/>
        <i val="0"/>
        <color theme="0"/>
      </font>
      <fill>
        <patternFill>
          <bgColor rgb="FF94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42"/>
        </patternFill>
      </fill>
    </dxf>
    <dxf>
      <font>
        <b/>
        <i val="0"/>
      </font>
      <fill>
        <patternFill>
          <bgColor rgb="FF00A252"/>
        </patternFill>
      </fill>
    </dxf>
    <dxf>
      <font>
        <b/>
        <i val="0"/>
      </font>
      <fill>
        <patternFill>
          <bgColor rgb="FF00B25A"/>
        </patternFill>
      </fill>
    </dxf>
    <dxf>
      <font>
        <b/>
        <i val="0"/>
      </font>
      <fill>
        <patternFill>
          <bgColor rgb="FF00FF84"/>
        </patternFill>
      </fill>
    </dxf>
    <dxf>
      <font>
        <b/>
        <i val="0"/>
      </font>
      <fill>
        <patternFill>
          <bgColor rgb="FF52FFAD"/>
        </patternFill>
      </fill>
    </dxf>
    <dxf>
      <font>
        <b/>
        <i val="0"/>
      </font>
      <fill>
        <patternFill>
          <bgColor rgb="FF94FFCE"/>
        </patternFill>
      </fill>
    </dxf>
    <dxf>
      <font>
        <b/>
        <i val="0"/>
      </font>
      <fill>
        <patternFill>
          <bgColor rgb="FFFF9294"/>
        </patternFill>
      </fill>
    </dxf>
    <dxf>
      <font>
        <b/>
        <i val="0"/>
      </font>
      <fill>
        <patternFill>
          <bgColor rgb="FFFF5152"/>
        </patternFill>
      </fill>
    </dxf>
    <dxf>
      <font>
        <b/>
        <i val="0"/>
      </font>
      <fill>
        <patternFill>
          <bgColor rgb="FFE70000"/>
        </patternFill>
      </fill>
    </dxf>
    <dxf>
      <font>
        <b/>
        <i val="0"/>
        <color theme="0"/>
      </font>
      <fill>
        <patternFill>
          <bgColor rgb="FFC60000"/>
        </patternFill>
      </fill>
    </dxf>
    <dxf>
      <font>
        <b/>
        <i val="0"/>
        <color theme="0"/>
      </font>
      <fill>
        <patternFill>
          <bgColor rgb="FF94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42"/>
        </patternFill>
      </fill>
    </dxf>
    <dxf>
      <font>
        <b/>
        <i val="0"/>
      </font>
      <fill>
        <patternFill>
          <bgColor rgb="FF00A252"/>
        </patternFill>
      </fill>
    </dxf>
    <dxf>
      <font>
        <b/>
        <i val="0"/>
      </font>
      <fill>
        <patternFill>
          <bgColor rgb="FF00B25A"/>
        </patternFill>
      </fill>
    </dxf>
    <dxf>
      <font>
        <b/>
        <i val="0"/>
      </font>
      <fill>
        <patternFill>
          <bgColor rgb="FF00FF84"/>
        </patternFill>
      </fill>
    </dxf>
    <dxf>
      <font>
        <b/>
        <i val="0"/>
      </font>
      <fill>
        <patternFill>
          <bgColor rgb="FF52FFAD"/>
        </patternFill>
      </fill>
    </dxf>
    <dxf>
      <font>
        <b/>
        <i val="0"/>
      </font>
      <fill>
        <patternFill>
          <bgColor rgb="FF94FFCE"/>
        </patternFill>
      </fill>
    </dxf>
    <dxf>
      <font>
        <b/>
        <i val="0"/>
      </font>
      <fill>
        <patternFill>
          <bgColor rgb="FFFF9294"/>
        </patternFill>
      </fill>
    </dxf>
    <dxf>
      <font>
        <b/>
        <i val="0"/>
      </font>
      <fill>
        <patternFill>
          <bgColor rgb="FFFF5152"/>
        </patternFill>
      </fill>
    </dxf>
    <dxf>
      <font>
        <b/>
        <i val="0"/>
      </font>
      <fill>
        <patternFill>
          <bgColor rgb="FFE70000"/>
        </patternFill>
      </fill>
    </dxf>
    <dxf>
      <font>
        <b/>
        <i val="0"/>
        <color theme="0"/>
      </font>
      <fill>
        <patternFill>
          <bgColor rgb="FFC60000"/>
        </patternFill>
      </fill>
    </dxf>
    <dxf>
      <font>
        <b/>
        <i val="0"/>
        <color theme="0"/>
      </font>
      <fill>
        <patternFill>
          <bgColor rgb="FF94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42"/>
        </patternFill>
      </fill>
    </dxf>
    <dxf>
      <font>
        <b/>
        <i val="0"/>
      </font>
      <fill>
        <patternFill>
          <bgColor rgb="FF00A252"/>
        </patternFill>
      </fill>
    </dxf>
    <dxf>
      <font>
        <b/>
        <i val="0"/>
      </font>
      <fill>
        <patternFill>
          <bgColor rgb="FF00B25A"/>
        </patternFill>
      </fill>
    </dxf>
    <dxf>
      <font>
        <b/>
        <i val="0"/>
      </font>
      <fill>
        <patternFill>
          <bgColor rgb="FF00FF84"/>
        </patternFill>
      </fill>
    </dxf>
    <dxf>
      <font>
        <b/>
        <i val="0"/>
      </font>
      <fill>
        <patternFill>
          <bgColor rgb="FF52FFAD"/>
        </patternFill>
      </fill>
    </dxf>
    <dxf>
      <font>
        <b/>
        <i val="0"/>
      </font>
      <fill>
        <patternFill>
          <bgColor rgb="FF94FFCE"/>
        </patternFill>
      </fill>
    </dxf>
    <dxf>
      <font>
        <b/>
        <i val="0"/>
      </font>
      <fill>
        <patternFill>
          <bgColor rgb="FFFF9294"/>
        </patternFill>
      </fill>
    </dxf>
    <dxf>
      <font>
        <b/>
        <i val="0"/>
      </font>
      <fill>
        <patternFill>
          <bgColor rgb="FFFF5152"/>
        </patternFill>
      </fill>
    </dxf>
    <dxf>
      <font>
        <b/>
        <i val="0"/>
      </font>
      <fill>
        <patternFill>
          <bgColor rgb="FFE70000"/>
        </patternFill>
      </fill>
    </dxf>
    <dxf>
      <font>
        <b/>
        <i val="0"/>
        <color theme="0"/>
      </font>
      <fill>
        <patternFill>
          <bgColor rgb="FFC60000"/>
        </patternFill>
      </fill>
    </dxf>
    <dxf>
      <font>
        <b/>
        <i val="0"/>
        <color theme="0"/>
      </font>
      <fill>
        <patternFill>
          <bgColor rgb="FF94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42"/>
        </patternFill>
      </fill>
    </dxf>
    <dxf>
      <font>
        <b/>
        <i val="0"/>
      </font>
      <fill>
        <patternFill>
          <bgColor rgb="FF00A252"/>
        </patternFill>
      </fill>
    </dxf>
    <dxf>
      <font>
        <b/>
        <i val="0"/>
      </font>
      <fill>
        <patternFill>
          <bgColor rgb="FF00B25A"/>
        </patternFill>
      </fill>
    </dxf>
    <dxf>
      <font>
        <b/>
        <i val="0"/>
      </font>
      <fill>
        <patternFill>
          <bgColor rgb="FF00FF84"/>
        </patternFill>
      </fill>
    </dxf>
    <dxf>
      <font>
        <b/>
        <i val="0"/>
      </font>
      <fill>
        <patternFill>
          <bgColor rgb="FF52FFAD"/>
        </patternFill>
      </fill>
    </dxf>
    <dxf>
      <font>
        <b/>
        <i val="0"/>
      </font>
      <fill>
        <patternFill>
          <bgColor rgb="FF94FFCE"/>
        </patternFill>
      </fill>
    </dxf>
    <dxf>
      <font>
        <b/>
        <i val="0"/>
      </font>
      <fill>
        <patternFill>
          <bgColor rgb="FFFF9294"/>
        </patternFill>
      </fill>
    </dxf>
    <dxf>
      <font>
        <b/>
        <i val="0"/>
      </font>
      <fill>
        <patternFill>
          <bgColor rgb="FFFF5152"/>
        </patternFill>
      </fill>
    </dxf>
    <dxf>
      <font>
        <b/>
        <i val="0"/>
      </font>
      <fill>
        <patternFill>
          <bgColor rgb="FFE70000"/>
        </patternFill>
      </fill>
    </dxf>
    <dxf>
      <font>
        <b/>
        <i val="0"/>
        <color theme="0"/>
      </font>
      <fill>
        <patternFill>
          <bgColor rgb="FFC60000"/>
        </patternFill>
      </fill>
    </dxf>
    <dxf>
      <font>
        <b/>
        <i val="0"/>
        <color theme="0"/>
      </font>
      <fill>
        <patternFill>
          <bgColor rgb="FF94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42"/>
        </patternFill>
      </fill>
    </dxf>
    <dxf>
      <font>
        <b/>
        <i val="0"/>
      </font>
      <fill>
        <patternFill>
          <bgColor rgb="FF00A252"/>
        </patternFill>
      </fill>
    </dxf>
    <dxf>
      <font>
        <b/>
        <i val="0"/>
      </font>
      <fill>
        <patternFill>
          <bgColor rgb="FF00B25A"/>
        </patternFill>
      </fill>
    </dxf>
    <dxf>
      <font>
        <b/>
        <i val="0"/>
      </font>
      <fill>
        <patternFill>
          <bgColor rgb="FF00FF84"/>
        </patternFill>
      </fill>
    </dxf>
    <dxf>
      <font>
        <b/>
        <i val="0"/>
      </font>
      <fill>
        <patternFill>
          <bgColor rgb="FF52FFAD"/>
        </patternFill>
      </fill>
    </dxf>
    <dxf>
      <font>
        <b/>
        <i val="0"/>
      </font>
      <fill>
        <patternFill>
          <bgColor rgb="FF94FFCE"/>
        </patternFill>
      </fill>
    </dxf>
    <dxf>
      <font>
        <b/>
        <i val="0"/>
      </font>
      <fill>
        <patternFill>
          <bgColor rgb="FFFF9294"/>
        </patternFill>
      </fill>
    </dxf>
    <dxf>
      <font>
        <b/>
        <i val="0"/>
      </font>
      <fill>
        <patternFill>
          <bgColor rgb="FFFF5152"/>
        </patternFill>
      </fill>
    </dxf>
    <dxf>
      <font>
        <b/>
        <i val="0"/>
      </font>
      <fill>
        <patternFill>
          <bgColor rgb="FFE70000"/>
        </patternFill>
      </fill>
    </dxf>
    <dxf>
      <font>
        <b/>
        <i val="0"/>
        <color theme="0"/>
      </font>
      <fill>
        <patternFill>
          <bgColor rgb="FFC60000"/>
        </patternFill>
      </fill>
    </dxf>
    <dxf>
      <font>
        <b/>
        <i val="0"/>
        <color theme="0"/>
      </font>
      <fill>
        <patternFill>
          <bgColor rgb="FF940000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33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808080"/>
      <rgbColor rgb="00D3D3D3"/>
      <rgbColor rgb="00A9A9A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9525</xdr:colOff>
      <xdr:row>2</xdr:row>
      <xdr:rowOff>66675</xdr:rowOff>
    </xdr:from>
    <xdr:to>
      <xdr:col>20</xdr:col>
      <xdr:colOff>495300</xdr:colOff>
      <xdr:row>7</xdr:row>
      <xdr:rowOff>171450</xdr:rowOff>
    </xdr:to>
    <xdr:pic>
      <xdr:nvPicPr>
        <xdr:cNvPr id="3208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619125"/>
          <a:ext cx="12477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28575</xdr:colOff>
      <xdr:row>8</xdr:row>
      <xdr:rowOff>57150</xdr:rowOff>
    </xdr:from>
    <xdr:to>
      <xdr:col>20</xdr:col>
      <xdr:colOff>247650</xdr:colOff>
      <xdr:row>8</xdr:row>
      <xdr:rowOff>180975</xdr:rowOff>
    </xdr:to>
    <xdr:pic>
      <xdr:nvPicPr>
        <xdr:cNvPr id="3209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44950" y="1809750"/>
          <a:ext cx="9810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</xdr:row>
      <xdr:rowOff>0</xdr:rowOff>
    </xdr:from>
    <xdr:to>
      <xdr:col>20</xdr:col>
      <xdr:colOff>333375</xdr:colOff>
      <xdr:row>11</xdr:row>
      <xdr:rowOff>57150</xdr:rowOff>
    </xdr:to>
    <xdr:pic>
      <xdr:nvPicPr>
        <xdr:cNvPr id="1164" name="Image 4" descr="2013_10_03_12_12_53_Canton_du_Valais_Finances_communal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5825" y="647700"/>
          <a:ext cx="1104900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28575</xdr:colOff>
      <xdr:row>12</xdr:row>
      <xdr:rowOff>19050</xdr:rowOff>
    </xdr:from>
    <xdr:to>
      <xdr:col>19</xdr:col>
      <xdr:colOff>581025</xdr:colOff>
      <xdr:row>12</xdr:row>
      <xdr:rowOff>152400</xdr:rowOff>
    </xdr:to>
    <xdr:pic>
      <xdr:nvPicPr>
        <xdr:cNvPr id="1165" name="Image 6" descr="2013_10_03_12_13_47_Canton_du_Valais_Finances_communal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0" y="2667000"/>
          <a:ext cx="5524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</xdr:row>
      <xdr:rowOff>152400</xdr:rowOff>
    </xdr:from>
    <xdr:to>
      <xdr:col>21</xdr:col>
      <xdr:colOff>723900</xdr:colOff>
      <xdr:row>6</xdr:row>
      <xdr:rowOff>171450</xdr:rowOff>
    </xdr:to>
    <xdr:pic>
      <xdr:nvPicPr>
        <xdr:cNvPr id="4173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571500"/>
          <a:ext cx="22479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</xdr:row>
      <xdr:rowOff>57150</xdr:rowOff>
    </xdr:from>
    <xdr:to>
      <xdr:col>21</xdr:col>
      <xdr:colOff>19050</xdr:colOff>
      <xdr:row>6</xdr:row>
      <xdr:rowOff>85725</xdr:rowOff>
    </xdr:to>
    <xdr:pic>
      <xdr:nvPicPr>
        <xdr:cNvPr id="5197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666750"/>
          <a:ext cx="15430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752475</xdr:colOff>
      <xdr:row>2</xdr:row>
      <xdr:rowOff>0</xdr:rowOff>
    </xdr:from>
    <xdr:to>
      <xdr:col>22</xdr:col>
      <xdr:colOff>76200</xdr:colOff>
      <xdr:row>6</xdr:row>
      <xdr:rowOff>47625</xdr:rowOff>
    </xdr:to>
    <xdr:pic>
      <xdr:nvPicPr>
        <xdr:cNvPr id="6221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0" y="609600"/>
          <a:ext cx="23717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742950</xdr:colOff>
      <xdr:row>2</xdr:row>
      <xdr:rowOff>38100</xdr:rowOff>
    </xdr:from>
    <xdr:to>
      <xdr:col>21</xdr:col>
      <xdr:colOff>742950</xdr:colOff>
      <xdr:row>6</xdr:row>
      <xdr:rowOff>28575</xdr:rowOff>
    </xdr:to>
    <xdr:pic>
      <xdr:nvPicPr>
        <xdr:cNvPr id="7245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4475" y="647700"/>
          <a:ext cx="2286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714375</xdr:colOff>
      <xdr:row>1</xdr:row>
      <xdr:rowOff>180975</xdr:rowOff>
    </xdr:from>
    <xdr:to>
      <xdr:col>21</xdr:col>
      <xdr:colOff>133350</xdr:colOff>
      <xdr:row>6</xdr:row>
      <xdr:rowOff>28575</xdr:rowOff>
    </xdr:to>
    <xdr:pic>
      <xdr:nvPicPr>
        <xdr:cNvPr id="8269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600075"/>
          <a:ext cx="17049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"/>
  <sheetViews>
    <sheetView showGridLines="0" tabSelected="1" workbookViewId="0">
      <pane ySplit="1" topLeftCell="A2" activePane="bottomLeft" state="frozen"/>
      <selection activeCell="B56" sqref="B56"/>
      <selection pane="bottomLeft" activeCell="C35" sqref="C35"/>
    </sheetView>
  </sheetViews>
  <sheetFormatPr baseColWidth="10" defaultRowHeight="12.75" x14ac:dyDescent="0.2"/>
  <cols>
    <col min="1" max="1" width="5.140625" style="1" customWidth="1"/>
    <col min="2" max="2" width="23.140625" style="1" customWidth="1"/>
    <col min="3" max="14" width="13.28515625" style="1" bestFit="1" customWidth="1"/>
    <col min="15" max="18" width="15.140625" style="1" customWidth="1"/>
    <col min="19" max="19" width="11.42578125" style="62"/>
    <col min="20" max="16384" width="11.42578125" style="1"/>
  </cols>
  <sheetData>
    <row r="1" spans="1:18" ht="27" customHeight="1" x14ac:dyDescent="0.2">
      <c r="A1" s="95" t="s">
        <v>196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8" ht="15.95" customHeight="1" x14ac:dyDescent="0.2">
      <c r="A2" s="61" t="s">
        <v>0</v>
      </c>
      <c r="B2" s="61" t="s">
        <v>195</v>
      </c>
      <c r="C2" s="61" t="s">
        <v>159</v>
      </c>
      <c r="D2" s="61" t="s">
        <v>160</v>
      </c>
      <c r="E2" s="61" t="s">
        <v>161</v>
      </c>
      <c r="F2" s="61" t="s">
        <v>162</v>
      </c>
      <c r="G2" s="61" t="s">
        <v>163</v>
      </c>
      <c r="H2" s="61" t="s">
        <v>164</v>
      </c>
      <c r="I2" s="61" t="s">
        <v>165</v>
      </c>
      <c r="J2" s="61" t="s">
        <v>167</v>
      </c>
      <c r="K2" s="61" t="s">
        <v>168</v>
      </c>
      <c r="L2" s="61" t="s">
        <v>169</v>
      </c>
      <c r="M2" s="61" t="s">
        <v>188</v>
      </c>
      <c r="N2" s="61" t="s">
        <v>216</v>
      </c>
      <c r="O2" s="61" t="s">
        <v>217</v>
      </c>
      <c r="P2" s="61" t="s">
        <v>218</v>
      </c>
      <c r="Q2" s="61" t="s">
        <v>219</v>
      </c>
      <c r="R2" s="61" t="s">
        <v>224</v>
      </c>
    </row>
    <row r="3" spans="1:18" ht="15.95" customHeight="1" x14ac:dyDescent="0.2">
      <c r="A3" s="4">
        <v>75</v>
      </c>
      <c r="B3" s="3" t="s">
        <v>1</v>
      </c>
      <c r="C3" s="2">
        <v>1580366.24</v>
      </c>
      <c r="D3" s="2">
        <v>1587173.68</v>
      </c>
      <c r="E3" s="2">
        <v>1608307.13</v>
      </c>
      <c r="F3" s="2">
        <v>1626737.32</v>
      </c>
      <c r="G3" s="2">
        <v>1637507.55</v>
      </c>
      <c r="H3" s="2">
        <v>1653012.67</v>
      </c>
      <c r="I3" s="2">
        <v>1672161.27</v>
      </c>
      <c r="J3" s="2">
        <v>1695589.04</v>
      </c>
      <c r="K3" s="2">
        <v>1724120.96</v>
      </c>
      <c r="L3" s="2">
        <v>1731459.57</v>
      </c>
      <c r="M3" s="2">
        <v>1739620.81</v>
      </c>
      <c r="N3" s="2">
        <v>1749815.76</v>
      </c>
      <c r="O3" s="2">
        <v>1753192.44</v>
      </c>
      <c r="P3" s="2">
        <v>1819000.6</v>
      </c>
      <c r="Q3" s="2">
        <v>1824258.74</v>
      </c>
      <c r="R3" s="2">
        <v>1839009.07</v>
      </c>
    </row>
    <row r="4" spans="1:18" ht="15.95" customHeight="1" x14ac:dyDescent="0.2">
      <c r="A4" s="4">
        <v>76</v>
      </c>
      <c r="B4" s="3" t="s">
        <v>2</v>
      </c>
      <c r="C4" s="2">
        <v>5900863.2199999997</v>
      </c>
      <c r="D4" s="2">
        <v>5901363.4299999997</v>
      </c>
      <c r="E4" s="2">
        <v>5752206.0999999996</v>
      </c>
      <c r="F4" s="2">
        <v>5693413.54</v>
      </c>
      <c r="G4" s="2">
        <v>5505820.9000000004</v>
      </c>
      <c r="H4" s="2">
        <v>5726517.5099999998</v>
      </c>
      <c r="I4" s="2">
        <v>5587136.79</v>
      </c>
      <c r="J4" s="2">
        <v>5551112.3099999996</v>
      </c>
      <c r="K4" s="2">
        <v>5462161.6500000004</v>
      </c>
      <c r="L4" s="2">
        <v>5659532.3600000003</v>
      </c>
      <c r="M4" s="2">
        <v>5906075.1299999999</v>
      </c>
      <c r="N4" s="2">
        <v>6125731.3499999996</v>
      </c>
      <c r="O4" s="2">
        <v>6045608.9500000002</v>
      </c>
      <c r="P4" s="2">
        <v>6004019.8099999996</v>
      </c>
      <c r="Q4" s="2">
        <v>5893669.9000000004</v>
      </c>
      <c r="R4" s="2">
        <v>6114929.3300000001</v>
      </c>
    </row>
    <row r="5" spans="1:18" ht="15.95" customHeight="1" x14ac:dyDescent="0.2">
      <c r="A5" s="4">
        <v>111</v>
      </c>
      <c r="B5" s="3" t="s">
        <v>3</v>
      </c>
      <c r="C5" s="2"/>
      <c r="D5" s="2"/>
      <c r="E5" s="2"/>
      <c r="F5" s="2">
        <v>28805280.530000001</v>
      </c>
      <c r="G5" s="2">
        <v>33719215.93</v>
      </c>
      <c r="H5" s="2">
        <v>35612423.450000003</v>
      </c>
      <c r="I5" s="2">
        <v>37395490.189999998</v>
      </c>
      <c r="J5" s="2">
        <v>37969111.609999999</v>
      </c>
      <c r="K5" s="2">
        <v>36719275.630000003</v>
      </c>
      <c r="L5" s="2">
        <v>35908090.460000001</v>
      </c>
      <c r="M5" s="2">
        <v>36128544.850000001</v>
      </c>
      <c r="N5" s="2">
        <v>35681359.719999999</v>
      </c>
      <c r="O5" s="2">
        <v>35717683.710000001</v>
      </c>
      <c r="P5" s="2">
        <v>37183489.490000002</v>
      </c>
      <c r="Q5" s="2">
        <v>37207534.869999997</v>
      </c>
      <c r="R5" s="2">
        <v>37225204.130000003</v>
      </c>
    </row>
    <row r="6" spans="1:18" ht="15.95" customHeight="1" x14ac:dyDescent="0.2">
      <c r="A6" s="4">
        <v>121</v>
      </c>
      <c r="B6" s="3" t="s">
        <v>4</v>
      </c>
      <c r="C6" s="2">
        <v>1651950.06</v>
      </c>
      <c r="D6" s="2">
        <v>2377327.1800000002</v>
      </c>
      <c r="E6" s="2">
        <v>2914325.08</v>
      </c>
      <c r="F6" s="2">
        <v>3242921.79</v>
      </c>
      <c r="G6" s="2">
        <v>3879360.37</v>
      </c>
      <c r="H6" s="2">
        <v>4352009.9800000004</v>
      </c>
      <c r="I6" s="2">
        <v>4398034.0599999996</v>
      </c>
      <c r="J6" s="2">
        <v>4955253.76</v>
      </c>
      <c r="K6" s="2">
        <v>5295770.04</v>
      </c>
      <c r="L6" s="2">
        <v>5750103.7300000004</v>
      </c>
      <c r="M6" s="2">
        <v>5619862.2199999997</v>
      </c>
      <c r="N6" s="2">
        <v>6141933.5</v>
      </c>
      <c r="O6" s="2">
        <v>6465647.25</v>
      </c>
      <c r="P6" s="2">
        <v>6393050.1299999999</v>
      </c>
      <c r="Q6" s="2">
        <v>6055531.3399999999</v>
      </c>
      <c r="R6" s="2">
        <v>6648066.4900000002</v>
      </c>
    </row>
    <row r="7" spans="1:18" ht="15.95" customHeight="1" x14ac:dyDescent="0.2">
      <c r="A7" s="4">
        <v>127</v>
      </c>
      <c r="B7" s="3" t="s">
        <v>5</v>
      </c>
      <c r="C7" s="2">
        <v>3221904.43</v>
      </c>
      <c r="D7" s="2">
        <v>3782309</v>
      </c>
      <c r="E7" s="2">
        <v>4585222.4000000004</v>
      </c>
      <c r="F7" s="2">
        <v>5138125.63</v>
      </c>
      <c r="G7" s="2">
        <v>7011820.25</v>
      </c>
      <c r="H7" s="2">
        <v>7180952.8099999996</v>
      </c>
      <c r="I7" s="2">
        <v>6999302.3200000003</v>
      </c>
      <c r="J7" s="2">
        <v>7060624.3200000003</v>
      </c>
      <c r="K7" s="2">
        <v>7130218.8700000001</v>
      </c>
      <c r="L7" s="2">
        <v>7242865.46</v>
      </c>
      <c r="M7" s="2">
        <v>7697535.8399999999</v>
      </c>
      <c r="N7" s="2">
        <v>7985853.9800000004</v>
      </c>
      <c r="O7" s="2">
        <v>8363750.0599999996</v>
      </c>
      <c r="P7" s="2">
        <v>8890896.3100000005</v>
      </c>
      <c r="Q7" s="2">
        <v>9272870.8800000008</v>
      </c>
      <c r="R7" s="2">
        <v>10669714.24</v>
      </c>
    </row>
    <row r="8" spans="1:18" ht="15.95" customHeight="1" x14ac:dyDescent="0.2">
      <c r="A8" s="4">
        <v>63</v>
      </c>
      <c r="B8" s="3" t="s">
        <v>6</v>
      </c>
      <c r="C8" s="2">
        <v>1161142.1399999999</v>
      </c>
      <c r="D8" s="2">
        <v>1444668.76</v>
      </c>
      <c r="E8" s="2">
        <v>1561617.24</v>
      </c>
      <c r="F8" s="2">
        <v>1739970.77</v>
      </c>
      <c r="G8" s="2">
        <v>1767075.03</v>
      </c>
      <c r="H8" s="2">
        <v>1779219.18</v>
      </c>
      <c r="I8" s="2">
        <v>1794897.58</v>
      </c>
      <c r="J8" s="2">
        <v>1804707.33</v>
      </c>
      <c r="K8" s="2">
        <v>1847770.37</v>
      </c>
      <c r="L8" s="2">
        <v>1933685.6</v>
      </c>
      <c r="M8" s="2">
        <v>1970549.59</v>
      </c>
      <c r="N8" s="2">
        <v>2050209.31</v>
      </c>
      <c r="O8" s="2">
        <v>2085459.22</v>
      </c>
      <c r="P8" s="2">
        <v>2136764.06</v>
      </c>
      <c r="Q8" s="2">
        <v>2203721.56</v>
      </c>
      <c r="R8" s="2">
        <v>2229695.5299999998</v>
      </c>
    </row>
    <row r="9" spans="1:18" ht="15.95" customHeight="1" x14ac:dyDescent="0.2">
      <c r="A9" s="4">
        <v>113</v>
      </c>
      <c r="B9" s="3" t="s">
        <v>7</v>
      </c>
      <c r="C9" s="2">
        <v>11204733.779999999</v>
      </c>
      <c r="D9" s="2">
        <v>11631675.050000001</v>
      </c>
      <c r="E9" s="2">
        <v>12249237.220000001</v>
      </c>
      <c r="F9" s="2">
        <v>12999184.939999999</v>
      </c>
      <c r="G9" s="2">
        <v>15222033.17</v>
      </c>
      <c r="H9" s="2">
        <v>16793224.57</v>
      </c>
      <c r="I9" s="2">
        <v>17974068.469999999</v>
      </c>
      <c r="J9" s="2">
        <v>19537730.879999999</v>
      </c>
      <c r="K9" s="2">
        <v>19986159.690000001</v>
      </c>
      <c r="L9" s="2">
        <v>21063249.809999999</v>
      </c>
      <c r="M9" s="2">
        <v>20715403.57</v>
      </c>
      <c r="N9" s="2">
        <v>20014158.219999999</v>
      </c>
      <c r="O9" s="2">
        <v>19982263.449999999</v>
      </c>
      <c r="P9" s="2">
        <v>25396375.66</v>
      </c>
      <c r="Q9" s="2">
        <v>25476862.809999999</v>
      </c>
      <c r="R9" s="2">
        <v>25193843.09</v>
      </c>
    </row>
    <row r="10" spans="1:18" ht="15.95" customHeight="1" x14ac:dyDescent="0.2">
      <c r="A10" s="4">
        <v>1091</v>
      </c>
      <c r="B10" s="3" t="s">
        <v>8</v>
      </c>
      <c r="C10" s="2">
        <v>874128.08</v>
      </c>
      <c r="D10" s="2">
        <v>2412304.91</v>
      </c>
      <c r="E10" s="2">
        <v>2274151.88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5.95" customHeight="1" x14ac:dyDescent="0.2">
      <c r="A11" s="4">
        <v>143</v>
      </c>
      <c r="B11" s="3" t="s">
        <v>9</v>
      </c>
      <c r="C11" s="2">
        <v>95311232.560000002</v>
      </c>
      <c r="D11" s="2">
        <v>113280187.25</v>
      </c>
      <c r="E11" s="2">
        <v>159370355.55000001</v>
      </c>
      <c r="F11" s="2">
        <v>180012233.59</v>
      </c>
      <c r="G11" s="2">
        <v>201653665.22999999</v>
      </c>
      <c r="H11" s="2">
        <v>213901972.13</v>
      </c>
      <c r="I11" s="2">
        <v>214525288.06999999</v>
      </c>
      <c r="J11" s="2">
        <v>216459533.80000001</v>
      </c>
      <c r="K11" s="2">
        <v>216778911.34999999</v>
      </c>
      <c r="L11" s="2">
        <v>226367548.08000001</v>
      </c>
      <c r="M11" s="2">
        <v>231195132.90000001</v>
      </c>
      <c r="N11" s="2">
        <v>244492759.71000001</v>
      </c>
      <c r="O11" s="2">
        <v>263818622.91999999</v>
      </c>
      <c r="P11" s="2">
        <v>277438947.60000002</v>
      </c>
      <c r="Q11" s="2">
        <v>277442552.58999997</v>
      </c>
      <c r="R11" s="2"/>
    </row>
    <row r="12" spans="1:18" ht="15.95" customHeight="1" x14ac:dyDescent="0.2">
      <c r="A12" s="4">
        <v>43</v>
      </c>
      <c r="B12" s="3" t="s">
        <v>10</v>
      </c>
      <c r="C12" s="2">
        <v>630013.56999999995</v>
      </c>
      <c r="D12" s="2">
        <v>799480.35</v>
      </c>
      <c r="E12" s="2">
        <v>826615.44</v>
      </c>
      <c r="F12" s="2">
        <v>1002680.96</v>
      </c>
      <c r="G12" s="2">
        <v>1222890.33</v>
      </c>
      <c r="H12" s="2">
        <v>1542352.25</v>
      </c>
      <c r="I12" s="2">
        <v>1835558.72</v>
      </c>
      <c r="J12" s="2">
        <v>2318245.13</v>
      </c>
      <c r="K12" s="2">
        <v>2465240.14</v>
      </c>
      <c r="L12" s="2">
        <v>2567812.5299999998</v>
      </c>
      <c r="M12" s="2">
        <v>2719716.81</v>
      </c>
      <c r="N12" s="2">
        <v>2856546.23</v>
      </c>
      <c r="O12" s="2">
        <v>2993344.86</v>
      </c>
      <c r="P12" s="2">
        <v>3100418.04</v>
      </c>
      <c r="Q12" s="2">
        <v>3173351.39</v>
      </c>
      <c r="R12" s="2">
        <v>3256799.65</v>
      </c>
    </row>
    <row r="13" spans="1:18" ht="15.95" customHeight="1" x14ac:dyDescent="0.2">
      <c r="A13" s="4">
        <v>2</v>
      </c>
      <c r="B13" s="3" t="s">
        <v>11</v>
      </c>
      <c r="C13" s="2">
        <v>107720.44</v>
      </c>
      <c r="D13" s="2">
        <v>183889.52</v>
      </c>
      <c r="E13" s="2">
        <v>230055.49</v>
      </c>
      <c r="F13" s="2">
        <v>252842.77</v>
      </c>
      <c r="G13" s="2">
        <v>285665.53000000003</v>
      </c>
      <c r="H13" s="2">
        <v>322769.07</v>
      </c>
      <c r="I13" s="2">
        <v>489974.21</v>
      </c>
      <c r="J13" s="2">
        <v>547696.30000000005</v>
      </c>
      <c r="K13" s="2">
        <v>612252.43000000005</v>
      </c>
      <c r="L13" s="2">
        <v>691863.45</v>
      </c>
      <c r="M13" s="2">
        <v>778309.85</v>
      </c>
      <c r="N13" s="2">
        <v>876690.38</v>
      </c>
      <c r="O13" s="2">
        <v>1103719.6200000001</v>
      </c>
      <c r="P13" s="2">
        <v>1159586.73</v>
      </c>
      <c r="Q13" s="2">
        <v>1239160.6299999999</v>
      </c>
      <c r="R13" s="2">
        <v>1300126.44</v>
      </c>
    </row>
    <row r="14" spans="1:18" ht="15.95" customHeight="1" x14ac:dyDescent="0.2">
      <c r="A14" s="4">
        <v>22</v>
      </c>
      <c r="B14" s="3" t="s">
        <v>170</v>
      </c>
      <c r="C14" s="2">
        <v>699550.86</v>
      </c>
      <c r="D14" s="2">
        <v>711802.25</v>
      </c>
      <c r="E14" s="2">
        <v>750252.74</v>
      </c>
      <c r="F14" s="2">
        <v>768381.5</v>
      </c>
      <c r="G14" s="2">
        <v>786984.59</v>
      </c>
      <c r="H14" s="2">
        <v>811974.66</v>
      </c>
      <c r="I14" s="2">
        <v>809074.71</v>
      </c>
      <c r="J14" s="2">
        <v>840796.51</v>
      </c>
      <c r="K14" s="2">
        <v>1521579.93</v>
      </c>
      <c r="L14" s="2">
        <v>1556090.47</v>
      </c>
      <c r="M14" s="2">
        <v>1718509.78</v>
      </c>
      <c r="N14" s="2">
        <v>1738458.53</v>
      </c>
      <c r="O14" s="2">
        <v>1771912.63</v>
      </c>
      <c r="P14" s="2">
        <v>1847570.73</v>
      </c>
      <c r="Q14" s="2">
        <v>2020066.68</v>
      </c>
      <c r="R14" s="2">
        <v>2069012.85</v>
      </c>
    </row>
    <row r="15" spans="1:18" ht="15.95" customHeight="1" x14ac:dyDescent="0.2">
      <c r="A15" s="4">
        <v>4</v>
      </c>
      <c r="B15" s="3" t="s">
        <v>12</v>
      </c>
      <c r="C15" s="2">
        <v>607792.67000000004</v>
      </c>
      <c r="D15" s="2">
        <v>121992.73</v>
      </c>
      <c r="E15" s="2">
        <v>218906.22</v>
      </c>
      <c r="F15" s="2">
        <v>317950.71000000002</v>
      </c>
      <c r="G15" s="2">
        <v>492600.18</v>
      </c>
      <c r="H15" s="2">
        <v>496831.39</v>
      </c>
      <c r="I15" s="2">
        <v>545930.41</v>
      </c>
      <c r="J15" s="2">
        <v>711762.51</v>
      </c>
      <c r="K15" s="2">
        <v>718422.09</v>
      </c>
      <c r="L15" s="2">
        <v>733913.51</v>
      </c>
      <c r="M15" s="2">
        <v>708865.16</v>
      </c>
      <c r="N15" s="2">
        <v>785118.36</v>
      </c>
      <c r="O15" s="2">
        <v>880142.28</v>
      </c>
      <c r="P15" s="2">
        <v>589518.30000000005</v>
      </c>
      <c r="Q15" s="2">
        <v>636344.30000000005</v>
      </c>
      <c r="R15" s="2">
        <v>655646.76</v>
      </c>
    </row>
    <row r="16" spans="1:18" ht="15.95" customHeight="1" x14ac:dyDescent="0.2">
      <c r="A16" s="4">
        <v>1032</v>
      </c>
      <c r="B16" s="3" t="s">
        <v>13</v>
      </c>
      <c r="C16" s="2">
        <v>1737999.31</v>
      </c>
      <c r="D16" s="2">
        <v>1741214.01</v>
      </c>
      <c r="E16" s="2">
        <v>1748686.76</v>
      </c>
      <c r="F16" s="2">
        <v>1770022.16</v>
      </c>
      <c r="G16" s="2">
        <v>1788817.89</v>
      </c>
      <c r="H16" s="2">
        <v>1596702.98</v>
      </c>
      <c r="I16" s="2">
        <v>1109788.28</v>
      </c>
      <c r="J16" s="2"/>
      <c r="K16" s="2"/>
      <c r="L16" s="2"/>
      <c r="M16" s="2"/>
      <c r="N16" s="2"/>
      <c r="O16" s="2"/>
      <c r="P16" s="2"/>
      <c r="Q16" s="2"/>
      <c r="R16" s="2"/>
    </row>
    <row r="17" spans="1:18" ht="15.95" customHeight="1" x14ac:dyDescent="0.2">
      <c r="A17" s="4">
        <v>23</v>
      </c>
      <c r="B17" s="3" t="s">
        <v>14</v>
      </c>
      <c r="C17" s="2">
        <v>1513201.87</v>
      </c>
      <c r="D17" s="2">
        <v>1573849.98</v>
      </c>
      <c r="E17" s="2">
        <v>1624920.97</v>
      </c>
      <c r="F17" s="2">
        <v>1710093.07</v>
      </c>
      <c r="G17" s="2">
        <v>1770095.13</v>
      </c>
      <c r="H17" s="2">
        <v>1950735.98</v>
      </c>
      <c r="I17" s="2">
        <v>1952275.43</v>
      </c>
      <c r="J17" s="2">
        <v>1991392.23</v>
      </c>
      <c r="K17" s="2">
        <v>1993062.58</v>
      </c>
      <c r="L17" s="2">
        <v>2039559.61</v>
      </c>
      <c r="M17" s="2">
        <v>2072979.26</v>
      </c>
      <c r="N17" s="2">
        <v>2073930.61</v>
      </c>
      <c r="O17" s="2">
        <v>2110437.35</v>
      </c>
      <c r="P17" s="2">
        <v>2158108.87</v>
      </c>
      <c r="Q17" s="2">
        <v>2208574.1800000002</v>
      </c>
      <c r="R17" s="2">
        <v>2478471.61</v>
      </c>
    </row>
    <row r="18" spans="1:18" ht="15.95" customHeight="1" x14ac:dyDescent="0.2">
      <c r="A18" s="4">
        <v>24</v>
      </c>
      <c r="B18" s="3" t="s">
        <v>15</v>
      </c>
      <c r="C18" s="2">
        <v>2086636.99</v>
      </c>
      <c r="D18" s="2">
        <v>2089951.46</v>
      </c>
      <c r="E18" s="2">
        <v>2093012.23</v>
      </c>
      <c r="F18" s="2">
        <v>2483046.5</v>
      </c>
      <c r="G18" s="2">
        <v>4974395.51</v>
      </c>
      <c r="H18" s="2">
        <v>4280425.6100000003</v>
      </c>
      <c r="I18" s="2">
        <v>3205989.89</v>
      </c>
      <c r="J18" s="2">
        <v>1986773.63</v>
      </c>
      <c r="K18" s="2">
        <v>1988385.94</v>
      </c>
      <c r="L18" s="2">
        <v>2464716.67</v>
      </c>
      <c r="M18" s="2">
        <v>2485718.04</v>
      </c>
      <c r="N18" s="2">
        <v>2736562.02</v>
      </c>
      <c r="O18" s="2">
        <v>3554047.55</v>
      </c>
      <c r="P18" s="2">
        <v>3459798.54</v>
      </c>
      <c r="Q18" s="2">
        <v>3514216.21</v>
      </c>
      <c r="R18" s="2">
        <v>3608001.91</v>
      </c>
    </row>
    <row r="19" spans="1:18" ht="15.95" customHeight="1" x14ac:dyDescent="0.2">
      <c r="A19" s="4">
        <v>64</v>
      </c>
      <c r="B19" s="3" t="s">
        <v>16</v>
      </c>
      <c r="C19" s="2">
        <v>1930081.13</v>
      </c>
      <c r="D19" s="2">
        <v>1934233.12</v>
      </c>
      <c r="E19" s="2">
        <v>1753947.97</v>
      </c>
      <c r="F19" s="2">
        <v>1739571.42</v>
      </c>
      <c r="G19" s="2">
        <v>1745709.64</v>
      </c>
      <c r="H19" s="2">
        <v>1821440.56</v>
      </c>
      <c r="I19" s="2">
        <v>1801301.63</v>
      </c>
      <c r="J19" s="2">
        <v>1874661.23</v>
      </c>
      <c r="K19" s="2">
        <v>1938076.3</v>
      </c>
      <c r="L19" s="2">
        <v>1925567.64</v>
      </c>
      <c r="M19" s="2">
        <v>1917379.57</v>
      </c>
      <c r="N19" s="2">
        <v>1963700.12</v>
      </c>
      <c r="O19" s="2">
        <v>1964483.29</v>
      </c>
      <c r="P19" s="2">
        <v>2027882.22</v>
      </c>
      <c r="Q19" s="2">
        <v>2070951.1</v>
      </c>
      <c r="R19" s="2">
        <v>2167742.7599999998</v>
      </c>
    </row>
    <row r="20" spans="1:18" ht="15.95" customHeight="1" x14ac:dyDescent="0.2">
      <c r="A20" s="4">
        <v>5</v>
      </c>
      <c r="B20" s="3" t="s">
        <v>17</v>
      </c>
      <c r="C20" s="2">
        <v>1462070.16</v>
      </c>
      <c r="D20" s="2">
        <v>1495091.13</v>
      </c>
      <c r="E20" s="2">
        <v>1543217.67</v>
      </c>
      <c r="F20" s="2">
        <v>1589480.82</v>
      </c>
      <c r="G20" s="2">
        <v>1617759.85</v>
      </c>
      <c r="H20" s="2">
        <v>1736160.04</v>
      </c>
      <c r="I20" s="2">
        <v>2400970.9500000002</v>
      </c>
      <c r="J20" s="2">
        <v>3536527.86</v>
      </c>
      <c r="K20" s="2">
        <v>3750011.79</v>
      </c>
      <c r="L20" s="2">
        <v>4214470.6900000004</v>
      </c>
      <c r="M20" s="2">
        <v>4362512.91</v>
      </c>
      <c r="N20" s="2"/>
      <c r="O20" s="2"/>
      <c r="P20" s="2"/>
      <c r="Q20" s="2"/>
      <c r="R20" s="2"/>
    </row>
    <row r="21" spans="1:18" ht="15.95" customHeight="1" x14ac:dyDescent="0.2">
      <c r="A21" s="4">
        <v>144</v>
      </c>
      <c r="B21" s="3" t="s">
        <v>18</v>
      </c>
      <c r="C21" s="2">
        <v>497360.06</v>
      </c>
      <c r="D21" s="2">
        <v>314906.8</v>
      </c>
      <c r="E21" s="2">
        <v>308451.34000000003</v>
      </c>
      <c r="F21" s="2">
        <v>358341.2</v>
      </c>
      <c r="G21" s="2">
        <v>394072.18</v>
      </c>
      <c r="H21" s="2">
        <v>573563.04</v>
      </c>
      <c r="I21" s="2">
        <v>631.01</v>
      </c>
      <c r="J21" s="2">
        <v>74350.81</v>
      </c>
      <c r="K21" s="2">
        <v>666484.47</v>
      </c>
      <c r="L21" s="2">
        <v>829813.57</v>
      </c>
      <c r="M21" s="2">
        <v>2105182.23</v>
      </c>
      <c r="N21" s="2">
        <v>2963908.89</v>
      </c>
      <c r="O21" s="2">
        <v>3684912.25</v>
      </c>
      <c r="P21" s="2">
        <v>4422873.41</v>
      </c>
      <c r="Q21" s="2">
        <v>4945106.75</v>
      </c>
      <c r="R21" s="2">
        <v>5062192.1100000003</v>
      </c>
    </row>
    <row r="22" spans="1:18" ht="15.95" customHeight="1" x14ac:dyDescent="0.2">
      <c r="A22" s="4">
        <v>132</v>
      </c>
      <c r="B22" s="3" t="s">
        <v>19</v>
      </c>
      <c r="C22" s="2">
        <v>4913583.8899999997</v>
      </c>
      <c r="D22" s="2">
        <v>5034431.78</v>
      </c>
      <c r="E22" s="2">
        <v>5112082.43</v>
      </c>
      <c r="F22" s="2">
        <v>5208458.2699999996</v>
      </c>
      <c r="G22" s="2">
        <v>5264083.9000000004</v>
      </c>
      <c r="H22" s="2">
        <v>5283575.53</v>
      </c>
      <c r="I22" s="2">
        <v>5284948.3</v>
      </c>
      <c r="J22" s="2">
        <v>5314047.33</v>
      </c>
      <c r="K22" s="2">
        <v>5326693.38</v>
      </c>
      <c r="L22" s="2">
        <v>5229987.45</v>
      </c>
      <c r="M22" s="2">
        <v>5259880.24</v>
      </c>
      <c r="N22" s="2">
        <v>5262944.4800000004</v>
      </c>
      <c r="O22" s="2">
        <v>5313854.2300000004</v>
      </c>
      <c r="P22" s="2">
        <v>5219911.32</v>
      </c>
      <c r="Q22" s="2">
        <v>5321210.6500000004</v>
      </c>
      <c r="R22" s="2">
        <v>5323069.1399999997</v>
      </c>
    </row>
    <row r="23" spans="1:18" ht="15.95" customHeight="1" x14ac:dyDescent="0.2">
      <c r="A23" s="4">
        <v>1077</v>
      </c>
      <c r="B23" s="3" t="s">
        <v>20</v>
      </c>
      <c r="C23" s="2">
        <v>589457.57999999996</v>
      </c>
      <c r="D23" s="2">
        <v>481342.45</v>
      </c>
      <c r="E23" s="2">
        <v>442097.94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.95" customHeight="1" x14ac:dyDescent="0.2">
      <c r="A24" s="4">
        <v>33</v>
      </c>
      <c r="B24" s="3" t="s">
        <v>21</v>
      </c>
      <c r="C24" s="2">
        <v>8213395.2400000002</v>
      </c>
      <c r="D24" s="2">
        <v>11403472.82</v>
      </c>
      <c r="E24" s="2">
        <v>12753534.029999999</v>
      </c>
      <c r="F24" s="2">
        <v>13083100.949999999</v>
      </c>
      <c r="G24" s="2">
        <v>16062952.09</v>
      </c>
      <c r="H24" s="2">
        <v>19842932.199999999</v>
      </c>
      <c r="I24" s="2">
        <v>23029543.300000001</v>
      </c>
      <c r="J24" s="2">
        <v>27556437.469999999</v>
      </c>
      <c r="K24" s="2">
        <v>28477097.489999998</v>
      </c>
      <c r="L24" s="2">
        <v>29056710.210000001</v>
      </c>
      <c r="M24" s="2">
        <v>29561539.52</v>
      </c>
      <c r="N24" s="2">
        <v>29842889.260000002</v>
      </c>
      <c r="O24" s="2">
        <v>30258527.890000001</v>
      </c>
      <c r="P24" s="2">
        <v>30841595.600000001</v>
      </c>
      <c r="Q24" s="2">
        <v>31414479.91</v>
      </c>
      <c r="R24" s="2">
        <v>42024788.219999999</v>
      </c>
    </row>
    <row r="25" spans="1:18" ht="15.95" customHeight="1" x14ac:dyDescent="0.2">
      <c r="A25" s="4">
        <v>65</v>
      </c>
      <c r="B25" s="3" t="s">
        <v>22</v>
      </c>
      <c r="C25" s="2">
        <v>747756.42</v>
      </c>
      <c r="D25" s="2">
        <v>1065892.74</v>
      </c>
      <c r="E25" s="2">
        <v>1157084.46</v>
      </c>
      <c r="F25" s="2">
        <v>1300162.8</v>
      </c>
      <c r="G25" s="2">
        <v>1440087.4</v>
      </c>
      <c r="H25" s="2">
        <v>1451769.19</v>
      </c>
      <c r="I25" s="2">
        <v>1489049.06</v>
      </c>
      <c r="J25" s="2">
        <v>1431983.26</v>
      </c>
      <c r="K25" s="2">
        <v>1429961.86</v>
      </c>
      <c r="L25" s="2">
        <v>1451939.09</v>
      </c>
      <c r="M25" s="2">
        <v>1508821.62</v>
      </c>
      <c r="N25" s="2">
        <v>1579233.07</v>
      </c>
      <c r="O25" s="2">
        <v>1654741.07</v>
      </c>
      <c r="P25" s="2">
        <v>1695618.22</v>
      </c>
      <c r="Q25" s="2">
        <v>1828718.64</v>
      </c>
      <c r="R25" s="2">
        <v>1833629.12</v>
      </c>
    </row>
    <row r="26" spans="1:18" ht="15.95" customHeight="1" x14ac:dyDescent="0.2">
      <c r="A26" s="4">
        <v>92</v>
      </c>
      <c r="B26" s="3" t="s">
        <v>23</v>
      </c>
      <c r="C26" s="2">
        <v>1147205.58</v>
      </c>
      <c r="D26" s="2">
        <v>2304133.63</v>
      </c>
      <c r="E26" s="2">
        <v>2434357.36</v>
      </c>
      <c r="F26" s="2">
        <v>2046288.72</v>
      </c>
      <c r="G26" s="2">
        <v>2262532.39</v>
      </c>
      <c r="H26" s="2">
        <v>2507818.71</v>
      </c>
      <c r="I26" s="2">
        <v>2821737.98</v>
      </c>
      <c r="J26" s="2">
        <v>3256811.43</v>
      </c>
      <c r="K26" s="2">
        <v>3503777.01</v>
      </c>
      <c r="L26" s="2">
        <v>3791403.29</v>
      </c>
      <c r="M26" s="2">
        <v>4172314.33</v>
      </c>
      <c r="N26" s="2">
        <v>4223126.97</v>
      </c>
      <c r="O26" s="2">
        <v>4641654.7</v>
      </c>
      <c r="P26" s="2">
        <v>5836400.54</v>
      </c>
      <c r="Q26" s="2">
        <v>6281865.3099999996</v>
      </c>
      <c r="R26" s="2">
        <v>6749734.5899999999</v>
      </c>
    </row>
    <row r="27" spans="1:18" ht="15.95" customHeight="1" x14ac:dyDescent="0.2">
      <c r="A27" s="4">
        <v>128</v>
      </c>
      <c r="B27" s="3" t="s">
        <v>24</v>
      </c>
      <c r="C27" s="2">
        <v>2190117.94</v>
      </c>
      <c r="D27" s="2">
        <v>3019054.35</v>
      </c>
      <c r="E27" s="2">
        <v>3407035.84</v>
      </c>
      <c r="F27" s="2">
        <v>4048547.5</v>
      </c>
      <c r="G27" s="2">
        <v>3882383.89</v>
      </c>
      <c r="H27" s="2">
        <v>3903853.24</v>
      </c>
      <c r="I27" s="2">
        <v>3499406.62</v>
      </c>
      <c r="J27" s="2">
        <v>3426746.48</v>
      </c>
      <c r="K27" s="2">
        <v>3524874.5</v>
      </c>
      <c r="L27" s="2">
        <v>4117159.29</v>
      </c>
      <c r="M27" s="2">
        <v>4440808.9800000004</v>
      </c>
      <c r="N27" s="2">
        <v>4837504.0599999996</v>
      </c>
      <c r="O27" s="2">
        <v>5505336.2599999998</v>
      </c>
      <c r="P27" s="2">
        <v>5430726.7800000003</v>
      </c>
      <c r="Q27" s="2">
        <v>5124690.1100000003</v>
      </c>
      <c r="R27" s="2">
        <v>5624978.4100000001</v>
      </c>
    </row>
    <row r="28" spans="1:18" ht="15.95" customHeight="1" x14ac:dyDescent="0.2">
      <c r="A28" s="4">
        <v>159</v>
      </c>
      <c r="B28" s="3" t="s">
        <v>25</v>
      </c>
      <c r="C28" s="2">
        <v>564154.98</v>
      </c>
      <c r="D28" s="2">
        <v>183887.85</v>
      </c>
      <c r="E28" s="2">
        <v>740733.95</v>
      </c>
      <c r="F28" s="2">
        <v>1342931.85</v>
      </c>
      <c r="G28" s="2">
        <v>2204337.2200000002</v>
      </c>
      <c r="H28" s="2">
        <v>2906512.96</v>
      </c>
      <c r="I28" s="2">
        <v>2996775.46</v>
      </c>
      <c r="J28" s="2">
        <v>3355682.04</v>
      </c>
      <c r="K28" s="2">
        <v>2506581.21</v>
      </c>
      <c r="L28" s="2">
        <v>1528162.97</v>
      </c>
      <c r="M28" s="2">
        <v>557020.12</v>
      </c>
      <c r="N28" s="2">
        <v>129137.46</v>
      </c>
      <c r="O28" s="2">
        <v>594776.09</v>
      </c>
      <c r="P28" s="2">
        <v>917123.37</v>
      </c>
      <c r="Q28" s="2">
        <v>1436699.37</v>
      </c>
      <c r="R28" s="2">
        <v>3427079.53</v>
      </c>
    </row>
    <row r="29" spans="1:18" ht="15.95" customHeight="1" x14ac:dyDescent="0.2">
      <c r="A29" s="4">
        <v>1093</v>
      </c>
      <c r="B29" s="3" t="s">
        <v>26</v>
      </c>
      <c r="C29" s="2">
        <v>7610182.0999999996</v>
      </c>
      <c r="D29" s="2">
        <v>7916574.1100000003</v>
      </c>
      <c r="E29" s="2">
        <v>7735095.9400000004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5.95" customHeight="1" x14ac:dyDescent="0.2">
      <c r="A30" s="4">
        <v>133</v>
      </c>
      <c r="B30" s="3" t="s">
        <v>27</v>
      </c>
      <c r="C30" s="2">
        <v>2689298.69</v>
      </c>
      <c r="D30" s="2">
        <v>2972364.69</v>
      </c>
      <c r="E30" s="2">
        <v>3073942.57</v>
      </c>
      <c r="F30" s="2">
        <v>2901795.31</v>
      </c>
      <c r="G30" s="2">
        <v>2892238.43</v>
      </c>
      <c r="H30" s="2">
        <v>3095635.77</v>
      </c>
      <c r="I30" s="2">
        <v>2882557.63</v>
      </c>
      <c r="J30" s="2">
        <v>2798909.05</v>
      </c>
      <c r="K30" s="2">
        <v>2929134.98</v>
      </c>
      <c r="L30" s="2">
        <v>2956070.03</v>
      </c>
      <c r="M30" s="2">
        <v>3616430.14</v>
      </c>
      <c r="N30" s="2">
        <v>3652523.25</v>
      </c>
      <c r="O30" s="2">
        <v>5924408</v>
      </c>
      <c r="P30" s="2">
        <v>6202704.1100000003</v>
      </c>
      <c r="Q30" s="2">
        <v>6304452.1900000004</v>
      </c>
      <c r="R30" s="2"/>
    </row>
    <row r="31" spans="1:18" ht="15.95" customHeight="1" x14ac:dyDescent="0.2">
      <c r="A31" s="4">
        <v>94</v>
      </c>
      <c r="B31" s="3" t="s">
        <v>28</v>
      </c>
      <c r="C31" s="2">
        <v>16440028.85</v>
      </c>
      <c r="D31" s="2">
        <v>21777036.579999998</v>
      </c>
      <c r="E31" s="2">
        <v>28766334.920000002</v>
      </c>
      <c r="F31" s="2">
        <v>33504206.670000002</v>
      </c>
      <c r="G31" s="2">
        <v>37766874.259999998</v>
      </c>
      <c r="H31" s="2">
        <v>43199092.5</v>
      </c>
      <c r="I31" s="2">
        <v>45583695.82</v>
      </c>
      <c r="J31" s="2">
        <v>48000705.299999997</v>
      </c>
      <c r="K31" s="2">
        <v>49603213.600000001</v>
      </c>
      <c r="L31" s="2">
        <v>50438292.979999997</v>
      </c>
      <c r="M31" s="2">
        <v>52092570.649999999</v>
      </c>
      <c r="N31" s="2"/>
      <c r="O31" s="2"/>
      <c r="P31" s="2"/>
      <c r="Q31" s="2"/>
      <c r="R31" s="2"/>
    </row>
    <row r="32" spans="1:18" ht="15.95" customHeight="1" x14ac:dyDescent="0.2">
      <c r="A32" s="4">
        <v>95</v>
      </c>
      <c r="B32" s="3" t="s">
        <v>29</v>
      </c>
      <c r="C32" s="2">
        <v>5016798.42</v>
      </c>
      <c r="D32" s="2">
        <v>5781600.5199999996</v>
      </c>
      <c r="E32" s="2">
        <v>6080487.29</v>
      </c>
      <c r="F32" s="2">
        <v>6218091.0499999998</v>
      </c>
      <c r="G32" s="2">
        <v>6318205.2000000002</v>
      </c>
      <c r="H32" s="2">
        <v>6351816.5899999999</v>
      </c>
      <c r="I32" s="2">
        <v>6517351.9900000002</v>
      </c>
      <c r="J32" s="2">
        <v>6552392.1799999997</v>
      </c>
      <c r="K32" s="2">
        <v>6598280.5099999998</v>
      </c>
      <c r="L32" s="2">
        <v>6660095.7300000004</v>
      </c>
      <c r="M32" s="2">
        <v>6733678.1200000001</v>
      </c>
      <c r="N32" s="2">
        <v>6803434.6600000001</v>
      </c>
      <c r="O32" s="2">
        <v>6813594.71</v>
      </c>
      <c r="P32" s="2">
        <v>6767569.6100000003</v>
      </c>
      <c r="Q32" s="2">
        <v>6771222.6799999997</v>
      </c>
      <c r="R32" s="2">
        <v>6787156.0700000003</v>
      </c>
    </row>
    <row r="33" spans="1:18" ht="15.95" customHeight="1" x14ac:dyDescent="0.2">
      <c r="A33" s="4">
        <v>160</v>
      </c>
      <c r="B33" s="3" t="s">
        <v>30</v>
      </c>
      <c r="C33" s="2">
        <v>10415408.439999999</v>
      </c>
      <c r="D33" s="2">
        <v>11323817.41</v>
      </c>
      <c r="E33" s="2">
        <v>13226511.65</v>
      </c>
      <c r="F33" s="2">
        <v>16241356.75</v>
      </c>
      <c r="G33" s="2">
        <v>19346804.93</v>
      </c>
      <c r="H33" s="2">
        <v>20361455.059999999</v>
      </c>
      <c r="I33" s="2">
        <v>19591199.41</v>
      </c>
      <c r="J33" s="2">
        <v>16673221.48</v>
      </c>
      <c r="K33" s="2">
        <v>13532074.130000001</v>
      </c>
      <c r="L33" s="2">
        <v>14042627.689999999</v>
      </c>
      <c r="M33" s="2">
        <v>14738216.960000001</v>
      </c>
      <c r="N33" s="2">
        <v>19660172.91</v>
      </c>
      <c r="O33" s="2">
        <v>21502822.390000001</v>
      </c>
      <c r="P33" s="2">
        <v>23005951.239999998</v>
      </c>
      <c r="Q33" s="2">
        <v>24536753.100000001</v>
      </c>
      <c r="R33" s="2">
        <v>28494841.989999998</v>
      </c>
    </row>
    <row r="34" spans="1:18" ht="15.95" customHeight="1" x14ac:dyDescent="0.2">
      <c r="A34" s="4">
        <v>149</v>
      </c>
      <c r="B34" s="3" t="s">
        <v>31</v>
      </c>
      <c r="C34" s="2">
        <v>127397.49</v>
      </c>
      <c r="D34" s="2">
        <v>179103.46</v>
      </c>
      <c r="E34" s="2">
        <v>198711.93</v>
      </c>
      <c r="F34" s="2">
        <v>225791.85</v>
      </c>
      <c r="G34" s="2">
        <v>414706.37</v>
      </c>
      <c r="H34" s="2">
        <v>763143.68000000005</v>
      </c>
      <c r="I34" s="2">
        <v>818347.63</v>
      </c>
      <c r="J34" s="2">
        <v>967080.27</v>
      </c>
      <c r="K34" s="2">
        <v>1076828.67</v>
      </c>
      <c r="L34" s="2">
        <v>1316891.8999999999</v>
      </c>
      <c r="M34" s="2">
        <v>1810052.91</v>
      </c>
      <c r="N34" s="2">
        <v>2512396.61</v>
      </c>
      <c r="O34" s="2">
        <v>3040857.56</v>
      </c>
      <c r="P34" s="2">
        <v>3393556.66</v>
      </c>
      <c r="Q34" s="2">
        <v>3490789.66</v>
      </c>
      <c r="R34" s="2">
        <v>4073408.21</v>
      </c>
    </row>
    <row r="35" spans="1:18" ht="15.95" customHeight="1" x14ac:dyDescent="0.2">
      <c r="A35" s="4">
        <v>129</v>
      </c>
      <c r="B35" s="3" t="s">
        <v>32</v>
      </c>
      <c r="C35" s="2">
        <v>10821138.390000001</v>
      </c>
      <c r="D35" s="2">
        <v>12384037.939999999</v>
      </c>
      <c r="E35" s="2">
        <v>15603172.949999999</v>
      </c>
      <c r="F35" s="2">
        <v>19518199.219999999</v>
      </c>
      <c r="G35" s="2">
        <v>25137345.559999999</v>
      </c>
      <c r="H35" s="2">
        <v>30377234.379999999</v>
      </c>
      <c r="I35" s="2">
        <v>33232302.98</v>
      </c>
      <c r="J35" s="2">
        <v>36781558.060000002</v>
      </c>
      <c r="K35" s="2">
        <v>39618070.259999998</v>
      </c>
      <c r="L35" s="2">
        <v>41235430.619999997</v>
      </c>
      <c r="M35" s="2">
        <v>42409271.969999999</v>
      </c>
      <c r="N35" s="2">
        <v>42633426.100000001</v>
      </c>
      <c r="O35" s="2">
        <v>43930018.130000003</v>
      </c>
      <c r="P35" s="2">
        <v>44317373.840000004</v>
      </c>
      <c r="Q35" s="2"/>
      <c r="R35" s="2"/>
    </row>
    <row r="36" spans="1:18" ht="15.95" customHeight="1" x14ac:dyDescent="0.2">
      <c r="A36" s="4">
        <v>104</v>
      </c>
      <c r="B36" s="3" t="s">
        <v>214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>
        <v>118147696.09</v>
      </c>
      <c r="O36" s="2">
        <v>125479614.79000001</v>
      </c>
      <c r="P36" s="2">
        <v>131142564.84</v>
      </c>
      <c r="Q36" s="2">
        <v>136577267.97999999</v>
      </c>
      <c r="R36" s="2">
        <v>140711098.12</v>
      </c>
    </row>
    <row r="37" spans="1:18" ht="15.95" customHeight="1" x14ac:dyDescent="0.2">
      <c r="A37" s="4">
        <v>150</v>
      </c>
      <c r="B37" s="3" t="s">
        <v>33</v>
      </c>
      <c r="C37" s="2">
        <v>810409.62</v>
      </c>
      <c r="D37" s="2">
        <v>994622.11</v>
      </c>
      <c r="E37" s="2">
        <v>1255764.95</v>
      </c>
      <c r="F37" s="2">
        <v>1236064.3</v>
      </c>
      <c r="G37" s="2">
        <v>1402771.51</v>
      </c>
      <c r="H37" s="2">
        <v>1647246.14</v>
      </c>
      <c r="I37" s="2">
        <v>1696216.21</v>
      </c>
      <c r="J37" s="2">
        <v>1755710.8</v>
      </c>
      <c r="K37" s="2">
        <v>1754194.12</v>
      </c>
      <c r="L37" s="2">
        <v>1940625.63</v>
      </c>
      <c r="M37" s="2">
        <v>2697162.5</v>
      </c>
      <c r="N37" s="2">
        <v>2736190.79</v>
      </c>
      <c r="O37" s="2">
        <v>2993601.33</v>
      </c>
      <c r="P37" s="2">
        <v>3004543.33</v>
      </c>
      <c r="Q37" s="2">
        <v>3081266.84</v>
      </c>
      <c r="R37" s="2">
        <v>3090448.41</v>
      </c>
    </row>
    <row r="38" spans="1:18" ht="15.95" customHeight="1" x14ac:dyDescent="0.2">
      <c r="A38" s="4">
        <v>35</v>
      </c>
      <c r="B38" s="3" t="s">
        <v>34</v>
      </c>
      <c r="C38" s="2">
        <v>329683.90000000002</v>
      </c>
      <c r="D38" s="2">
        <v>123587.67</v>
      </c>
      <c r="E38" s="2">
        <v>119125.64</v>
      </c>
      <c r="F38" s="2">
        <v>141322.64000000001</v>
      </c>
      <c r="G38" s="2">
        <v>211734.42</v>
      </c>
      <c r="H38" s="2">
        <v>365094</v>
      </c>
      <c r="I38" s="2">
        <v>326350.38</v>
      </c>
      <c r="J38" s="2">
        <v>368675.96</v>
      </c>
      <c r="K38" s="2">
        <v>440983.79</v>
      </c>
      <c r="L38" s="2">
        <v>511859.07</v>
      </c>
      <c r="M38" s="2">
        <v>577067.25</v>
      </c>
      <c r="N38" s="2">
        <v>654314.35</v>
      </c>
      <c r="O38" s="2">
        <v>746711.72</v>
      </c>
      <c r="P38" s="2">
        <v>841921.35</v>
      </c>
      <c r="Q38" s="2">
        <v>927626.79</v>
      </c>
      <c r="R38" s="2">
        <v>977798.86</v>
      </c>
    </row>
    <row r="39" spans="1:18" ht="15.95" customHeight="1" x14ac:dyDescent="0.2">
      <c r="A39" s="4">
        <v>66</v>
      </c>
      <c r="B39" s="3" t="s">
        <v>35</v>
      </c>
      <c r="C39" s="2">
        <v>2009300.7</v>
      </c>
      <c r="D39" s="2">
        <v>1976399.09</v>
      </c>
      <c r="E39" s="2">
        <v>2164597.5</v>
      </c>
      <c r="F39" s="2">
        <v>2167179.09</v>
      </c>
      <c r="G39" s="2">
        <v>2185185.96</v>
      </c>
      <c r="H39" s="2">
        <v>2337061.31</v>
      </c>
      <c r="I39" s="2">
        <v>2342772.31</v>
      </c>
      <c r="J39" s="2">
        <v>2379890.2799999998</v>
      </c>
      <c r="K39" s="2">
        <v>2604805.6800000002</v>
      </c>
      <c r="L39" s="2">
        <v>2845267.46</v>
      </c>
      <c r="M39" s="2">
        <v>2883485.76</v>
      </c>
      <c r="N39" s="2">
        <v>3201662.03</v>
      </c>
      <c r="O39" s="2">
        <v>3423887.87</v>
      </c>
      <c r="P39" s="2">
        <v>3571962.2</v>
      </c>
      <c r="Q39" s="2">
        <v>3581435.12</v>
      </c>
      <c r="R39" s="2">
        <v>3587335.71</v>
      </c>
    </row>
    <row r="40" spans="1:18" ht="15.95" customHeight="1" x14ac:dyDescent="0.2">
      <c r="A40" s="4">
        <v>44</v>
      </c>
      <c r="B40" s="3" t="s">
        <v>36</v>
      </c>
      <c r="C40" s="2">
        <v>2427707</v>
      </c>
      <c r="D40" s="2">
        <v>3134964</v>
      </c>
      <c r="E40" s="2">
        <v>3859050</v>
      </c>
      <c r="F40" s="2">
        <v>4325823.79</v>
      </c>
      <c r="G40" s="2">
        <v>4883046.45</v>
      </c>
      <c r="H40" s="2">
        <v>6248620.4000000004</v>
      </c>
      <c r="I40" s="2">
        <v>7225039.0199999996</v>
      </c>
      <c r="J40" s="2">
        <v>8346180.9000000004</v>
      </c>
      <c r="K40" s="2">
        <v>8939451.3200000003</v>
      </c>
      <c r="L40" s="2">
        <v>9590213.6500000004</v>
      </c>
      <c r="M40" s="2">
        <v>10228313.1</v>
      </c>
      <c r="N40" s="2">
        <v>10505238.060000001</v>
      </c>
      <c r="O40" s="2">
        <v>11090210.93</v>
      </c>
      <c r="P40" s="2">
        <v>12068307.77</v>
      </c>
      <c r="Q40" s="2">
        <v>12580117.300000001</v>
      </c>
      <c r="R40" s="2">
        <v>13108461.619999999</v>
      </c>
    </row>
    <row r="41" spans="1:18" ht="15.95" customHeight="1" x14ac:dyDescent="0.2">
      <c r="A41" s="4">
        <v>45</v>
      </c>
      <c r="B41" s="3" t="s">
        <v>37</v>
      </c>
      <c r="C41" s="2">
        <v>1160651.21</v>
      </c>
      <c r="D41" s="2">
        <v>1272953.1100000001</v>
      </c>
      <c r="E41" s="2">
        <v>1444303.84</v>
      </c>
      <c r="F41" s="2">
        <v>1558736.14</v>
      </c>
      <c r="G41" s="2">
        <v>1707166.53</v>
      </c>
      <c r="H41" s="2">
        <v>1852124.98</v>
      </c>
      <c r="I41" s="2">
        <v>2023596.96</v>
      </c>
      <c r="J41" s="2">
        <v>2176188.86</v>
      </c>
      <c r="K41" s="2">
        <v>2296379.2000000002</v>
      </c>
      <c r="L41" s="2">
        <v>2426638.31</v>
      </c>
      <c r="M41" s="2">
        <v>2417745.37</v>
      </c>
      <c r="N41" s="2">
        <v>2446976.7000000002</v>
      </c>
      <c r="O41" s="2">
        <v>2483502.94</v>
      </c>
      <c r="P41" s="2">
        <v>2572837.91</v>
      </c>
      <c r="Q41" s="2">
        <v>2654515.4300000002</v>
      </c>
      <c r="R41" s="2">
        <v>2707761.35</v>
      </c>
    </row>
    <row r="42" spans="1:18" ht="15.95" customHeight="1" x14ac:dyDescent="0.2">
      <c r="A42" s="4">
        <v>78</v>
      </c>
      <c r="B42" s="3" t="s">
        <v>38</v>
      </c>
      <c r="C42" s="2">
        <v>20545518.879999999</v>
      </c>
      <c r="D42" s="2">
        <v>20931252.34</v>
      </c>
      <c r="E42" s="2">
        <v>21365241.239999998</v>
      </c>
      <c r="F42" s="2">
        <v>21371285.699999999</v>
      </c>
      <c r="G42" s="2">
        <v>21376914.66</v>
      </c>
      <c r="H42" s="2">
        <v>21382218.600000001</v>
      </c>
      <c r="I42" s="2">
        <v>21393083.890000001</v>
      </c>
      <c r="J42" s="2">
        <v>21397618.870000001</v>
      </c>
      <c r="K42" s="2">
        <v>21201822.199999999</v>
      </c>
      <c r="L42" s="2">
        <v>21143056.620000001</v>
      </c>
      <c r="M42" s="2">
        <v>21000180.699999999</v>
      </c>
      <c r="N42" s="2">
        <v>20786172.559999999</v>
      </c>
      <c r="O42" s="2">
        <v>20907582.75</v>
      </c>
      <c r="P42" s="2">
        <v>20912315.149999999</v>
      </c>
      <c r="Q42" s="2">
        <v>20702215.960000001</v>
      </c>
      <c r="R42" s="2">
        <v>20477133.530000001</v>
      </c>
    </row>
    <row r="43" spans="1:18" ht="15.95" customHeight="1" x14ac:dyDescent="0.2">
      <c r="A43" s="4">
        <v>6</v>
      </c>
      <c r="B43" s="3" t="s">
        <v>39</v>
      </c>
      <c r="C43" s="2">
        <v>753736.84</v>
      </c>
      <c r="D43" s="2">
        <v>894131.43</v>
      </c>
      <c r="E43" s="2">
        <v>1166830.6599999999</v>
      </c>
      <c r="F43" s="2">
        <v>1351411.81</v>
      </c>
      <c r="G43" s="2">
        <v>2188095.1800000002</v>
      </c>
      <c r="H43" s="2">
        <v>2567923.11</v>
      </c>
      <c r="I43" s="2">
        <v>2964180.82</v>
      </c>
      <c r="J43" s="2">
        <v>3243721.63</v>
      </c>
      <c r="K43" s="2">
        <v>3443215.2</v>
      </c>
      <c r="L43" s="2">
        <v>3640489</v>
      </c>
      <c r="M43" s="2">
        <v>3815254.13</v>
      </c>
      <c r="N43" s="2">
        <v>3844955.58</v>
      </c>
      <c r="O43" s="2">
        <v>3888152.42</v>
      </c>
      <c r="P43" s="2">
        <v>3173308.5</v>
      </c>
      <c r="Q43" s="2"/>
      <c r="R43" s="2"/>
    </row>
    <row r="44" spans="1:18" ht="15.95" customHeight="1" x14ac:dyDescent="0.2">
      <c r="A44" s="4">
        <v>1079</v>
      </c>
      <c r="B44" s="3" t="s">
        <v>40</v>
      </c>
      <c r="C44" s="2">
        <v>342934.13</v>
      </c>
      <c r="D44" s="2">
        <v>494437.87</v>
      </c>
      <c r="E44" s="2">
        <v>869508.93</v>
      </c>
      <c r="F44" s="2">
        <v>1335365.5</v>
      </c>
      <c r="G44" s="2">
        <v>1249194.42</v>
      </c>
      <c r="H44" s="2">
        <v>1118708.3400000001</v>
      </c>
      <c r="I44" s="2">
        <v>1150582.32</v>
      </c>
      <c r="J44" s="2"/>
      <c r="K44" s="2"/>
      <c r="L44" s="2"/>
      <c r="M44" s="2"/>
      <c r="N44" s="2"/>
      <c r="O44" s="2"/>
      <c r="P44" s="2"/>
      <c r="Q44" s="2"/>
      <c r="R44" s="2"/>
    </row>
    <row r="45" spans="1:18" ht="15.95" customHeight="1" x14ac:dyDescent="0.2">
      <c r="A45" s="4">
        <v>151</v>
      </c>
      <c r="B45" s="3" t="s">
        <v>41</v>
      </c>
      <c r="C45" s="2">
        <v>1404401.93</v>
      </c>
      <c r="D45" s="2">
        <v>2246722.4700000002</v>
      </c>
      <c r="E45" s="2">
        <v>2847208.11</v>
      </c>
      <c r="F45" s="2">
        <v>3275928.76</v>
      </c>
      <c r="G45" s="2">
        <v>3335457.12</v>
      </c>
      <c r="H45" s="2">
        <v>3392849.87</v>
      </c>
      <c r="I45" s="2">
        <v>3332506.53</v>
      </c>
      <c r="J45" s="2">
        <v>3267024.08</v>
      </c>
      <c r="K45" s="2">
        <v>3333088.68</v>
      </c>
      <c r="L45" s="2">
        <v>3397931.07</v>
      </c>
      <c r="M45" s="2">
        <v>3693868.67</v>
      </c>
      <c r="N45" s="2">
        <v>3917354.32</v>
      </c>
      <c r="O45" s="2">
        <v>4812454.26</v>
      </c>
      <c r="P45" s="2">
        <v>5318407.1900000004</v>
      </c>
      <c r="Q45" s="2">
        <v>6131041.8399999999</v>
      </c>
      <c r="R45" s="2">
        <v>8241220.8899999997</v>
      </c>
    </row>
    <row r="46" spans="1:18" ht="15.95" customHeight="1" x14ac:dyDescent="0.2">
      <c r="A46" s="4">
        <v>114</v>
      </c>
      <c r="B46" s="3" t="s">
        <v>42</v>
      </c>
      <c r="C46" s="2">
        <v>2420157.7000000002</v>
      </c>
      <c r="D46" s="2">
        <v>2485268.5499999998</v>
      </c>
      <c r="E46" s="2">
        <v>2639026.7200000002</v>
      </c>
      <c r="F46" s="2">
        <v>3161940.4</v>
      </c>
      <c r="G46" s="2">
        <v>3407594.76</v>
      </c>
      <c r="H46" s="2">
        <v>3495995.12</v>
      </c>
      <c r="I46" s="2">
        <v>3590894.13</v>
      </c>
      <c r="J46" s="2">
        <v>3681844.15</v>
      </c>
      <c r="K46" s="2">
        <v>3742703.65</v>
      </c>
      <c r="L46" s="2">
        <v>3830819.62</v>
      </c>
      <c r="M46" s="2">
        <v>3987851.1</v>
      </c>
      <c r="N46" s="2">
        <v>4591670.3</v>
      </c>
      <c r="O46" s="2">
        <v>5041411.8</v>
      </c>
      <c r="P46" s="2">
        <v>6193701.0599999996</v>
      </c>
      <c r="Q46" s="2">
        <v>8019269.9100000001</v>
      </c>
      <c r="R46" s="2">
        <v>8797083.8800000008</v>
      </c>
    </row>
    <row r="47" spans="1:18" ht="15.95" customHeight="1" x14ac:dyDescent="0.2">
      <c r="A47" s="4">
        <v>67</v>
      </c>
      <c r="B47" s="3" t="s">
        <v>43</v>
      </c>
      <c r="C47" s="2">
        <v>225549.46</v>
      </c>
      <c r="D47" s="2">
        <v>410115.92</v>
      </c>
      <c r="E47" s="2">
        <v>614310.41</v>
      </c>
      <c r="F47" s="2">
        <v>639941</v>
      </c>
      <c r="G47" s="2">
        <v>647550.44999999995</v>
      </c>
      <c r="H47" s="2">
        <v>1126665.44</v>
      </c>
      <c r="I47" s="2">
        <v>1155905.95</v>
      </c>
      <c r="J47" s="2">
        <v>1329492.1499999999</v>
      </c>
      <c r="K47" s="2">
        <v>1385258.33</v>
      </c>
      <c r="L47" s="2">
        <v>1483309.34</v>
      </c>
      <c r="M47" s="2">
        <v>1557382.2</v>
      </c>
      <c r="N47" s="2">
        <v>1588765.48</v>
      </c>
      <c r="O47" s="2">
        <v>1630287.01</v>
      </c>
      <c r="P47" s="2">
        <v>1333526.3600000001</v>
      </c>
      <c r="Q47" s="2">
        <v>1255667.08</v>
      </c>
      <c r="R47" s="2">
        <v>1291408.19</v>
      </c>
    </row>
    <row r="48" spans="1:18" ht="15.95" customHeight="1" x14ac:dyDescent="0.2">
      <c r="A48" s="4">
        <v>7</v>
      </c>
      <c r="B48" s="3" t="s">
        <v>44</v>
      </c>
      <c r="C48" s="2">
        <v>222577.02</v>
      </c>
      <c r="D48" s="2">
        <v>405949.78</v>
      </c>
      <c r="E48" s="2">
        <v>501064.97</v>
      </c>
      <c r="F48" s="2">
        <v>540198.64</v>
      </c>
      <c r="G48" s="2">
        <v>783263.73</v>
      </c>
      <c r="H48" s="2">
        <v>1089361.26</v>
      </c>
      <c r="I48" s="2">
        <v>1219890.8400000001</v>
      </c>
      <c r="J48" s="2">
        <v>1304102.49</v>
      </c>
      <c r="K48" s="2">
        <v>1424092.23</v>
      </c>
      <c r="L48" s="2">
        <v>1549745.11</v>
      </c>
      <c r="M48" s="2">
        <v>2030045.27</v>
      </c>
      <c r="N48" s="2">
        <v>2492589.13</v>
      </c>
      <c r="O48" s="2">
        <v>2974035.02</v>
      </c>
      <c r="P48" s="2">
        <v>3540538.26</v>
      </c>
      <c r="Q48" s="2">
        <v>3915731.83</v>
      </c>
      <c r="R48" s="2">
        <v>4950652.6500000004</v>
      </c>
    </row>
    <row r="49" spans="1:18" ht="15.95" customHeight="1" x14ac:dyDescent="0.2">
      <c r="A49" s="4">
        <v>8</v>
      </c>
      <c r="B49" s="3" t="s">
        <v>45</v>
      </c>
      <c r="C49" s="2">
        <v>1206857.1499999999</v>
      </c>
      <c r="D49" s="2">
        <v>1302891.8</v>
      </c>
      <c r="E49" s="2">
        <v>1367751.3</v>
      </c>
      <c r="F49" s="2">
        <v>1458731.95</v>
      </c>
      <c r="G49" s="2">
        <v>1569276.06</v>
      </c>
      <c r="H49" s="2">
        <v>1627680.28</v>
      </c>
      <c r="I49" s="2">
        <v>1701406.06</v>
      </c>
      <c r="J49" s="2">
        <v>1814575.35</v>
      </c>
      <c r="K49" s="2">
        <v>1820858.7</v>
      </c>
      <c r="L49" s="2">
        <v>1903301.26</v>
      </c>
      <c r="M49" s="2">
        <v>1989004.34</v>
      </c>
      <c r="N49" s="2">
        <v>2738857.76</v>
      </c>
      <c r="O49" s="2">
        <v>2940465.25</v>
      </c>
      <c r="P49" s="2">
        <v>3730857.41</v>
      </c>
      <c r="Q49" s="2">
        <v>5091189.59</v>
      </c>
      <c r="R49" s="2">
        <v>4750197.42</v>
      </c>
    </row>
    <row r="50" spans="1:18" ht="15.95" customHeight="1" x14ac:dyDescent="0.2">
      <c r="A50" s="4">
        <v>1025</v>
      </c>
      <c r="B50" s="3" t="s">
        <v>46</v>
      </c>
      <c r="C50" s="2">
        <v>119790.8</v>
      </c>
      <c r="D50" s="2">
        <v>210377.9</v>
      </c>
      <c r="E50" s="2">
        <v>226864.75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5.95" customHeight="1" x14ac:dyDescent="0.2">
      <c r="A51" s="4">
        <v>152</v>
      </c>
      <c r="B51" s="3" t="s">
        <v>47</v>
      </c>
      <c r="C51" s="2">
        <v>304388</v>
      </c>
      <c r="D51" s="2">
        <v>640785.46</v>
      </c>
      <c r="E51" s="2">
        <v>2530228.16</v>
      </c>
      <c r="F51" s="2">
        <v>3073048.05</v>
      </c>
      <c r="G51" s="2">
        <v>8551420.2799999993</v>
      </c>
      <c r="H51" s="2">
        <v>34115119.909999996</v>
      </c>
      <c r="I51" s="2">
        <v>35961664.619999997</v>
      </c>
      <c r="J51" s="2">
        <v>35985182.939999998</v>
      </c>
      <c r="K51" s="2">
        <v>36221202.920000002</v>
      </c>
      <c r="L51" s="2">
        <v>36242013.259999998</v>
      </c>
      <c r="M51" s="2">
        <v>33589926.579999998</v>
      </c>
      <c r="N51" s="2">
        <v>33269844.879999999</v>
      </c>
      <c r="O51" s="2">
        <v>32850423.629999999</v>
      </c>
      <c r="P51" s="2">
        <v>31825025.129999999</v>
      </c>
      <c r="Q51" s="2">
        <v>28287949.309999999</v>
      </c>
      <c r="R51" s="2">
        <v>28466662.710000001</v>
      </c>
    </row>
    <row r="52" spans="1:18" ht="15.95" customHeight="1" x14ac:dyDescent="0.2">
      <c r="A52" s="4">
        <v>134</v>
      </c>
      <c r="B52" s="3" t="s">
        <v>48</v>
      </c>
      <c r="C52" s="2">
        <v>8477690.3699999992</v>
      </c>
      <c r="D52" s="2">
        <v>11214237.75</v>
      </c>
      <c r="E52" s="2">
        <v>12736224.039999999</v>
      </c>
      <c r="F52" s="2">
        <v>14007562.630000001</v>
      </c>
      <c r="G52" s="2">
        <v>16019567.35</v>
      </c>
      <c r="H52" s="2">
        <v>16761438.800000001</v>
      </c>
      <c r="I52" s="2">
        <v>19441805.539999999</v>
      </c>
      <c r="J52" s="2">
        <v>22158706.210000001</v>
      </c>
      <c r="K52" s="2">
        <v>23391803.460000001</v>
      </c>
      <c r="L52" s="2">
        <v>23911597.68</v>
      </c>
      <c r="M52" s="2">
        <v>24020075.010000002</v>
      </c>
      <c r="N52" s="2">
        <v>24077779.359999999</v>
      </c>
      <c r="O52" s="2">
        <v>24132176.129999999</v>
      </c>
      <c r="P52" s="2">
        <v>24197685.609999999</v>
      </c>
      <c r="Q52" s="2">
        <v>24261917.199999999</v>
      </c>
      <c r="R52" s="2">
        <v>24289541.809999999</v>
      </c>
    </row>
    <row r="53" spans="1:18" ht="15.95" customHeight="1" x14ac:dyDescent="0.2">
      <c r="A53" s="4">
        <v>1081</v>
      </c>
      <c r="B53" s="3" t="s">
        <v>49</v>
      </c>
      <c r="C53" s="2">
        <v>743000.75</v>
      </c>
      <c r="D53" s="2">
        <v>933038.14</v>
      </c>
      <c r="E53" s="2">
        <v>1219634.98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5.95" customHeight="1" x14ac:dyDescent="0.2">
      <c r="A54" s="4">
        <v>81</v>
      </c>
      <c r="B54" s="3" t="s">
        <v>50</v>
      </c>
      <c r="C54" s="2"/>
      <c r="D54" s="2"/>
      <c r="E54" s="2"/>
      <c r="F54" s="2">
        <v>5090019.32</v>
      </c>
      <c r="G54" s="2">
        <v>5148249.04</v>
      </c>
      <c r="H54" s="2">
        <v>5268574.96</v>
      </c>
      <c r="I54" s="2">
        <v>5552885.6399999997</v>
      </c>
      <c r="J54" s="2">
        <v>5873257.1799999997</v>
      </c>
      <c r="K54" s="2">
        <v>6160680.5</v>
      </c>
      <c r="L54" s="2">
        <v>6425870.4800000004</v>
      </c>
      <c r="M54" s="2">
        <v>6536589.1900000004</v>
      </c>
      <c r="N54" s="2">
        <v>6589867.7300000004</v>
      </c>
      <c r="O54" s="2">
        <v>6688292.2300000004</v>
      </c>
      <c r="P54" s="2">
        <v>7028886.6100000003</v>
      </c>
      <c r="Q54" s="2">
        <v>7220461.7999999998</v>
      </c>
      <c r="R54" s="2">
        <v>7269093.2699999996</v>
      </c>
    </row>
    <row r="55" spans="1:18" ht="15.95" customHeight="1" x14ac:dyDescent="0.2">
      <c r="A55" s="4">
        <v>13</v>
      </c>
      <c r="B55" s="3" t="s">
        <v>215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>
        <v>17504951.719999999</v>
      </c>
      <c r="O55" s="2">
        <v>17599027.510000002</v>
      </c>
      <c r="P55" s="2">
        <v>16834121.300000001</v>
      </c>
      <c r="Q55" s="2">
        <v>16188754.49</v>
      </c>
      <c r="R55" s="2">
        <v>16404937.949999999</v>
      </c>
    </row>
    <row r="56" spans="1:18" ht="15.95" customHeight="1" x14ac:dyDescent="0.2">
      <c r="A56" s="4">
        <v>47</v>
      </c>
      <c r="B56" s="3" t="s">
        <v>55</v>
      </c>
      <c r="C56" s="2">
        <v>99884.04</v>
      </c>
      <c r="D56" s="2">
        <v>153748.98000000001</v>
      </c>
      <c r="E56" s="2">
        <v>201478.72</v>
      </c>
      <c r="F56" s="2">
        <v>273199.59000000003</v>
      </c>
      <c r="G56" s="2">
        <v>323476.01</v>
      </c>
      <c r="H56" s="2">
        <v>477823.24</v>
      </c>
      <c r="I56" s="2">
        <v>667971.81999999995</v>
      </c>
      <c r="J56" s="2">
        <v>1068697.04</v>
      </c>
      <c r="K56" s="2">
        <v>1381114.56</v>
      </c>
      <c r="L56" s="2">
        <v>1721692.95</v>
      </c>
      <c r="M56" s="2">
        <v>888367.19</v>
      </c>
      <c r="N56" s="2">
        <v>1216786.43</v>
      </c>
      <c r="O56" s="2">
        <v>1406699.44</v>
      </c>
      <c r="P56" s="2">
        <v>1619781.7</v>
      </c>
      <c r="Q56" s="2">
        <v>1835082.57</v>
      </c>
      <c r="R56" s="2">
        <v>1898169.88</v>
      </c>
    </row>
    <row r="57" spans="1:18" ht="15.95" customHeight="1" x14ac:dyDescent="0.2">
      <c r="A57" s="4">
        <v>3</v>
      </c>
      <c r="B57" s="3" t="s">
        <v>51</v>
      </c>
      <c r="C57" s="2">
        <v>4776291.8499999996</v>
      </c>
      <c r="D57" s="2">
        <v>4795790.22</v>
      </c>
      <c r="E57" s="2">
        <v>4764422.71</v>
      </c>
      <c r="F57" s="2">
        <v>4661132.67</v>
      </c>
      <c r="G57" s="2">
        <v>4641619.9000000004</v>
      </c>
      <c r="H57" s="2">
        <v>4688482.8899999997</v>
      </c>
      <c r="I57" s="2">
        <v>4736562.76</v>
      </c>
      <c r="J57" s="2">
        <v>4833115.26</v>
      </c>
      <c r="K57" s="2">
        <v>4895916.7300000004</v>
      </c>
      <c r="L57" s="2">
        <v>4924798.3899999997</v>
      </c>
      <c r="M57" s="2">
        <v>4928754.93</v>
      </c>
      <c r="N57" s="2"/>
      <c r="O57" s="2"/>
      <c r="P57" s="2"/>
      <c r="Q57" s="2"/>
      <c r="R57" s="2"/>
    </row>
    <row r="58" spans="1:18" ht="15.95" customHeight="1" x14ac:dyDescent="0.2">
      <c r="A58" s="4">
        <v>28</v>
      </c>
      <c r="B58" s="3" t="s">
        <v>52</v>
      </c>
      <c r="C58" s="2">
        <v>247170.98</v>
      </c>
      <c r="D58" s="2">
        <v>351368.45</v>
      </c>
      <c r="E58" s="2">
        <v>369893.38</v>
      </c>
      <c r="F58" s="2">
        <v>383619.46</v>
      </c>
      <c r="G58" s="2">
        <v>202188.53</v>
      </c>
      <c r="H58" s="2">
        <v>172135.48</v>
      </c>
      <c r="I58" s="2">
        <v>43360.19</v>
      </c>
      <c r="J58" s="2">
        <v>84105.68</v>
      </c>
      <c r="K58" s="2">
        <v>142374.57999999999</v>
      </c>
      <c r="L58" s="2">
        <v>445430.6</v>
      </c>
      <c r="M58" s="2">
        <v>289999.37</v>
      </c>
      <c r="N58" s="2">
        <v>192100.99</v>
      </c>
      <c r="O58" s="2">
        <v>472569.22</v>
      </c>
      <c r="P58" s="2">
        <v>527319.67000000004</v>
      </c>
      <c r="Q58" s="2">
        <v>600284.26</v>
      </c>
      <c r="R58" s="2">
        <v>639333.07999999996</v>
      </c>
    </row>
    <row r="59" spans="1:18" ht="15.95" customHeight="1" x14ac:dyDescent="0.2">
      <c r="A59" s="4">
        <v>1097</v>
      </c>
      <c r="B59" s="3" t="s">
        <v>53</v>
      </c>
      <c r="C59" s="2">
        <v>215442.1</v>
      </c>
      <c r="D59" s="2">
        <v>465732.2</v>
      </c>
      <c r="E59" s="2">
        <v>1998709.31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5.95" customHeight="1" x14ac:dyDescent="0.2">
      <c r="A60" s="4">
        <v>122</v>
      </c>
      <c r="B60" s="3" t="s">
        <v>54</v>
      </c>
      <c r="C60" s="2">
        <v>791204.59</v>
      </c>
      <c r="D60" s="2">
        <v>1384265.99</v>
      </c>
      <c r="E60" s="2">
        <v>1986914.15</v>
      </c>
      <c r="F60" s="2">
        <v>2692579.17</v>
      </c>
      <c r="G60" s="2">
        <v>2989347.32</v>
      </c>
      <c r="H60" s="2">
        <v>4413457.5</v>
      </c>
      <c r="I60" s="2">
        <v>5508878.54</v>
      </c>
      <c r="J60" s="2">
        <v>6311316.1699999999</v>
      </c>
      <c r="K60" s="2">
        <v>7285354.2800000003</v>
      </c>
      <c r="L60" s="2">
        <v>8391545.4299999997</v>
      </c>
      <c r="M60" s="2">
        <v>8397464.0899999999</v>
      </c>
      <c r="N60" s="2">
        <v>8409369.2200000007</v>
      </c>
      <c r="O60" s="2">
        <v>8508631.2699999996</v>
      </c>
      <c r="P60" s="2">
        <v>8600038.0199999996</v>
      </c>
      <c r="Q60" s="2">
        <v>8730154.7699999996</v>
      </c>
      <c r="R60" s="2">
        <v>8755281.4499999993</v>
      </c>
    </row>
    <row r="61" spans="1:18" ht="15.95" customHeight="1" x14ac:dyDescent="0.2">
      <c r="A61" s="4">
        <v>98</v>
      </c>
      <c r="B61" s="3" t="s">
        <v>56</v>
      </c>
      <c r="C61" s="2">
        <v>1747251.7</v>
      </c>
      <c r="D61" s="2">
        <v>2319541.75</v>
      </c>
      <c r="E61" s="2">
        <v>2700484.15</v>
      </c>
      <c r="F61" s="2">
        <v>2667806.15</v>
      </c>
      <c r="G61" s="2">
        <v>3241342.15</v>
      </c>
      <c r="H61" s="2">
        <v>3783128.7</v>
      </c>
      <c r="I61" s="2">
        <v>5361248.8499999996</v>
      </c>
      <c r="J61" s="2">
        <v>6744985.2000000002</v>
      </c>
      <c r="K61" s="2">
        <v>8019331.2000000002</v>
      </c>
      <c r="L61" s="2">
        <v>9026048.0999999996</v>
      </c>
      <c r="M61" s="2">
        <v>9250266.5999999996</v>
      </c>
      <c r="N61" s="2">
        <v>9340586.1500000004</v>
      </c>
      <c r="O61" s="2">
        <v>9502182.8000000007</v>
      </c>
      <c r="P61" s="2">
        <v>9798392.3499999996</v>
      </c>
      <c r="Q61" s="2">
        <v>9913724.3000000007</v>
      </c>
      <c r="R61" s="2">
        <v>10109008.65</v>
      </c>
    </row>
    <row r="62" spans="1:18" ht="15.95" customHeight="1" x14ac:dyDescent="0.2">
      <c r="A62" s="4">
        <v>82</v>
      </c>
      <c r="B62" s="3" t="s">
        <v>57</v>
      </c>
      <c r="C62" s="2">
        <v>6109195.0899999999</v>
      </c>
      <c r="D62" s="2">
        <v>6293637.0499999998</v>
      </c>
      <c r="E62" s="2">
        <v>6477628.9500000002</v>
      </c>
      <c r="F62" s="2">
        <v>6657792.96</v>
      </c>
      <c r="G62" s="2">
        <v>6346058.7599999998</v>
      </c>
      <c r="H62" s="2">
        <v>6412538.0599999996</v>
      </c>
      <c r="I62" s="2">
        <v>6418060.71</v>
      </c>
      <c r="J62" s="2">
        <v>6282433.6399999997</v>
      </c>
      <c r="K62" s="2">
        <v>6202817.7599999998</v>
      </c>
      <c r="L62" s="2">
        <v>6105348.5999999996</v>
      </c>
      <c r="M62" s="2">
        <v>6055367.0800000001</v>
      </c>
      <c r="N62" s="2">
        <v>6056590.1500000004</v>
      </c>
      <c r="O62" s="2">
        <v>6084051.7999999998</v>
      </c>
      <c r="P62" s="2">
        <v>5990527.1500000004</v>
      </c>
      <c r="Q62" s="2">
        <v>5772038.0300000003</v>
      </c>
      <c r="R62" s="2">
        <v>5590185.2800000003</v>
      </c>
    </row>
    <row r="63" spans="1:18" ht="15.95" customHeight="1" x14ac:dyDescent="0.2">
      <c r="A63" s="4">
        <v>115</v>
      </c>
      <c r="B63" s="3" t="s">
        <v>59</v>
      </c>
      <c r="C63" s="2">
        <v>17904113.629999999</v>
      </c>
      <c r="D63" s="2">
        <v>18298818.5</v>
      </c>
      <c r="E63" s="2">
        <v>19146927.969999999</v>
      </c>
      <c r="F63" s="2">
        <v>28142999.789999999</v>
      </c>
      <c r="G63" s="2">
        <v>28634200.66</v>
      </c>
      <c r="H63" s="2">
        <v>29267073.600000001</v>
      </c>
      <c r="I63" s="2">
        <v>29483146.960000001</v>
      </c>
      <c r="J63" s="2">
        <v>30031878.780000001</v>
      </c>
      <c r="K63" s="2">
        <v>30149360.32</v>
      </c>
      <c r="L63" s="2">
        <v>30199974.539999999</v>
      </c>
      <c r="M63" s="2">
        <v>30279314.41</v>
      </c>
      <c r="N63" s="2">
        <v>30357491.07</v>
      </c>
      <c r="O63" s="2">
        <v>30411139.25</v>
      </c>
      <c r="P63" s="2">
        <v>30516008.690000001</v>
      </c>
      <c r="Q63" s="2">
        <v>30630574.600000001</v>
      </c>
      <c r="R63" s="2">
        <v>30784834.559999999</v>
      </c>
    </row>
    <row r="64" spans="1:18" ht="15.95" customHeight="1" x14ac:dyDescent="0.2">
      <c r="A64" s="4">
        <v>1068</v>
      </c>
      <c r="B64" s="3" t="s">
        <v>58</v>
      </c>
      <c r="C64" s="2">
        <v>193393.93</v>
      </c>
      <c r="D64" s="2">
        <v>32653.360000000001</v>
      </c>
      <c r="E64" s="2">
        <v>166005.26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5.95" customHeight="1" x14ac:dyDescent="0.2">
      <c r="A65" s="4">
        <v>99</v>
      </c>
      <c r="B65" s="3" t="s">
        <v>60</v>
      </c>
      <c r="C65" s="2">
        <v>3729694.18</v>
      </c>
      <c r="D65" s="2">
        <v>5728041.79</v>
      </c>
      <c r="E65" s="2">
        <v>6492323.4900000002</v>
      </c>
      <c r="F65" s="2">
        <v>7225288.4000000004</v>
      </c>
      <c r="G65" s="2">
        <v>7855878.71</v>
      </c>
      <c r="H65" s="2">
        <v>9279055.2699999996</v>
      </c>
      <c r="I65" s="2">
        <v>9606674.5</v>
      </c>
      <c r="J65" s="2">
        <v>9556694.0399999991</v>
      </c>
      <c r="K65" s="2">
        <v>10279984.960000001</v>
      </c>
      <c r="L65" s="2">
        <v>11030430.189999999</v>
      </c>
      <c r="M65" s="2">
        <v>11802408.25</v>
      </c>
      <c r="N65" s="2">
        <v>11179225.27</v>
      </c>
      <c r="O65" s="2">
        <v>11568408.16</v>
      </c>
      <c r="P65" s="2">
        <v>11149877.109999999</v>
      </c>
      <c r="Q65" s="2"/>
      <c r="R65" s="2"/>
    </row>
    <row r="66" spans="1:18" ht="15.95" customHeight="1" x14ac:dyDescent="0.2">
      <c r="A66" s="4">
        <v>83</v>
      </c>
      <c r="B66" s="3" t="s">
        <v>61</v>
      </c>
      <c r="C66" s="2">
        <v>6940104.7999999998</v>
      </c>
      <c r="D66" s="2">
        <v>7054748.9100000001</v>
      </c>
      <c r="E66" s="2">
        <v>7280919.3600000003</v>
      </c>
      <c r="F66" s="2">
        <v>7325176.7599999998</v>
      </c>
      <c r="G66" s="2">
        <v>7338315.2000000002</v>
      </c>
      <c r="H66" s="2">
        <v>7389738.4900000002</v>
      </c>
      <c r="I66" s="2">
        <v>7432881.4199999999</v>
      </c>
      <c r="J66" s="2">
        <v>7464467.5899999999</v>
      </c>
      <c r="K66" s="2">
        <v>7472741.6799999997</v>
      </c>
      <c r="L66" s="2">
        <v>7515087.2199999997</v>
      </c>
      <c r="M66" s="2">
        <v>7661173.8899999997</v>
      </c>
      <c r="N66" s="2">
        <v>8067271.5199999996</v>
      </c>
      <c r="O66" s="2">
        <v>8193773.3300000001</v>
      </c>
      <c r="P66" s="2">
        <v>8561425.9000000004</v>
      </c>
      <c r="Q66" s="2">
        <v>8998329.1899999995</v>
      </c>
      <c r="R66" s="2">
        <v>9055553.5999999996</v>
      </c>
    </row>
    <row r="67" spans="1:18" ht="15.95" customHeight="1" x14ac:dyDescent="0.2">
      <c r="A67" s="4">
        <v>135</v>
      </c>
      <c r="B67" s="3" t="s">
        <v>62</v>
      </c>
      <c r="C67" s="2">
        <v>1061933.6599999999</v>
      </c>
      <c r="D67" s="2">
        <v>1312060.6299999999</v>
      </c>
      <c r="E67" s="2">
        <v>1389766.14</v>
      </c>
      <c r="F67" s="2">
        <v>1324672.3899999999</v>
      </c>
      <c r="G67" s="2">
        <v>1521534</v>
      </c>
      <c r="H67" s="2">
        <v>1678234.23</v>
      </c>
      <c r="I67" s="2">
        <v>1931586.55</v>
      </c>
      <c r="J67" s="2">
        <v>2058518.59</v>
      </c>
      <c r="K67" s="2">
        <v>2086475.34</v>
      </c>
      <c r="L67" s="2">
        <v>2300320.1</v>
      </c>
      <c r="M67" s="2">
        <v>2379650.7400000002</v>
      </c>
      <c r="N67" s="2">
        <v>2497172.39</v>
      </c>
      <c r="O67" s="2">
        <v>2673844.63</v>
      </c>
      <c r="P67" s="2">
        <v>2763574.78</v>
      </c>
      <c r="Q67" s="2">
        <v>3129176.74</v>
      </c>
      <c r="R67" s="2">
        <v>3015882.73</v>
      </c>
    </row>
    <row r="68" spans="1:18" ht="15.95" customHeight="1" x14ac:dyDescent="0.2">
      <c r="A68" s="4">
        <v>69</v>
      </c>
      <c r="B68" s="3" t="s">
        <v>63</v>
      </c>
      <c r="C68" s="2">
        <v>96508.19</v>
      </c>
      <c r="D68" s="2">
        <v>101682.16</v>
      </c>
      <c r="E68" s="2">
        <v>109081.16</v>
      </c>
      <c r="F68" s="2">
        <v>287970.74</v>
      </c>
      <c r="G68" s="2">
        <v>489487.57</v>
      </c>
      <c r="H68" s="2">
        <v>649802.94999999995</v>
      </c>
      <c r="I68" s="2">
        <v>903750.18</v>
      </c>
      <c r="J68" s="2">
        <v>1126406.25</v>
      </c>
      <c r="K68" s="2">
        <v>1199204.3899999999</v>
      </c>
      <c r="L68" s="2">
        <v>1321382.1399999999</v>
      </c>
      <c r="M68" s="2">
        <v>1359761.47</v>
      </c>
      <c r="N68" s="2">
        <v>1376104.99</v>
      </c>
      <c r="O68" s="2">
        <v>1388159.8</v>
      </c>
      <c r="P68" s="2">
        <v>1211896.3200000001</v>
      </c>
      <c r="Q68" s="2">
        <v>1120456.26</v>
      </c>
      <c r="R68" s="2">
        <v>1086601.04</v>
      </c>
    </row>
    <row r="69" spans="1:18" ht="15.95" customHeight="1" x14ac:dyDescent="0.2">
      <c r="A69" s="4">
        <v>48</v>
      </c>
      <c r="B69" s="3" t="s">
        <v>64</v>
      </c>
      <c r="C69" s="2">
        <v>537002.37</v>
      </c>
      <c r="D69" s="2">
        <v>568237.92000000004</v>
      </c>
      <c r="E69" s="2">
        <v>1064847.92</v>
      </c>
      <c r="F69" s="2">
        <v>1536202.43</v>
      </c>
      <c r="G69" s="2">
        <v>1316744.29</v>
      </c>
      <c r="H69" s="2">
        <v>825293.73</v>
      </c>
      <c r="I69" s="2">
        <v>481514.73</v>
      </c>
      <c r="J69" s="2">
        <v>536400.5</v>
      </c>
      <c r="K69" s="2">
        <v>604468.16</v>
      </c>
      <c r="L69" s="2">
        <v>876571.85</v>
      </c>
      <c r="M69" s="2">
        <v>1344030.19</v>
      </c>
      <c r="N69" s="2">
        <v>2009810.66</v>
      </c>
      <c r="O69" s="2">
        <v>3003057.27</v>
      </c>
      <c r="P69" s="2">
        <v>3164565.15</v>
      </c>
      <c r="Q69" s="2">
        <v>3365953.72</v>
      </c>
      <c r="R69" s="2">
        <v>3406837.63</v>
      </c>
    </row>
    <row r="70" spans="1:18" ht="15.95" customHeight="1" x14ac:dyDescent="0.2">
      <c r="A70" s="4">
        <v>11</v>
      </c>
      <c r="B70" s="3" t="s">
        <v>65</v>
      </c>
      <c r="C70" s="2">
        <v>1536390.69</v>
      </c>
      <c r="D70" s="2">
        <v>1194381.5900000001</v>
      </c>
      <c r="E70" s="2">
        <v>860825.12</v>
      </c>
      <c r="F70" s="2">
        <v>462829.16</v>
      </c>
      <c r="G70" s="2">
        <v>1758.92</v>
      </c>
      <c r="H70" s="2">
        <v>427872.18</v>
      </c>
      <c r="I70" s="2">
        <v>587065.27</v>
      </c>
      <c r="J70" s="2">
        <v>691458.72</v>
      </c>
      <c r="K70" s="2">
        <v>720627.51</v>
      </c>
      <c r="L70" s="2">
        <v>749825.67</v>
      </c>
      <c r="M70" s="2">
        <v>802869.74</v>
      </c>
      <c r="N70" s="2">
        <v>906585.2</v>
      </c>
      <c r="O70" s="2">
        <v>1020844</v>
      </c>
      <c r="P70" s="2">
        <v>1122809.04</v>
      </c>
      <c r="Q70" s="2">
        <v>1105025.31</v>
      </c>
      <c r="R70" s="2">
        <v>1157619.26</v>
      </c>
    </row>
    <row r="71" spans="1:18" ht="15.95" customHeight="1" x14ac:dyDescent="0.2">
      <c r="A71" s="4">
        <v>100</v>
      </c>
      <c r="B71" s="3" t="s">
        <v>66</v>
      </c>
      <c r="C71" s="2">
        <v>16806829.010000002</v>
      </c>
      <c r="D71" s="2">
        <v>24042951.68</v>
      </c>
      <c r="E71" s="2">
        <v>29000376.030000001</v>
      </c>
      <c r="F71" s="2">
        <v>34868295.899999999</v>
      </c>
      <c r="G71" s="2">
        <v>39524288.630000003</v>
      </c>
      <c r="H71" s="2">
        <v>44697032.119999997</v>
      </c>
      <c r="I71" s="2">
        <v>48708775.68</v>
      </c>
      <c r="J71" s="2">
        <v>53820273.219999999</v>
      </c>
      <c r="K71" s="2">
        <v>63033168.899999999</v>
      </c>
      <c r="L71" s="2">
        <v>74319078.760000005</v>
      </c>
      <c r="M71" s="2">
        <v>83214670.629999995</v>
      </c>
      <c r="N71" s="2">
        <v>91003385.400000006</v>
      </c>
      <c r="O71" s="2">
        <v>96600939.840000004</v>
      </c>
      <c r="P71" s="2">
        <v>101953700.26000001</v>
      </c>
      <c r="Q71" s="2">
        <v>108854331.17</v>
      </c>
      <c r="R71" s="2">
        <v>121388617.09999999</v>
      </c>
    </row>
    <row r="72" spans="1:18" ht="15.95" customHeight="1" x14ac:dyDescent="0.2">
      <c r="A72" s="4">
        <v>112</v>
      </c>
      <c r="B72" s="3" t="s">
        <v>67</v>
      </c>
      <c r="C72" s="2">
        <v>1854063.88</v>
      </c>
      <c r="D72" s="2">
        <v>1908147.35</v>
      </c>
      <c r="E72" s="2">
        <v>2007951.19</v>
      </c>
      <c r="F72" s="2">
        <v>2606152.0499999998</v>
      </c>
      <c r="G72" s="2">
        <v>2748853.02</v>
      </c>
      <c r="H72" s="2">
        <v>3047808.73</v>
      </c>
      <c r="I72" s="2">
        <v>2799836.92</v>
      </c>
      <c r="J72" s="2">
        <v>3092103.68</v>
      </c>
      <c r="K72" s="2">
        <v>3331041.88</v>
      </c>
      <c r="L72" s="2">
        <v>3615986.85</v>
      </c>
      <c r="M72" s="2">
        <v>3780060.52</v>
      </c>
      <c r="N72" s="2"/>
      <c r="O72" s="2"/>
      <c r="P72" s="2"/>
      <c r="Q72" s="2"/>
      <c r="R72" s="2"/>
    </row>
    <row r="73" spans="1:18" ht="15.95" customHeight="1" x14ac:dyDescent="0.2">
      <c r="A73" s="4">
        <v>84</v>
      </c>
      <c r="B73" s="3" t="s">
        <v>68</v>
      </c>
      <c r="C73" s="2">
        <v>6819722.1699999999</v>
      </c>
      <c r="D73" s="2">
        <v>7020025.4400000004</v>
      </c>
      <c r="E73" s="2">
        <v>7490116.9699999997</v>
      </c>
      <c r="F73" s="2">
        <v>8058690.5300000003</v>
      </c>
      <c r="G73" s="2">
        <v>8429667.9199999999</v>
      </c>
      <c r="H73" s="2">
        <v>8910464.7799999993</v>
      </c>
      <c r="I73" s="2">
        <v>9661302.4700000007</v>
      </c>
      <c r="J73" s="2">
        <v>11645041.35</v>
      </c>
      <c r="K73" s="2">
        <v>11991019.439999999</v>
      </c>
      <c r="L73" s="2">
        <v>12384528.949999999</v>
      </c>
      <c r="M73" s="2">
        <v>12516019.66</v>
      </c>
      <c r="N73" s="2">
        <v>12711098.09</v>
      </c>
      <c r="O73" s="2">
        <v>13411418.720000001</v>
      </c>
      <c r="P73" s="2">
        <v>14116914.560000001</v>
      </c>
      <c r="Q73" s="2">
        <v>14674043.210000001</v>
      </c>
      <c r="R73" s="2">
        <v>14105589.76</v>
      </c>
    </row>
    <row r="74" spans="1:18" ht="15.95" customHeight="1" x14ac:dyDescent="0.2">
      <c r="A74" s="4">
        <v>85</v>
      </c>
      <c r="B74" s="3" t="s">
        <v>69</v>
      </c>
      <c r="C74" s="2">
        <v>180087822.00999999</v>
      </c>
      <c r="D74" s="2">
        <v>179675841.25</v>
      </c>
      <c r="E74" s="2">
        <v>179281416.96000001</v>
      </c>
      <c r="F74" s="2">
        <v>179244638.22999999</v>
      </c>
      <c r="G74" s="2">
        <v>178806653.53999999</v>
      </c>
      <c r="H74" s="2">
        <v>178503210.24000001</v>
      </c>
      <c r="I74" s="2">
        <v>175292326.31</v>
      </c>
      <c r="J74" s="2">
        <v>175254821.22</v>
      </c>
      <c r="K74" s="2">
        <v>175116030.88</v>
      </c>
      <c r="L74" s="2">
        <v>174732155.08000001</v>
      </c>
      <c r="M74" s="2">
        <v>170903499.40000001</v>
      </c>
      <c r="N74" s="2">
        <v>169730137.46000001</v>
      </c>
      <c r="O74" s="2">
        <v>168010786.46000001</v>
      </c>
      <c r="P74" s="2">
        <v>9777919.4399999995</v>
      </c>
      <c r="Q74" s="2"/>
      <c r="R74" s="2"/>
    </row>
    <row r="75" spans="1:18" ht="15.95" customHeight="1" x14ac:dyDescent="0.2">
      <c r="A75" s="4">
        <v>136</v>
      </c>
      <c r="B75" s="3" t="s">
        <v>70</v>
      </c>
      <c r="C75" s="2">
        <v>859679.49</v>
      </c>
      <c r="D75" s="2">
        <v>2097349.06</v>
      </c>
      <c r="E75" s="2">
        <v>3663622.4</v>
      </c>
      <c r="F75" s="2">
        <v>4655738.91</v>
      </c>
      <c r="G75" s="2">
        <v>5605037.2800000003</v>
      </c>
      <c r="H75" s="2">
        <v>6260144.6200000001</v>
      </c>
      <c r="I75" s="2">
        <v>6321737.5</v>
      </c>
      <c r="J75" s="2">
        <v>6340462.7000000002</v>
      </c>
      <c r="K75" s="2">
        <v>6364258.3700000001</v>
      </c>
      <c r="L75" s="2">
        <v>6367504.0300000003</v>
      </c>
      <c r="M75" s="2">
        <v>6185439.96</v>
      </c>
      <c r="N75" s="2">
        <v>6211425.0700000003</v>
      </c>
      <c r="O75" s="2">
        <v>6276913.96</v>
      </c>
      <c r="P75" s="2">
        <v>8451344.7599999998</v>
      </c>
      <c r="Q75" s="2">
        <v>8620877.3399999999</v>
      </c>
      <c r="R75" s="2">
        <v>9127677.0700000003</v>
      </c>
    </row>
    <row r="76" spans="1:18" ht="15.95" customHeight="1" x14ac:dyDescent="0.2">
      <c r="A76" s="4">
        <v>145</v>
      </c>
      <c r="B76" s="3" t="s">
        <v>71</v>
      </c>
      <c r="C76" s="2">
        <v>1777037.07</v>
      </c>
      <c r="D76" s="2">
        <v>2088312.01</v>
      </c>
      <c r="E76" s="2">
        <v>2612266.36</v>
      </c>
      <c r="F76" s="2">
        <v>2505550.96</v>
      </c>
      <c r="G76" s="2">
        <v>2285299.48</v>
      </c>
      <c r="H76" s="2">
        <v>2166073.63</v>
      </c>
      <c r="I76" s="2">
        <v>2284470.09</v>
      </c>
      <c r="J76" s="2">
        <v>2430359.81</v>
      </c>
      <c r="K76" s="2">
        <v>2587672.9700000002</v>
      </c>
      <c r="L76" s="2">
        <v>2742004.85</v>
      </c>
      <c r="M76" s="2">
        <v>2839696.18</v>
      </c>
      <c r="N76" s="2">
        <v>2874176.49</v>
      </c>
      <c r="O76" s="2">
        <v>2929515.03</v>
      </c>
      <c r="P76" s="2">
        <v>3100859.87</v>
      </c>
      <c r="Q76" s="2">
        <v>3168720.1</v>
      </c>
      <c r="R76" s="2">
        <v>3382321.69</v>
      </c>
    </row>
    <row r="77" spans="1:18" ht="15.95" customHeight="1" x14ac:dyDescent="0.2">
      <c r="A77" s="4">
        <v>138</v>
      </c>
      <c r="B77" s="3" t="s">
        <v>72</v>
      </c>
      <c r="C77" s="2">
        <v>20629484.27</v>
      </c>
      <c r="D77" s="2">
        <v>22734218.600000001</v>
      </c>
      <c r="E77" s="2">
        <v>24187667.09</v>
      </c>
      <c r="F77" s="2">
        <v>24975383.899999999</v>
      </c>
      <c r="G77" s="2">
        <v>26519588.039999999</v>
      </c>
      <c r="H77" s="2">
        <v>26777832.379999999</v>
      </c>
      <c r="I77" s="2">
        <v>27940031.789999999</v>
      </c>
      <c r="J77" s="2">
        <v>29618454.100000001</v>
      </c>
      <c r="K77" s="2">
        <v>30840910.940000001</v>
      </c>
      <c r="L77" s="2">
        <v>32531140.579999998</v>
      </c>
      <c r="M77" s="2">
        <v>33637620.170000002</v>
      </c>
      <c r="N77" s="2">
        <v>34755914.619999997</v>
      </c>
      <c r="O77" s="2">
        <v>36107057.530000001</v>
      </c>
      <c r="P77" s="2">
        <v>37316787.409999996</v>
      </c>
      <c r="Q77" s="2">
        <v>37432246.119999997</v>
      </c>
      <c r="R77" s="2">
        <v>44203385.25</v>
      </c>
    </row>
    <row r="78" spans="1:18" ht="15.95" customHeight="1" x14ac:dyDescent="0.2">
      <c r="A78" s="4">
        <v>137</v>
      </c>
      <c r="B78" s="3" t="s">
        <v>73</v>
      </c>
      <c r="C78" s="2">
        <v>3882601.76</v>
      </c>
      <c r="D78" s="2">
        <v>3946975.25</v>
      </c>
      <c r="E78" s="2">
        <v>3998554.63</v>
      </c>
      <c r="F78" s="2">
        <v>4066503.65</v>
      </c>
      <c r="G78" s="2">
        <v>4136126.11</v>
      </c>
      <c r="H78" s="2">
        <v>6323270.3300000001</v>
      </c>
      <c r="I78" s="2">
        <v>6351172.9699999997</v>
      </c>
      <c r="J78" s="2">
        <v>6358314.2699999996</v>
      </c>
      <c r="K78" s="2">
        <v>5926751.9699999997</v>
      </c>
      <c r="L78" s="2">
        <v>5940686.0300000003</v>
      </c>
      <c r="M78" s="2">
        <v>6895311.1699999999</v>
      </c>
      <c r="N78" s="2">
        <v>6875908.4100000001</v>
      </c>
      <c r="O78" s="2">
        <v>7165373.0800000001</v>
      </c>
      <c r="P78" s="2">
        <v>6186488.0599999996</v>
      </c>
      <c r="Q78" s="2">
        <v>6007216.79</v>
      </c>
      <c r="R78" s="2">
        <v>9752904.8900000006</v>
      </c>
    </row>
    <row r="79" spans="1:18" ht="15.95" customHeight="1" x14ac:dyDescent="0.2">
      <c r="A79" s="4">
        <v>1029</v>
      </c>
      <c r="B79" s="3" t="s">
        <v>74</v>
      </c>
      <c r="C79" s="2">
        <v>380298</v>
      </c>
      <c r="D79" s="2">
        <v>371876</v>
      </c>
      <c r="E79" s="2">
        <v>374311.64</v>
      </c>
      <c r="F79" s="2">
        <v>400938.14</v>
      </c>
      <c r="G79" s="2">
        <v>735897.34</v>
      </c>
      <c r="H79" s="2">
        <v>704547.69</v>
      </c>
      <c r="I79" s="2">
        <v>685046.24</v>
      </c>
      <c r="J79" s="2">
        <v>650160.06999999995</v>
      </c>
      <c r="K79" s="2"/>
      <c r="L79" s="2"/>
      <c r="M79" s="2"/>
      <c r="N79" s="2"/>
      <c r="O79" s="2"/>
      <c r="P79" s="2"/>
      <c r="Q79" s="2"/>
      <c r="R79" s="2"/>
    </row>
    <row r="80" spans="1:18" ht="15.95" customHeight="1" x14ac:dyDescent="0.2">
      <c r="A80" s="4">
        <v>1116</v>
      </c>
      <c r="B80" s="3" t="s">
        <v>75</v>
      </c>
      <c r="C80" s="2">
        <v>1703308.35</v>
      </c>
      <c r="D80" s="2">
        <v>1757635.39</v>
      </c>
      <c r="E80" s="2">
        <v>1804842.28</v>
      </c>
      <c r="F80" s="2">
        <v>1855652.17</v>
      </c>
      <c r="G80" s="2">
        <v>1549101.04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5.95" customHeight="1" x14ac:dyDescent="0.2">
      <c r="A81" s="4">
        <v>153</v>
      </c>
      <c r="B81" s="3" t="s">
        <v>76</v>
      </c>
      <c r="C81" s="2">
        <v>3604832.69</v>
      </c>
      <c r="D81" s="2">
        <v>3717608.33</v>
      </c>
      <c r="E81" s="2">
        <v>4095815.41</v>
      </c>
      <c r="F81" s="2">
        <v>4154898.49</v>
      </c>
      <c r="G81" s="2">
        <v>4434672.33</v>
      </c>
      <c r="H81" s="2">
        <v>4651615.87</v>
      </c>
      <c r="I81" s="2">
        <v>5171493.0199999996</v>
      </c>
      <c r="J81" s="2">
        <v>5476527.2800000003</v>
      </c>
      <c r="K81" s="2">
        <v>5677054.5899999999</v>
      </c>
      <c r="L81" s="2">
        <v>5977763.0499999998</v>
      </c>
      <c r="M81" s="2">
        <v>7373078</v>
      </c>
      <c r="N81" s="2">
        <v>9217943.2200000007</v>
      </c>
      <c r="O81" s="2">
        <v>10106577.16</v>
      </c>
      <c r="P81" s="2">
        <v>10052816.93</v>
      </c>
      <c r="Q81" s="2">
        <v>10059967.26</v>
      </c>
      <c r="R81" s="2">
        <v>10014169.560000001</v>
      </c>
    </row>
    <row r="82" spans="1:18" ht="15.95" customHeight="1" x14ac:dyDescent="0.2">
      <c r="A82" s="4">
        <v>1154</v>
      </c>
      <c r="B82" s="3" t="s">
        <v>77</v>
      </c>
      <c r="C82" s="2">
        <v>700941</v>
      </c>
      <c r="D82" s="2">
        <v>649697</v>
      </c>
      <c r="E82" s="2">
        <v>637633</v>
      </c>
      <c r="F82" s="2">
        <v>672240</v>
      </c>
      <c r="G82" s="2">
        <v>667241</v>
      </c>
      <c r="H82" s="2">
        <v>661669</v>
      </c>
      <c r="I82" s="2">
        <v>666598</v>
      </c>
      <c r="J82" s="2"/>
      <c r="K82" s="2"/>
      <c r="L82" s="2"/>
      <c r="M82" s="2"/>
      <c r="N82" s="2"/>
      <c r="O82" s="2"/>
      <c r="P82" s="2"/>
      <c r="Q82" s="2"/>
      <c r="R82" s="2"/>
    </row>
    <row r="83" spans="1:18" ht="15.95" customHeight="1" x14ac:dyDescent="0.2">
      <c r="A83" s="4">
        <v>101</v>
      </c>
      <c r="B83" s="3" t="s">
        <v>78</v>
      </c>
      <c r="C83" s="2">
        <v>863161.6</v>
      </c>
      <c r="D83" s="2">
        <v>1443920.15</v>
      </c>
      <c r="E83" s="2">
        <v>1519729.13</v>
      </c>
      <c r="F83" s="2">
        <v>1531667.17</v>
      </c>
      <c r="G83" s="2">
        <v>1533994.04</v>
      </c>
      <c r="H83" s="2">
        <v>1534771.5</v>
      </c>
      <c r="I83" s="2">
        <v>1542239.52</v>
      </c>
      <c r="J83" s="2">
        <v>1559319.21</v>
      </c>
      <c r="K83" s="2">
        <v>1564711.07</v>
      </c>
      <c r="L83" s="2">
        <v>1573003.62</v>
      </c>
      <c r="M83" s="2">
        <v>1525426.41</v>
      </c>
      <c r="N83" s="2">
        <v>1756202.11</v>
      </c>
      <c r="O83" s="2">
        <v>2276612.7599999998</v>
      </c>
      <c r="P83" s="2">
        <v>2747765.31</v>
      </c>
      <c r="Q83" s="2">
        <v>2893749.81</v>
      </c>
      <c r="R83" s="2"/>
    </row>
    <row r="84" spans="1:18" ht="15.95" customHeight="1" x14ac:dyDescent="0.2">
      <c r="A84" s="4">
        <v>102</v>
      </c>
      <c r="B84" s="3" t="s">
        <v>79</v>
      </c>
      <c r="C84" s="2">
        <v>221727.95</v>
      </c>
      <c r="D84" s="2">
        <v>602984.25</v>
      </c>
      <c r="E84" s="2">
        <v>1132573.05</v>
      </c>
      <c r="F84" s="2">
        <v>1149933.42</v>
      </c>
      <c r="G84" s="2">
        <v>1191265.52</v>
      </c>
      <c r="H84" s="2">
        <v>1272120.93</v>
      </c>
      <c r="I84" s="2">
        <v>1100941.81</v>
      </c>
      <c r="J84" s="2">
        <v>1971318.81</v>
      </c>
      <c r="K84" s="2">
        <v>1878852.83</v>
      </c>
      <c r="L84" s="2">
        <v>2322776.39</v>
      </c>
      <c r="M84" s="2">
        <v>1790386.75</v>
      </c>
      <c r="N84" s="2"/>
      <c r="O84" s="2"/>
      <c r="P84" s="2"/>
      <c r="Q84" s="2"/>
      <c r="R84" s="2"/>
    </row>
    <row r="85" spans="1:18" ht="15.95" customHeight="1" x14ac:dyDescent="0.2">
      <c r="A85" s="4">
        <v>103</v>
      </c>
      <c r="B85" s="3" t="s">
        <v>81</v>
      </c>
      <c r="C85" s="2">
        <v>13083623.74</v>
      </c>
      <c r="D85" s="2">
        <v>15059919.26</v>
      </c>
      <c r="E85" s="2">
        <v>16495691.6</v>
      </c>
      <c r="F85" s="2">
        <v>18773452.539999999</v>
      </c>
      <c r="G85" s="2">
        <v>19520663.140000001</v>
      </c>
      <c r="H85" s="2">
        <v>21091452.469999999</v>
      </c>
      <c r="I85" s="2">
        <v>23112148.02</v>
      </c>
      <c r="J85" s="2">
        <v>23378785.210000001</v>
      </c>
      <c r="K85" s="2">
        <v>22097668.579999998</v>
      </c>
      <c r="L85" s="2">
        <v>21350107.59</v>
      </c>
      <c r="M85" s="2">
        <v>20294993.25</v>
      </c>
      <c r="N85" s="2"/>
      <c r="O85" s="2"/>
      <c r="P85" s="2"/>
      <c r="Q85" s="2"/>
      <c r="R85" s="2"/>
    </row>
    <row r="86" spans="1:18" ht="15.95" customHeight="1" x14ac:dyDescent="0.2">
      <c r="A86" s="4">
        <v>161</v>
      </c>
      <c r="B86" s="3" t="s">
        <v>82</v>
      </c>
      <c r="C86" s="2">
        <v>16256944.59</v>
      </c>
      <c r="D86" s="2">
        <v>23737622.289999999</v>
      </c>
      <c r="E86" s="2">
        <v>30551286.039999999</v>
      </c>
      <c r="F86" s="2">
        <v>35507032.039999999</v>
      </c>
      <c r="G86" s="2">
        <v>39228417.990000002</v>
      </c>
      <c r="H86" s="2">
        <v>44318740.990000002</v>
      </c>
      <c r="I86" s="2">
        <v>33566815.640000001</v>
      </c>
      <c r="J86" s="2">
        <v>34465184.240000002</v>
      </c>
      <c r="K86" s="2">
        <v>35585099.590000004</v>
      </c>
      <c r="L86" s="2">
        <v>38362563.840000004</v>
      </c>
      <c r="M86" s="2">
        <v>42854551.490000002</v>
      </c>
      <c r="N86" s="2">
        <v>52268201.189999998</v>
      </c>
      <c r="O86" s="2">
        <v>56583028.039999999</v>
      </c>
      <c r="P86" s="2">
        <v>58576223.210000001</v>
      </c>
      <c r="Q86" s="2">
        <v>59276885.399999999</v>
      </c>
      <c r="R86" s="2"/>
    </row>
    <row r="87" spans="1:18" ht="15.95" customHeight="1" x14ac:dyDescent="0.2">
      <c r="A87" s="4">
        <v>117</v>
      </c>
      <c r="B87" s="3" t="s">
        <v>80</v>
      </c>
      <c r="C87" s="2"/>
      <c r="D87" s="2"/>
      <c r="E87" s="2"/>
      <c r="F87" s="2"/>
      <c r="G87" s="2"/>
      <c r="H87" s="2">
        <v>6595065.8099999996</v>
      </c>
      <c r="I87" s="2">
        <v>6605989.0499999998</v>
      </c>
      <c r="J87" s="2">
        <v>6617962.9199999999</v>
      </c>
      <c r="K87" s="2">
        <v>6623568.8300000001</v>
      </c>
      <c r="L87" s="2">
        <v>6630651.9500000002</v>
      </c>
      <c r="M87" s="2">
        <v>6636024.8700000001</v>
      </c>
      <c r="N87" s="2">
        <v>6661454.2800000003</v>
      </c>
      <c r="O87" s="2">
        <v>6689831.6100000003</v>
      </c>
      <c r="P87" s="2">
        <v>6694888.3099999996</v>
      </c>
      <c r="Q87" s="2">
        <v>6704411.8499999996</v>
      </c>
      <c r="R87" s="2">
        <v>6714475.9400000004</v>
      </c>
    </row>
    <row r="88" spans="1:18" ht="15.95" customHeight="1" x14ac:dyDescent="0.2">
      <c r="A88" s="4">
        <v>1030</v>
      </c>
      <c r="B88" s="3" t="s">
        <v>84</v>
      </c>
      <c r="C88" s="2">
        <v>616287.96</v>
      </c>
      <c r="D88" s="2">
        <v>460334.1</v>
      </c>
      <c r="E88" s="2">
        <v>406386.93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.95" customHeight="1" x14ac:dyDescent="0.2">
      <c r="A89" s="4">
        <v>30</v>
      </c>
      <c r="B89" s="3" t="s">
        <v>85</v>
      </c>
      <c r="C89" s="2"/>
      <c r="D89" s="2"/>
      <c r="E89" s="2"/>
      <c r="F89" s="2">
        <v>642093.35</v>
      </c>
      <c r="G89" s="2">
        <v>1197764.27</v>
      </c>
      <c r="H89" s="2">
        <v>1996707.95</v>
      </c>
      <c r="I89" s="2">
        <v>2173414.87</v>
      </c>
      <c r="J89" s="2">
        <v>2414663.7000000002</v>
      </c>
      <c r="K89" s="2">
        <v>2315249.91</v>
      </c>
      <c r="L89" s="2">
        <v>2179224.39</v>
      </c>
      <c r="M89" s="2">
        <v>1999139.25</v>
      </c>
      <c r="N89" s="2">
        <v>1855837.71</v>
      </c>
      <c r="O89" s="2">
        <v>1935333.63</v>
      </c>
      <c r="P89" s="2">
        <v>1927685.78</v>
      </c>
      <c r="Q89" s="2">
        <v>1625927.75</v>
      </c>
      <c r="R89" s="2">
        <v>1773098.92</v>
      </c>
    </row>
    <row r="90" spans="1:18" ht="15.95" customHeight="1" x14ac:dyDescent="0.2">
      <c r="A90" s="4">
        <v>1037</v>
      </c>
      <c r="B90" s="3" t="s">
        <v>83</v>
      </c>
      <c r="C90" s="2">
        <v>67598.47</v>
      </c>
      <c r="D90" s="2">
        <v>75219.990000000005</v>
      </c>
      <c r="E90" s="2">
        <v>77952.789999999994</v>
      </c>
      <c r="F90" s="2">
        <v>115347.79</v>
      </c>
      <c r="G90" s="2">
        <v>124720.43</v>
      </c>
      <c r="H90" s="2">
        <v>128244.12</v>
      </c>
      <c r="I90" s="2">
        <v>35518.160000000003</v>
      </c>
      <c r="J90" s="2"/>
      <c r="K90" s="2"/>
      <c r="L90" s="2"/>
      <c r="M90" s="2"/>
      <c r="N90" s="2"/>
      <c r="O90" s="2"/>
      <c r="P90" s="2"/>
      <c r="Q90" s="2"/>
      <c r="R90" s="2"/>
    </row>
    <row r="91" spans="1:18" ht="15.95" customHeight="1" x14ac:dyDescent="0.2">
      <c r="A91" s="4">
        <v>13</v>
      </c>
      <c r="B91" s="3" t="s">
        <v>86</v>
      </c>
      <c r="C91" s="2">
        <v>3725964.81</v>
      </c>
      <c r="D91" s="2">
        <v>3744956.34</v>
      </c>
      <c r="E91" s="2">
        <v>3755444.28</v>
      </c>
      <c r="F91" s="2">
        <v>3765218.94</v>
      </c>
      <c r="G91" s="2">
        <v>3777447.5</v>
      </c>
      <c r="H91" s="2">
        <v>3730764.55</v>
      </c>
      <c r="I91" s="2">
        <v>3737317.58</v>
      </c>
      <c r="J91" s="2">
        <v>3742021.35</v>
      </c>
      <c r="K91" s="2">
        <v>3698504.85</v>
      </c>
      <c r="L91" s="2">
        <v>3706746.92</v>
      </c>
      <c r="M91" s="2">
        <v>3668704.59</v>
      </c>
      <c r="N91" s="2"/>
      <c r="O91" s="2"/>
      <c r="P91" s="2"/>
      <c r="Q91" s="2"/>
      <c r="R91" s="2" t="s">
        <v>220</v>
      </c>
    </row>
    <row r="92" spans="1:18" ht="15.95" customHeight="1" x14ac:dyDescent="0.2">
      <c r="A92" s="4">
        <v>38</v>
      </c>
      <c r="B92" s="3" t="s">
        <v>87</v>
      </c>
      <c r="C92" s="2">
        <v>2836694.3</v>
      </c>
      <c r="D92" s="2">
        <v>3032919.74</v>
      </c>
      <c r="E92" s="2">
        <v>3150712.74</v>
      </c>
      <c r="F92" s="2">
        <v>3281590.27</v>
      </c>
      <c r="G92" s="2">
        <v>3319641.04</v>
      </c>
      <c r="H92" s="2">
        <v>3351825.92</v>
      </c>
      <c r="I92" s="2">
        <v>3354767.6</v>
      </c>
      <c r="J92" s="2">
        <v>4501810.7699999996</v>
      </c>
      <c r="K92" s="2">
        <v>4162146.88</v>
      </c>
      <c r="L92" s="2">
        <v>4228612.8499999996</v>
      </c>
      <c r="M92" s="2">
        <v>4255934.2300000004</v>
      </c>
      <c r="N92" s="2">
        <v>4280967.8</v>
      </c>
      <c r="O92" s="2">
        <v>4300811.45</v>
      </c>
      <c r="P92" s="2">
        <v>4308664.8600000003</v>
      </c>
      <c r="Q92" s="2">
        <v>4317631.01</v>
      </c>
      <c r="R92" s="2">
        <v>4375492.82</v>
      </c>
    </row>
    <row r="93" spans="1:18" ht="15.95" customHeight="1" x14ac:dyDescent="0.2">
      <c r="A93" s="4">
        <v>1117</v>
      </c>
      <c r="B93" s="3" t="s">
        <v>88</v>
      </c>
      <c r="C93" s="2">
        <v>859535.31</v>
      </c>
      <c r="D93" s="2">
        <v>985831.24</v>
      </c>
      <c r="E93" s="2">
        <v>1015004.41</v>
      </c>
      <c r="F93" s="2">
        <v>1060623.94</v>
      </c>
      <c r="G93" s="2">
        <v>1080766.51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5.95" customHeight="1" x14ac:dyDescent="0.2">
      <c r="A94" s="4">
        <v>130</v>
      </c>
      <c r="B94" s="3" t="s">
        <v>89</v>
      </c>
      <c r="C94" s="2">
        <v>6241304.9500000002</v>
      </c>
      <c r="D94" s="2">
        <v>8456864.2300000004</v>
      </c>
      <c r="E94" s="2">
        <v>10661672.66</v>
      </c>
      <c r="F94" s="2">
        <v>15180532.25</v>
      </c>
      <c r="G94" s="2">
        <v>20097985.91</v>
      </c>
      <c r="H94" s="2">
        <v>24992116</v>
      </c>
      <c r="I94" s="2">
        <v>29051278.359999999</v>
      </c>
      <c r="J94" s="2">
        <v>31690681.690000001</v>
      </c>
      <c r="K94" s="2">
        <v>33016748.199999999</v>
      </c>
      <c r="L94" s="2">
        <v>34498585.57</v>
      </c>
      <c r="M94" s="2">
        <v>35145651.579999998</v>
      </c>
      <c r="N94" s="2">
        <v>36243896.299999997</v>
      </c>
      <c r="O94" s="2">
        <v>35915836.109999999</v>
      </c>
      <c r="P94" s="2">
        <v>36031133.670000002</v>
      </c>
      <c r="Q94" s="2">
        <v>37371464.799999997</v>
      </c>
      <c r="R94" s="2">
        <v>38811521.140000001</v>
      </c>
    </row>
    <row r="95" spans="1:18" ht="15.95" customHeight="1" x14ac:dyDescent="0.2">
      <c r="A95" s="4">
        <v>70</v>
      </c>
      <c r="B95" s="3" t="s">
        <v>90</v>
      </c>
      <c r="C95" s="2">
        <v>4313252.57</v>
      </c>
      <c r="D95" s="2">
        <v>4558415.83</v>
      </c>
      <c r="E95" s="2">
        <v>4632653.43</v>
      </c>
      <c r="F95" s="2">
        <v>4776933.22</v>
      </c>
      <c r="G95" s="2">
        <v>4818078.49</v>
      </c>
      <c r="H95" s="2">
        <v>4874588.55</v>
      </c>
      <c r="I95" s="2">
        <v>4930305.3600000003</v>
      </c>
      <c r="J95" s="2">
        <v>5018473.3</v>
      </c>
      <c r="K95" s="2">
        <v>5148941.72</v>
      </c>
      <c r="L95" s="2">
        <v>5271400.13</v>
      </c>
      <c r="M95" s="2">
        <v>5307711.76</v>
      </c>
      <c r="N95" s="2">
        <v>5358225.67</v>
      </c>
      <c r="O95" s="2">
        <v>5499986.2800000003</v>
      </c>
      <c r="P95" s="2">
        <v>5656850.25</v>
      </c>
      <c r="Q95" s="2">
        <v>5765948.2199999997</v>
      </c>
      <c r="R95" s="2">
        <v>5874872.3700000001</v>
      </c>
    </row>
    <row r="96" spans="1:18" ht="15.95" customHeight="1" x14ac:dyDescent="0.2">
      <c r="A96" s="4">
        <v>14</v>
      </c>
      <c r="B96" s="3" t="s">
        <v>91</v>
      </c>
      <c r="C96" s="2">
        <v>744952.01</v>
      </c>
      <c r="D96" s="2">
        <v>685127.16</v>
      </c>
      <c r="E96" s="2">
        <v>615234.82999999996</v>
      </c>
      <c r="F96" s="2">
        <v>557647.61</v>
      </c>
      <c r="G96" s="2">
        <v>559626.62</v>
      </c>
      <c r="H96" s="2">
        <v>561952.78</v>
      </c>
      <c r="I96" s="2">
        <v>555584.1</v>
      </c>
      <c r="J96" s="2">
        <v>596298.55000000005</v>
      </c>
      <c r="K96" s="2">
        <v>570125.63</v>
      </c>
      <c r="L96" s="2">
        <v>571194.77</v>
      </c>
      <c r="M96" s="2">
        <v>609252.68000000005</v>
      </c>
      <c r="N96" s="2"/>
      <c r="O96" s="2"/>
      <c r="P96" s="2"/>
      <c r="Q96" s="2"/>
      <c r="R96" s="2"/>
    </row>
    <row r="97" spans="1:18" ht="15.95" customHeight="1" x14ac:dyDescent="0.2">
      <c r="A97" s="4">
        <v>110</v>
      </c>
      <c r="B97" s="3" t="s">
        <v>221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5.95" customHeight="1" x14ac:dyDescent="0.2">
      <c r="A98" s="4">
        <v>86</v>
      </c>
      <c r="B98" s="3" t="s">
        <v>92</v>
      </c>
      <c r="C98" s="2">
        <v>5851544.71</v>
      </c>
      <c r="D98" s="2">
        <v>5998148.9699999997</v>
      </c>
      <c r="E98" s="2">
        <v>5861617.1799999997</v>
      </c>
      <c r="F98" s="2">
        <v>5817810.1799999997</v>
      </c>
      <c r="G98" s="2">
        <v>5791447.1900000004</v>
      </c>
      <c r="H98" s="2">
        <v>5695697.4699999997</v>
      </c>
      <c r="I98" s="2">
        <v>5957282.79</v>
      </c>
      <c r="J98" s="2">
        <v>6068086.1900000004</v>
      </c>
      <c r="K98" s="2">
        <v>6214618.5999999996</v>
      </c>
      <c r="L98" s="2">
        <v>6432334.79</v>
      </c>
      <c r="M98" s="2">
        <v>6636361.3700000001</v>
      </c>
      <c r="N98" s="2">
        <v>6727656.6299999999</v>
      </c>
      <c r="O98" s="2">
        <v>6827134.4400000004</v>
      </c>
      <c r="P98" s="2">
        <v>6927055.7800000003</v>
      </c>
      <c r="Q98" s="2">
        <v>7010803.1200000001</v>
      </c>
      <c r="R98" s="2">
        <v>7089340.9400000004</v>
      </c>
    </row>
    <row r="99" spans="1:18" ht="15.95" customHeight="1" x14ac:dyDescent="0.2">
      <c r="A99" s="4">
        <v>1015</v>
      </c>
      <c r="B99" s="3" t="s">
        <v>93</v>
      </c>
      <c r="C99" s="2">
        <v>1925989.42</v>
      </c>
      <c r="D99" s="2">
        <v>2019626.94</v>
      </c>
      <c r="E99" s="2">
        <v>1901286.84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5.95" customHeight="1" x14ac:dyDescent="0.2">
      <c r="A100" s="4">
        <v>15</v>
      </c>
      <c r="B100" s="3" t="s">
        <v>94</v>
      </c>
      <c r="C100" s="2"/>
      <c r="D100" s="2"/>
      <c r="E100" s="2"/>
      <c r="F100" s="2">
        <v>2596228.91</v>
      </c>
      <c r="G100" s="2">
        <v>2832273.34</v>
      </c>
      <c r="H100" s="2">
        <v>3327435.47</v>
      </c>
      <c r="I100" s="2">
        <v>4152269.4</v>
      </c>
      <c r="J100" s="2">
        <v>4364237.79</v>
      </c>
      <c r="K100" s="2">
        <v>4657207.9400000004</v>
      </c>
      <c r="L100" s="2">
        <v>4862424.62</v>
      </c>
      <c r="M100" s="2">
        <v>5048454.87</v>
      </c>
      <c r="N100" s="2">
        <v>5263545.49</v>
      </c>
      <c r="O100" s="2">
        <v>5624759.4199999999</v>
      </c>
      <c r="P100" s="2">
        <v>4883393.16</v>
      </c>
      <c r="Q100" s="2">
        <v>6091686.7599999998</v>
      </c>
      <c r="R100" s="2">
        <v>7975809.7199999997</v>
      </c>
    </row>
    <row r="101" spans="1:18" ht="15.95" customHeight="1" x14ac:dyDescent="0.2">
      <c r="A101" s="4">
        <v>1016</v>
      </c>
      <c r="B101" s="3" t="s">
        <v>95</v>
      </c>
      <c r="C101" s="2">
        <v>6265.7</v>
      </c>
      <c r="D101" s="2">
        <v>94414.1</v>
      </c>
      <c r="E101" s="2">
        <v>234297.46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5.95" customHeight="1" x14ac:dyDescent="0.2">
      <c r="A102" s="4">
        <v>146</v>
      </c>
      <c r="B102" s="3" t="s">
        <v>96</v>
      </c>
      <c r="C102" s="2">
        <v>27512535.140000001</v>
      </c>
      <c r="D102" s="2">
        <v>28628841.329999998</v>
      </c>
      <c r="E102" s="2">
        <v>28997142.039999999</v>
      </c>
      <c r="F102" s="2">
        <v>29242061.219999999</v>
      </c>
      <c r="G102" s="2">
        <v>29053325.140000001</v>
      </c>
      <c r="H102" s="2">
        <v>28768088.059999999</v>
      </c>
      <c r="I102" s="2">
        <v>28515789.030000001</v>
      </c>
      <c r="J102" s="2">
        <v>28193802.5</v>
      </c>
      <c r="K102" s="2">
        <v>26558137.66</v>
      </c>
      <c r="L102" s="2">
        <v>26627839.850000001</v>
      </c>
      <c r="M102" s="2">
        <v>27301101.75</v>
      </c>
      <c r="N102" s="2">
        <v>28182116.530000001</v>
      </c>
      <c r="O102" s="2">
        <v>29163627.190000001</v>
      </c>
      <c r="P102" s="2">
        <v>30592669.309999999</v>
      </c>
      <c r="Q102" s="2">
        <v>31505697.469999999</v>
      </c>
      <c r="R102" s="2">
        <v>30228600.670000002</v>
      </c>
    </row>
    <row r="103" spans="1:18" ht="15.95" customHeight="1" x14ac:dyDescent="0.2">
      <c r="A103" s="4">
        <v>162</v>
      </c>
      <c r="B103" s="3" t="s">
        <v>97</v>
      </c>
      <c r="C103" s="2">
        <v>4896488.68</v>
      </c>
      <c r="D103" s="2">
        <v>6243532.3399999999</v>
      </c>
      <c r="E103" s="2">
        <v>7087643.5599999996</v>
      </c>
      <c r="F103" s="2">
        <v>7747921.0700000003</v>
      </c>
      <c r="G103" s="2">
        <v>8266533.4100000001</v>
      </c>
      <c r="H103" s="2">
        <v>8825093.2100000009</v>
      </c>
      <c r="I103" s="2">
        <v>9143611.4700000007</v>
      </c>
      <c r="J103" s="2">
        <v>10093927.470000001</v>
      </c>
      <c r="K103" s="2">
        <v>10427643.220000001</v>
      </c>
      <c r="L103" s="2">
        <v>10547644.470000001</v>
      </c>
      <c r="M103" s="2">
        <v>10079690.359999999</v>
      </c>
      <c r="N103" s="2">
        <v>10111092.25</v>
      </c>
      <c r="O103" s="2">
        <v>10186471.630000001</v>
      </c>
      <c r="P103" s="2">
        <v>10283731.310000001</v>
      </c>
      <c r="Q103" s="2">
        <v>10398659.029999999</v>
      </c>
      <c r="R103" s="2">
        <v>10412842.34</v>
      </c>
    </row>
    <row r="104" spans="1:18" ht="15.95" customHeight="1" x14ac:dyDescent="0.2">
      <c r="A104" s="4">
        <v>49</v>
      </c>
      <c r="B104" s="3" t="s">
        <v>98</v>
      </c>
      <c r="C104" s="2">
        <v>683564.17</v>
      </c>
      <c r="D104" s="2">
        <v>902622.8</v>
      </c>
      <c r="E104" s="2">
        <v>1384643.33</v>
      </c>
      <c r="F104" s="2">
        <v>1823226.38</v>
      </c>
      <c r="G104" s="2">
        <v>1824853.58</v>
      </c>
      <c r="H104" s="2">
        <v>1887332.51</v>
      </c>
      <c r="I104" s="2">
        <v>1920955.72</v>
      </c>
      <c r="J104" s="2">
        <v>1927641.99</v>
      </c>
      <c r="K104" s="2">
        <v>1963780.98</v>
      </c>
      <c r="L104" s="2">
        <v>1966617.52</v>
      </c>
      <c r="M104" s="2">
        <v>1969824.54</v>
      </c>
      <c r="N104" s="2">
        <v>2050807.49</v>
      </c>
      <c r="O104" s="2">
        <v>2118824.1800000002</v>
      </c>
      <c r="P104" s="2">
        <v>2193930.67</v>
      </c>
      <c r="Q104" s="2">
        <v>2486586.83</v>
      </c>
      <c r="R104" s="2">
        <v>4232704.78</v>
      </c>
    </row>
    <row r="105" spans="1:18" ht="15.95" customHeight="1" x14ac:dyDescent="0.2">
      <c r="A105" s="4">
        <v>104</v>
      </c>
      <c r="B105" s="3" t="s">
        <v>99</v>
      </c>
      <c r="C105" s="2">
        <v>8509786.4100000001</v>
      </c>
      <c r="D105" s="2">
        <v>9080663.0399999991</v>
      </c>
      <c r="E105" s="2">
        <v>9229287.3699999992</v>
      </c>
      <c r="F105" s="2">
        <v>9908867.2799999993</v>
      </c>
      <c r="G105" s="2">
        <v>11105410.039999999</v>
      </c>
      <c r="H105" s="2">
        <v>13796712.869999999</v>
      </c>
      <c r="I105" s="2">
        <v>17013340.420000002</v>
      </c>
      <c r="J105" s="2">
        <v>21600733.98</v>
      </c>
      <c r="K105" s="2">
        <v>23088452.719999999</v>
      </c>
      <c r="L105" s="2">
        <v>29403649.300000001</v>
      </c>
      <c r="M105" s="2">
        <v>36925688.689999998</v>
      </c>
      <c r="N105" s="2"/>
      <c r="O105" s="2"/>
      <c r="P105" s="2"/>
      <c r="Q105" s="2"/>
      <c r="R105" s="2"/>
    </row>
    <row r="106" spans="1:18" ht="15.95" customHeight="1" x14ac:dyDescent="0.2">
      <c r="A106" s="4">
        <v>71</v>
      </c>
      <c r="B106" s="3" t="s">
        <v>100</v>
      </c>
      <c r="C106" s="2">
        <v>4954857.3099999996</v>
      </c>
      <c r="D106" s="2">
        <v>6293704.3399999999</v>
      </c>
      <c r="E106" s="2">
        <v>6974521.9800000004</v>
      </c>
      <c r="F106" s="2">
        <v>7961909.4900000002</v>
      </c>
      <c r="G106" s="2">
        <v>8885185.3499999996</v>
      </c>
      <c r="H106" s="2">
        <v>9395693.4900000002</v>
      </c>
      <c r="I106" s="2">
        <v>10277270.83</v>
      </c>
      <c r="J106" s="2">
        <v>11161629.279999999</v>
      </c>
      <c r="K106" s="2">
        <v>11433083.960000001</v>
      </c>
      <c r="L106" s="2">
        <v>11784098.970000001</v>
      </c>
      <c r="M106" s="2">
        <v>12140252.779999999</v>
      </c>
      <c r="N106" s="2">
        <v>12651950.119999999</v>
      </c>
      <c r="O106" s="2">
        <v>12869248.869999999</v>
      </c>
      <c r="P106" s="2">
        <v>13178420.23</v>
      </c>
      <c r="Q106" s="2">
        <v>13791086.960000001</v>
      </c>
      <c r="R106" s="2">
        <v>13362473.48</v>
      </c>
    </row>
    <row r="107" spans="1:18" ht="15.95" customHeight="1" x14ac:dyDescent="0.2">
      <c r="A107" s="4">
        <v>17</v>
      </c>
      <c r="B107" s="3" t="s">
        <v>101</v>
      </c>
      <c r="C107" s="2">
        <v>1493964.94</v>
      </c>
      <c r="D107" s="2">
        <v>1520439.49</v>
      </c>
      <c r="E107" s="2">
        <v>1558869.12</v>
      </c>
      <c r="F107" s="2">
        <v>1844551.96</v>
      </c>
      <c r="G107" s="2">
        <v>1857256.24</v>
      </c>
      <c r="H107" s="2">
        <v>1863992.39</v>
      </c>
      <c r="I107" s="2">
        <v>1890324.19</v>
      </c>
      <c r="J107" s="2">
        <v>1896798.54</v>
      </c>
      <c r="K107" s="2">
        <v>1958041.77</v>
      </c>
      <c r="L107" s="2">
        <v>2259934.2400000002</v>
      </c>
      <c r="M107" s="2">
        <v>2345286.16</v>
      </c>
      <c r="N107" s="2"/>
      <c r="O107" s="2"/>
      <c r="P107" s="2"/>
      <c r="Q107" s="2"/>
      <c r="R107" s="2" t="s">
        <v>220</v>
      </c>
    </row>
    <row r="108" spans="1:18" ht="15.95" customHeight="1" x14ac:dyDescent="0.2">
      <c r="A108" s="4">
        <v>139</v>
      </c>
      <c r="B108" s="3" t="s">
        <v>102</v>
      </c>
      <c r="C108" s="2">
        <v>1020348.39</v>
      </c>
      <c r="D108" s="2">
        <v>2826328.98</v>
      </c>
      <c r="E108" s="2">
        <v>3093126.91</v>
      </c>
      <c r="F108" s="2">
        <v>3243392.61</v>
      </c>
      <c r="G108" s="2">
        <v>4848326.62</v>
      </c>
      <c r="H108" s="2">
        <v>6019924.1799999997</v>
      </c>
      <c r="I108" s="2">
        <v>6802289.5800000001</v>
      </c>
      <c r="J108" s="2">
        <v>6820946.6600000001</v>
      </c>
      <c r="K108" s="2">
        <v>6900628.4000000004</v>
      </c>
      <c r="L108" s="2">
        <v>7113174.21</v>
      </c>
      <c r="M108" s="2">
        <v>7406935.6100000003</v>
      </c>
      <c r="N108" s="2">
        <v>7812438.4500000002</v>
      </c>
      <c r="O108" s="2">
        <v>8556231.0999999996</v>
      </c>
      <c r="P108" s="2">
        <v>8811097</v>
      </c>
      <c r="Q108" s="2">
        <v>9004923.6199999992</v>
      </c>
      <c r="R108" s="2">
        <v>9223439.6400000006</v>
      </c>
    </row>
    <row r="109" spans="1:18" ht="15.95" customHeight="1" x14ac:dyDescent="0.2">
      <c r="A109" s="4">
        <v>39</v>
      </c>
      <c r="B109" s="3" t="s">
        <v>103</v>
      </c>
      <c r="C109" s="2">
        <v>956695.51</v>
      </c>
      <c r="D109" s="2">
        <v>992951.38</v>
      </c>
      <c r="E109" s="2">
        <v>1038943.6</v>
      </c>
      <c r="F109" s="2">
        <v>1049291.21</v>
      </c>
      <c r="G109" s="2">
        <v>1087534.1100000001</v>
      </c>
      <c r="H109" s="2">
        <v>1110081.82</v>
      </c>
      <c r="I109" s="2">
        <v>1204228.73</v>
      </c>
      <c r="J109" s="2">
        <v>1287374.18</v>
      </c>
      <c r="K109" s="2">
        <v>1413436.38</v>
      </c>
      <c r="L109" s="2">
        <v>1670042.86</v>
      </c>
      <c r="M109" s="2">
        <v>1824986.78</v>
      </c>
      <c r="N109" s="2">
        <v>2002411.58</v>
      </c>
      <c r="O109" s="2">
        <v>2084844.41</v>
      </c>
      <c r="P109" s="2">
        <v>2099096.39</v>
      </c>
      <c r="Q109" s="2">
        <v>2110803.15</v>
      </c>
      <c r="R109" s="2">
        <v>2175194.7000000002</v>
      </c>
    </row>
    <row r="110" spans="1:18" ht="15.95" customHeight="1" x14ac:dyDescent="0.2">
      <c r="A110" s="4">
        <v>31</v>
      </c>
      <c r="B110" s="3" t="s">
        <v>104</v>
      </c>
      <c r="C110" s="2">
        <v>2010142.79</v>
      </c>
      <c r="D110" s="2">
        <v>1143587.3</v>
      </c>
      <c r="E110" s="2">
        <v>806424.93</v>
      </c>
      <c r="F110" s="2">
        <v>265583.86</v>
      </c>
      <c r="G110" s="2">
        <v>294913.69</v>
      </c>
      <c r="H110" s="2">
        <v>474833.18</v>
      </c>
      <c r="I110" s="2">
        <v>1258423.7</v>
      </c>
      <c r="J110" s="2">
        <v>1950567.13</v>
      </c>
      <c r="K110" s="2">
        <v>2595548.85</v>
      </c>
      <c r="L110" s="2">
        <v>2932849.38</v>
      </c>
      <c r="M110" s="2">
        <v>2970036.65</v>
      </c>
      <c r="N110" s="2">
        <v>2974851.56</v>
      </c>
      <c r="O110" s="2">
        <v>2977739.35</v>
      </c>
      <c r="P110" s="2">
        <v>3000891.25</v>
      </c>
      <c r="Q110" s="2">
        <v>3007487.1</v>
      </c>
      <c r="R110" s="2">
        <v>3028286.81</v>
      </c>
    </row>
    <row r="111" spans="1:18" ht="15.95" customHeight="1" x14ac:dyDescent="0.2">
      <c r="A111" s="4">
        <v>50</v>
      </c>
      <c r="B111" s="3" t="s">
        <v>105</v>
      </c>
      <c r="C111" s="2">
        <v>4288073.2300000004</v>
      </c>
      <c r="D111" s="2">
        <v>3411456.77</v>
      </c>
      <c r="E111" s="2">
        <v>2742778.02</v>
      </c>
      <c r="F111" s="2">
        <v>1706400.19</v>
      </c>
      <c r="G111" s="2">
        <v>1205639.1299999999</v>
      </c>
      <c r="H111" s="2">
        <v>420353.68</v>
      </c>
      <c r="I111" s="2">
        <v>4859.99</v>
      </c>
      <c r="J111" s="2">
        <v>184182.39</v>
      </c>
      <c r="K111" s="2">
        <v>452587.66</v>
      </c>
      <c r="L111" s="2">
        <v>809169.6</v>
      </c>
      <c r="M111" s="2">
        <v>977264.85</v>
      </c>
      <c r="N111" s="2">
        <v>1603710.57</v>
      </c>
      <c r="O111" s="2">
        <v>2418188.75</v>
      </c>
      <c r="P111" s="2">
        <v>3244210.9</v>
      </c>
      <c r="Q111" s="2">
        <v>3793833.92</v>
      </c>
      <c r="R111" s="2">
        <v>4401328.25</v>
      </c>
    </row>
    <row r="112" spans="1:18" ht="15.95" customHeight="1" x14ac:dyDescent="0.2">
      <c r="A112" s="4">
        <v>51</v>
      </c>
      <c r="B112" s="3" t="s">
        <v>106</v>
      </c>
      <c r="C112" s="2">
        <v>4082971.9</v>
      </c>
      <c r="D112" s="2">
        <v>3439822.96</v>
      </c>
      <c r="E112" s="2">
        <v>2115970.7200000002</v>
      </c>
      <c r="F112" s="2">
        <v>1601863.87</v>
      </c>
      <c r="G112" s="2">
        <v>931871.36</v>
      </c>
      <c r="H112" s="2">
        <v>185852.69</v>
      </c>
      <c r="I112" s="2">
        <v>375099.69</v>
      </c>
      <c r="J112" s="2">
        <v>942243.63</v>
      </c>
      <c r="K112" s="2">
        <v>1385476.65</v>
      </c>
      <c r="L112" s="2">
        <v>1899524.07</v>
      </c>
      <c r="M112" s="2">
        <v>2162382.4700000002</v>
      </c>
      <c r="N112" s="2">
        <v>2272937.4500000002</v>
      </c>
      <c r="O112" s="2">
        <v>2576682.64</v>
      </c>
      <c r="P112" s="2">
        <v>2837287.11</v>
      </c>
      <c r="Q112" s="2">
        <v>3169120.46</v>
      </c>
      <c r="R112" s="2">
        <v>3270650.63</v>
      </c>
    </row>
    <row r="113" spans="1:18" ht="15.95" customHeight="1" x14ac:dyDescent="0.2">
      <c r="A113" s="4">
        <v>52</v>
      </c>
      <c r="B113" s="3" t="s">
        <v>107</v>
      </c>
      <c r="C113" s="2">
        <v>60973.65</v>
      </c>
      <c r="D113" s="2">
        <v>100938.23</v>
      </c>
      <c r="E113" s="2">
        <v>129732.27</v>
      </c>
      <c r="F113" s="2">
        <v>309774.71999999997</v>
      </c>
      <c r="G113" s="2">
        <v>704618.16</v>
      </c>
      <c r="H113" s="2">
        <v>736640.91</v>
      </c>
      <c r="I113" s="2">
        <v>466462.39</v>
      </c>
      <c r="J113" s="2">
        <v>104180.23</v>
      </c>
      <c r="K113" s="2">
        <v>161735.43</v>
      </c>
      <c r="L113" s="2">
        <v>404120.39</v>
      </c>
      <c r="M113" s="2">
        <v>562692.39</v>
      </c>
      <c r="N113" s="2">
        <v>1093308.19</v>
      </c>
      <c r="O113" s="2">
        <v>1371760.97</v>
      </c>
      <c r="P113" s="2">
        <v>2597530.64</v>
      </c>
      <c r="Q113" s="2">
        <v>2721688.4</v>
      </c>
      <c r="R113" s="2">
        <v>2953521.77</v>
      </c>
    </row>
    <row r="114" spans="1:18" ht="15.95" customHeight="1" x14ac:dyDescent="0.2">
      <c r="A114" s="4">
        <v>53</v>
      </c>
      <c r="B114" s="3" t="s">
        <v>108</v>
      </c>
      <c r="C114" s="2">
        <v>1722896.97</v>
      </c>
      <c r="D114" s="2">
        <v>1049615.92</v>
      </c>
      <c r="E114" s="2">
        <v>413092.34</v>
      </c>
      <c r="F114" s="2">
        <v>45792.02</v>
      </c>
      <c r="G114" s="2">
        <v>587711.19999999995</v>
      </c>
      <c r="H114" s="2">
        <v>1043183</v>
      </c>
      <c r="I114" s="2">
        <v>1166162.54</v>
      </c>
      <c r="J114" s="2">
        <v>1297011.94</v>
      </c>
      <c r="K114" s="2">
        <v>1177038.8999999999</v>
      </c>
      <c r="L114" s="2">
        <v>1245771.6499999999</v>
      </c>
      <c r="M114" s="2">
        <v>1325614.3999999999</v>
      </c>
      <c r="N114" s="2">
        <v>983522.74</v>
      </c>
      <c r="O114" s="2">
        <v>1227659.8999999999</v>
      </c>
      <c r="P114" s="2">
        <v>828027.03</v>
      </c>
      <c r="Q114" s="2">
        <v>1239047.3999999999</v>
      </c>
      <c r="R114" s="2">
        <v>1432669.01</v>
      </c>
    </row>
    <row r="115" spans="1:18" ht="15.95" customHeight="1" x14ac:dyDescent="0.2">
      <c r="A115" s="4">
        <v>140</v>
      </c>
      <c r="B115" s="3" t="s">
        <v>109</v>
      </c>
      <c r="C115" s="2">
        <v>2017069.61</v>
      </c>
      <c r="D115" s="2">
        <v>2647825.4500000002</v>
      </c>
      <c r="E115" s="2">
        <v>3211795.25</v>
      </c>
      <c r="F115" s="2">
        <v>3567023.3</v>
      </c>
      <c r="G115" s="2">
        <v>3866677.5</v>
      </c>
      <c r="H115" s="2">
        <v>4193441.8</v>
      </c>
      <c r="I115" s="2">
        <v>4728704.91</v>
      </c>
      <c r="J115" s="2">
        <v>5188907.17</v>
      </c>
      <c r="K115" s="2">
        <v>5247402.59</v>
      </c>
      <c r="L115" s="2">
        <v>5267747.57</v>
      </c>
      <c r="M115" s="2">
        <v>5277000.7699999996</v>
      </c>
      <c r="N115" s="2">
        <v>5305187.3099999996</v>
      </c>
      <c r="O115" s="2">
        <v>5390191.5</v>
      </c>
      <c r="P115" s="2">
        <v>6410443.8300000001</v>
      </c>
      <c r="Q115" s="2">
        <v>8099235.5499999998</v>
      </c>
      <c r="R115" s="2">
        <v>7437219.2300000004</v>
      </c>
    </row>
    <row r="116" spans="1:18" ht="15.95" customHeight="1" x14ac:dyDescent="0.2">
      <c r="A116" s="4">
        <v>87</v>
      </c>
      <c r="B116" s="3" t="s">
        <v>110</v>
      </c>
      <c r="C116" s="2">
        <v>4920947.58</v>
      </c>
      <c r="D116" s="2">
        <v>4989453.79</v>
      </c>
      <c r="E116" s="2">
        <v>5274898.78</v>
      </c>
      <c r="F116" s="2">
        <v>4790098.5199999996</v>
      </c>
      <c r="G116" s="2">
        <v>4552479.97</v>
      </c>
      <c r="H116" s="2">
        <v>4699950.1500000004</v>
      </c>
      <c r="I116" s="2">
        <v>4905109.1500000004</v>
      </c>
      <c r="J116" s="2">
        <v>5145036.17</v>
      </c>
      <c r="K116" s="2">
        <v>5520665.6200000001</v>
      </c>
      <c r="L116" s="2">
        <v>5676557.7599999998</v>
      </c>
      <c r="M116" s="2">
        <v>5740093.9500000002</v>
      </c>
      <c r="N116" s="2">
        <v>5816912.4400000004</v>
      </c>
      <c r="O116" s="2">
        <v>7786937.5800000001</v>
      </c>
      <c r="P116" s="2">
        <v>9221051.6600000001</v>
      </c>
      <c r="Q116" s="2">
        <v>11407218.560000001</v>
      </c>
      <c r="R116" s="2">
        <v>12657186.09</v>
      </c>
    </row>
    <row r="117" spans="1:18" ht="15.95" customHeight="1" x14ac:dyDescent="0.2">
      <c r="A117" s="4">
        <v>1123</v>
      </c>
      <c r="B117" s="3" t="s">
        <v>111</v>
      </c>
      <c r="C117" s="2">
        <v>711812.22</v>
      </c>
      <c r="D117" s="2">
        <v>289197.40999999997</v>
      </c>
      <c r="E117" s="2">
        <v>269106.98</v>
      </c>
      <c r="F117" s="2">
        <v>344874.82</v>
      </c>
      <c r="G117" s="2">
        <v>401565.89</v>
      </c>
      <c r="H117" s="2">
        <v>794093.64</v>
      </c>
      <c r="I117" s="2">
        <v>925447.94</v>
      </c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5.95" customHeight="1" x14ac:dyDescent="0.2">
      <c r="A118" s="4">
        <v>156</v>
      </c>
      <c r="B118" s="3" t="s">
        <v>112</v>
      </c>
      <c r="C118" s="2">
        <v>368958.55</v>
      </c>
      <c r="D118" s="2">
        <v>453616.36</v>
      </c>
      <c r="E118" s="2">
        <v>641572.97</v>
      </c>
      <c r="F118" s="2">
        <v>737231.72</v>
      </c>
      <c r="G118" s="2">
        <v>2646349.65</v>
      </c>
      <c r="H118" s="2">
        <v>21426380.18</v>
      </c>
      <c r="I118" s="2">
        <v>21426380.18</v>
      </c>
      <c r="J118" s="2">
        <v>19722786.449999999</v>
      </c>
      <c r="K118" s="2">
        <v>17393052.609999999</v>
      </c>
      <c r="L118" s="2">
        <v>14636424.720000001</v>
      </c>
      <c r="M118" s="2">
        <v>11121749.699999999</v>
      </c>
      <c r="N118" s="2">
        <v>8603988.9399999995</v>
      </c>
      <c r="O118" s="2">
        <v>6376096.7400000002</v>
      </c>
      <c r="P118" s="2">
        <v>4475977.76</v>
      </c>
      <c r="Q118" s="2">
        <v>3478552.85</v>
      </c>
      <c r="R118" s="2">
        <v>9798319.9199999999</v>
      </c>
    </row>
    <row r="119" spans="1:18" ht="15.95" customHeight="1" x14ac:dyDescent="0.2">
      <c r="A119" s="4">
        <v>124</v>
      </c>
      <c r="B119" s="3" t="s">
        <v>113</v>
      </c>
      <c r="C119" s="2">
        <v>7568764.4800000004</v>
      </c>
      <c r="D119" s="2">
        <v>9177356.3200000003</v>
      </c>
      <c r="E119" s="2">
        <v>13405247.09</v>
      </c>
      <c r="F119" s="2">
        <v>18515184.510000002</v>
      </c>
      <c r="G119" s="2">
        <v>18896601.149999999</v>
      </c>
      <c r="H119" s="2">
        <v>20686725.010000002</v>
      </c>
      <c r="I119" s="2">
        <v>22609333.59</v>
      </c>
      <c r="J119" s="2">
        <v>25387265.59</v>
      </c>
      <c r="K119" s="2">
        <v>26685298.34</v>
      </c>
      <c r="L119" s="2">
        <v>28309744.43</v>
      </c>
      <c r="M119" s="2">
        <v>28821169.02</v>
      </c>
      <c r="N119" s="2">
        <v>29775610.75</v>
      </c>
      <c r="O119" s="2">
        <v>30267133.579999998</v>
      </c>
      <c r="P119" s="2">
        <v>30755207.68</v>
      </c>
      <c r="Q119" s="2">
        <v>31175330.239999998</v>
      </c>
      <c r="R119" s="2">
        <v>31637102.02</v>
      </c>
    </row>
    <row r="120" spans="1:18" ht="15.95" customHeight="1" x14ac:dyDescent="0.2">
      <c r="A120" s="4">
        <v>141</v>
      </c>
      <c r="B120" s="3" t="s">
        <v>114</v>
      </c>
      <c r="C120" s="2">
        <v>1983466.47</v>
      </c>
      <c r="D120" s="2">
        <v>1984174</v>
      </c>
      <c r="E120" s="2">
        <v>1984528.34</v>
      </c>
      <c r="F120" s="2">
        <v>1985195.69</v>
      </c>
      <c r="G120" s="2">
        <v>1985277.92</v>
      </c>
      <c r="H120" s="2">
        <v>1985504.49</v>
      </c>
      <c r="I120" s="2">
        <v>1985846.92</v>
      </c>
      <c r="J120" s="2">
        <v>1986579.8</v>
      </c>
      <c r="K120" s="2">
        <v>1986927.41</v>
      </c>
      <c r="L120" s="2">
        <v>1987791.1</v>
      </c>
      <c r="M120" s="2">
        <v>1988413.48</v>
      </c>
      <c r="N120" s="2">
        <v>1989309.4399999999</v>
      </c>
      <c r="O120" s="2">
        <v>1990071.09</v>
      </c>
      <c r="P120" s="2">
        <v>1990546.51</v>
      </c>
      <c r="Q120" s="2">
        <v>1991062.83</v>
      </c>
      <c r="R120" s="2">
        <v>1992021.19</v>
      </c>
    </row>
    <row r="121" spans="1:18" ht="15.95" customHeight="1" x14ac:dyDescent="0.2">
      <c r="A121" s="4">
        <v>147</v>
      </c>
      <c r="B121" s="3" t="s">
        <v>115</v>
      </c>
      <c r="C121" s="2">
        <v>15763596.050000001</v>
      </c>
      <c r="D121" s="2">
        <v>17775657.829999998</v>
      </c>
      <c r="E121" s="2">
        <v>17758879.73</v>
      </c>
      <c r="F121" s="2">
        <v>17636676.620000001</v>
      </c>
      <c r="G121" s="2">
        <v>17703590.050000001</v>
      </c>
      <c r="H121" s="2">
        <v>17934873.539999999</v>
      </c>
      <c r="I121" s="2">
        <v>18306620.140000001</v>
      </c>
      <c r="J121" s="2">
        <v>18170443.789999999</v>
      </c>
      <c r="K121" s="2">
        <v>17854153.600000001</v>
      </c>
      <c r="L121" s="2">
        <v>17777542.309999999</v>
      </c>
      <c r="M121" s="2">
        <v>16795584.760000002</v>
      </c>
      <c r="N121" s="2">
        <v>15706673.060000001</v>
      </c>
      <c r="O121" s="2">
        <v>15711352.27</v>
      </c>
      <c r="P121" s="2">
        <v>15191978.67</v>
      </c>
      <c r="Q121" s="2">
        <v>15119196.18</v>
      </c>
      <c r="R121" s="2">
        <v>15156967.65</v>
      </c>
    </row>
    <row r="122" spans="1:18" ht="15.95" customHeight="1" x14ac:dyDescent="0.2">
      <c r="A122" s="4">
        <v>108</v>
      </c>
      <c r="B122" s="3" t="s">
        <v>116</v>
      </c>
      <c r="C122" s="2">
        <v>111235920.13</v>
      </c>
      <c r="D122" s="2">
        <v>120452557.03</v>
      </c>
      <c r="E122" s="2">
        <v>125622485.94</v>
      </c>
      <c r="F122" s="2">
        <v>124326160.77</v>
      </c>
      <c r="G122" s="2">
        <v>124276955.92</v>
      </c>
      <c r="H122" s="2">
        <v>127777925.63</v>
      </c>
      <c r="I122" s="2">
        <v>128391978.34</v>
      </c>
      <c r="J122" s="2">
        <v>132317040.95999999</v>
      </c>
      <c r="K122" s="2">
        <v>131983677.2</v>
      </c>
      <c r="L122" s="2">
        <v>131086656.67</v>
      </c>
      <c r="M122" s="2">
        <v>127735444.34999999</v>
      </c>
      <c r="N122" s="2">
        <v>122930347.42</v>
      </c>
      <c r="O122" s="2">
        <v>121945684.38</v>
      </c>
      <c r="P122" s="2">
        <v>119409843.29000001</v>
      </c>
      <c r="Q122" s="2">
        <v>113116196.87</v>
      </c>
      <c r="R122" s="2">
        <v>107163593.09999999</v>
      </c>
    </row>
    <row r="123" spans="1:18" ht="15.95" customHeight="1" x14ac:dyDescent="0.2">
      <c r="A123" s="4">
        <v>40</v>
      </c>
      <c r="B123" s="3" t="s">
        <v>117</v>
      </c>
      <c r="C123" s="2">
        <v>683447.75</v>
      </c>
      <c r="D123" s="2">
        <v>2434671.2799999998</v>
      </c>
      <c r="E123" s="2">
        <v>2451531.08</v>
      </c>
      <c r="F123" s="2">
        <v>2503759.17</v>
      </c>
      <c r="G123" s="2">
        <v>2520592.71</v>
      </c>
      <c r="H123" s="2">
        <v>2540803.65</v>
      </c>
      <c r="I123" s="2">
        <v>2782064.39</v>
      </c>
      <c r="J123" s="2">
        <v>2806756.41</v>
      </c>
      <c r="K123" s="2">
        <v>2882434.84</v>
      </c>
      <c r="L123" s="2">
        <v>2960543.44</v>
      </c>
      <c r="M123" s="2">
        <v>3039450.93</v>
      </c>
      <c r="N123" s="2">
        <v>3062015.78</v>
      </c>
      <c r="O123" s="2">
        <v>3191510.56</v>
      </c>
      <c r="P123" s="2">
        <v>3275671.9</v>
      </c>
      <c r="Q123" s="2">
        <v>3392294.32</v>
      </c>
      <c r="R123" s="2">
        <v>3474138</v>
      </c>
    </row>
    <row r="124" spans="1:18" ht="15.95" customHeight="1" x14ac:dyDescent="0.2">
      <c r="A124" s="4">
        <v>125</v>
      </c>
      <c r="B124" s="3" t="s">
        <v>118</v>
      </c>
      <c r="C124" s="2">
        <v>176264783.19999999</v>
      </c>
      <c r="D124" s="2">
        <v>179586953.33000001</v>
      </c>
      <c r="E124" s="2">
        <v>182280841.94</v>
      </c>
      <c r="F124" s="2">
        <v>183887009.91</v>
      </c>
      <c r="G124" s="2">
        <v>184237945.75</v>
      </c>
      <c r="H124" s="2">
        <v>186561250.13999999</v>
      </c>
      <c r="I124" s="2">
        <v>191413436.66999999</v>
      </c>
      <c r="J124" s="2">
        <v>196122144.02000001</v>
      </c>
      <c r="K124" s="2">
        <v>196914652</v>
      </c>
      <c r="L124" s="2">
        <v>152542196.12</v>
      </c>
      <c r="M124" s="2">
        <v>156451612.69999999</v>
      </c>
      <c r="N124" s="2">
        <v>162815981.37</v>
      </c>
      <c r="O124" s="2">
        <v>163125927.81999999</v>
      </c>
      <c r="P124" s="2">
        <v>164036025.93000001</v>
      </c>
      <c r="Q124" s="2">
        <v>162078860.59</v>
      </c>
      <c r="R124" s="2"/>
    </row>
    <row r="125" spans="1:18" ht="15.95" customHeight="1" x14ac:dyDescent="0.2">
      <c r="A125" s="4">
        <v>54</v>
      </c>
      <c r="B125" s="3" t="s">
        <v>125</v>
      </c>
      <c r="C125" s="2">
        <v>3650570.19</v>
      </c>
      <c r="D125" s="2">
        <v>4252545.5599999996</v>
      </c>
      <c r="E125" s="2">
        <v>4884857.5999999996</v>
      </c>
      <c r="F125" s="2">
        <v>4542253.7</v>
      </c>
      <c r="G125" s="2">
        <v>5591278.9900000002</v>
      </c>
      <c r="H125" s="2">
        <v>7318530.5999999996</v>
      </c>
      <c r="I125" s="2">
        <v>7794803.4699999997</v>
      </c>
      <c r="J125" s="2">
        <v>7757757.2000000002</v>
      </c>
      <c r="K125" s="2">
        <v>8051953.7400000002</v>
      </c>
      <c r="L125" s="2">
        <v>9286127.3800000008</v>
      </c>
      <c r="M125" s="2">
        <v>10133471.130000001</v>
      </c>
      <c r="N125" s="2">
        <v>10881137.48</v>
      </c>
      <c r="O125" s="2">
        <v>11869775.359999999</v>
      </c>
      <c r="P125" s="2">
        <v>11927683.24</v>
      </c>
      <c r="Q125" s="2">
        <v>13417820.73</v>
      </c>
      <c r="R125" s="2">
        <v>15262901.640000001</v>
      </c>
    </row>
    <row r="126" spans="1:18" ht="15.95" customHeight="1" x14ac:dyDescent="0.2">
      <c r="A126" s="4">
        <v>55</v>
      </c>
      <c r="B126" s="3" t="s">
        <v>126</v>
      </c>
      <c r="C126" s="2">
        <v>1502072.16</v>
      </c>
      <c r="D126" s="2">
        <v>1528774.8</v>
      </c>
      <c r="E126" s="2">
        <v>1931956.52</v>
      </c>
      <c r="F126" s="2">
        <v>2694553.37</v>
      </c>
      <c r="G126" s="2">
        <v>4222084.7699999996</v>
      </c>
      <c r="H126" s="2">
        <v>4967640.91</v>
      </c>
      <c r="I126" s="2">
        <v>5691719.9800000004</v>
      </c>
      <c r="J126" s="2">
        <v>8204031.0700000003</v>
      </c>
      <c r="K126" s="2">
        <v>8973254.2599999998</v>
      </c>
      <c r="L126" s="2">
        <v>9410794.6500000004</v>
      </c>
      <c r="M126" s="2">
        <v>9526730.0899999999</v>
      </c>
      <c r="N126" s="2">
        <v>10529207.48</v>
      </c>
      <c r="O126" s="2">
        <v>11536861.75</v>
      </c>
      <c r="P126" s="2">
        <v>11799594.26</v>
      </c>
      <c r="Q126" s="2">
        <v>11549683.109999999</v>
      </c>
      <c r="R126" s="2">
        <v>11928417.25</v>
      </c>
    </row>
    <row r="127" spans="1:18" ht="15.95" customHeight="1" x14ac:dyDescent="0.2">
      <c r="A127" s="4">
        <v>56</v>
      </c>
      <c r="B127" s="3" t="s">
        <v>127</v>
      </c>
      <c r="C127" s="2">
        <v>710283.24</v>
      </c>
      <c r="D127" s="2">
        <v>1372173.24</v>
      </c>
      <c r="E127" s="2">
        <v>1922745.94</v>
      </c>
      <c r="F127" s="2">
        <v>3138270.87</v>
      </c>
      <c r="G127" s="2">
        <v>4094300</v>
      </c>
      <c r="H127" s="2">
        <v>4453752.74</v>
      </c>
      <c r="I127" s="2">
        <v>4681483.96</v>
      </c>
      <c r="J127" s="2">
        <v>4892279.17</v>
      </c>
      <c r="K127" s="2">
        <v>4921435.54</v>
      </c>
      <c r="L127" s="2">
        <v>4943912.03</v>
      </c>
      <c r="M127" s="2">
        <v>5062465.2</v>
      </c>
      <c r="N127" s="2">
        <v>5076190.41</v>
      </c>
      <c r="O127" s="2">
        <v>5155813.1100000003</v>
      </c>
      <c r="P127" s="2">
        <v>5152258.63</v>
      </c>
      <c r="Q127" s="2">
        <v>5274135.2699999996</v>
      </c>
      <c r="R127" s="2">
        <v>5872268.6100000003</v>
      </c>
    </row>
    <row r="128" spans="1:18" ht="15.95" customHeight="1" x14ac:dyDescent="0.2">
      <c r="A128" s="4">
        <v>1072</v>
      </c>
      <c r="B128" s="3" t="s">
        <v>128</v>
      </c>
      <c r="C128" s="2">
        <v>8110808.4500000002</v>
      </c>
      <c r="D128" s="2">
        <v>8306923.5300000003</v>
      </c>
      <c r="E128" s="2">
        <v>8313322.1799999997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95" customHeight="1" x14ac:dyDescent="0.2">
      <c r="A129" s="4">
        <v>72</v>
      </c>
      <c r="B129" s="3" t="s">
        <v>129</v>
      </c>
      <c r="C129" s="2"/>
      <c r="D129" s="2"/>
      <c r="E129" s="2"/>
      <c r="F129" s="2">
        <v>8150789.6600000001</v>
      </c>
      <c r="G129" s="2">
        <v>8300316.5300000003</v>
      </c>
      <c r="H129" s="2">
        <v>8303064.1299999999</v>
      </c>
      <c r="I129" s="2">
        <v>8601571.2100000009</v>
      </c>
      <c r="J129" s="2">
        <v>8455913.6500000004</v>
      </c>
      <c r="K129" s="2">
        <v>8169452.9400000004</v>
      </c>
      <c r="L129" s="2">
        <v>7926900.2800000003</v>
      </c>
      <c r="M129" s="2">
        <v>7411357.4699999997</v>
      </c>
      <c r="N129" s="2">
        <v>7434303.5499999998</v>
      </c>
      <c r="O129" s="2">
        <v>7420110.6500000004</v>
      </c>
      <c r="P129" s="2">
        <v>7140208.3899999997</v>
      </c>
      <c r="Q129" s="2">
        <v>7144391.7599999998</v>
      </c>
      <c r="R129" s="2">
        <v>7153206.7400000002</v>
      </c>
    </row>
    <row r="130" spans="1:18" ht="15.95" customHeight="1" x14ac:dyDescent="0.2">
      <c r="A130" s="4">
        <v>163</v>
      </c>
      <c r="B130" s="3" t="s">
        <v>119</v>
      </c>
      <c r="C130" s="2">
        <v>1785490.91</v>
      </c>
      <c r="D130" s="2">
        <v>1826247.15</v>
      </c>
      <c r="E130" s="2">
        <v>1881470.71</v>
      </c>
      <c r="F130" s="2">
        <v>1952870.43</v>
      </c>
      <c r="G130" s="2">
        <v>2030475.27</v>
      </c>
      <c r="H130" s="2">
        <v>2100494.46</v>
      </c>
      <c r="I130" s="2">
        <v>2168434.4</v>
      </c>
      <c r="J130" s="2">
        <v>2236836.0699999998</v>
      </c>
      <c r="K130" s="2">
        <v>2301267.88</v>
      </c>
      <c r="L130" s="2">
        <v>2365832.06</v>
      </c>
      <c r="M130" s="2">
        <v>2432792.9900000002</v>
      </c>
      <c r="N130" s="2">
        <v>2490111.2599999998</v>
      </c>
      <c r="O130" s="2">
        <v>2535253.5699999998</v>
      </c>
      <c r="P130" s="2">
        <v>3881598.72</v>
      </c>
      <c r="Q130" s="2">
        <v>3899324.77</v>
      </c>
      <c r="R130" s="2">
        <v>3525197.66</v>
      </c>
    </row>
    <row r="131" spans="1:18" ht="15.95" customHeight="1" x14ac:dyDescent="0.2">
      <c r="A131" s="4">
        <v>1105</v>
      </c>
      <c r="B131" s="3" t="s">
        <v>120</v>
      </c>
      <c r="C131" s="2">
        <v>5779161.7400000002</v>
      </c>
      <c r="D131" s="2">
        <v>5721376.1500000004</v>
      </c>
      <c r="E131" s="2">
        <v>5512105.1299999999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95" customHeight="1" x14ac:dyDescent="0.2">
      <c r="A132" s="4">
        <v>106</v>
      </c>
      <c r="B132" s="3" t="s">
        <v>122</v>
      </c>
      <c r="C132" s="2">
        <v>3394306.54</v>
      </c>
      <c r="D132" s="2">
        <v>3843299.84</v>
      </c>
      <c r="E132" s="2">
        <v>4332794.5999999996</v>
      </c>
      <c r="F132" s="2">
        <v>4716227.72</v>
      </c>
      <c r="G132" s="2">
        <v>4790162.67</v>
      </c>
      <c r="H132" s="2">
        <v>4829367.6100000003</v>
      </c>
      <c r="I132" s="2">
        <v>4456458.8099999996</v>
      </c>
      <c r="J132" s="2">
        <v>3862128.37</v>
      </c>
      <c r="K132" s="2">
        <v>4034790.15</v>
      </c>
      <c r="L132" s="2">
        <v>4274156.79</v>
      </c>
      <c r="M132" s="2">
        <v>4426817.57</v>
      </c>
      <c r="N132" s="2">
        <v>4964211.53</v>
      </c>
      <c r="O132" s="2">
        <v>5088217.91</v>
      </c>
      <c r="P132" s="2">
        <v>5251445.03</v>
      </c>
      <c r="Q132" s="2">
        <v>5297299.5599999996</v>
      </c>
      <c r="R132" s="2">
        <v>5334673.7300000004</v>
      </c>
    </row>
    <row r="133" spans="1:18" ht="15.95" customHeight="1" x14ac:dyDescent="0.2">
      <c r="A133" s="4">
        <v>1107</v>
      </c>
      <c r="B133" s="3" t="s">
        <v>121</v>
      </c>
      <c r="C133" s="2">
        <v>186146.7</v>
      </c>
      <c r="D133" s="2">
        <v>519312.61</v>
      </c>
      <c r="E133" s="2">
        <v>911204.14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95" customHeight="1" x14ac:dyDescent="0.2">
      <c r="A134" s="4">
        <v>118</v>
      </c>
      <c r="B134" s="3" t="s">
        <v>123</v>
      </c>
      <c r="C134" s="2">
        <v>3740808.19</v>
      </c>
      <c r="D134" s="2">
        <v>3756097.98</v>
      </c>
      <c r="E134" s="2">
        <v>3762814.06</v>
      </c>
      <c r="F134" s="2">
        <v>8351560.2599999998</v>
      </c>
      <c r="G134" s="2">
        <v>8375320.3300000001</v>
      </c>
      <c r="H134" s="2">
        <v>8383471.3700000001</v>
      </c>
      <c r="I134" s="2">
        <v>8393109.4000000004</v>
      </c>
      <c r="J134" s="2">
        <v>8419784.4399999995</v>
      </c>
      <c r="K134" s="2">
        <v>8427012.3200000003</v>
      </c>
      <c r="L134" s="2">
        <v>8442418.1099999994</v>
      </c>
      <c r="M134" s="2">
        <v>8165387.1900000004</v>
      </c>
      <c r="N134" s="2">
        <v>7822128.5999999996</v>
      </c>
      <c r="O134" s="2">
        <v>7848202.3099999996</v>
      </c>
      <c r="P134" s="2">
        <v>7864932.9000000004</v>
      </c>
      <c r="Q134" s="2">
        <v>7887956.6500000004</v>
      </c>
      <c r="R134" s="2">
        <v>7901957.6200000001</v>
      </c>
    </row>
    <row r="135" spans="1:18" ht="15.95" customHeight="1" x14ac:dyDescent="0.2">
      <c r="A135" s="4">
        <v>155</v>
      </c>
      <c r="B135" s="3" t="s">
        <v>124</v>
      </c>
      <c r="C135" s="2">
        <v>3013709.92</v>
      </c>
      <c r="D135" s="2">
        <v>3425163.22</v>
      </c>
      <c r="E135" s="2">
        <v>3524084.3</v>
      </c>
      <c r="F135" s="2">
        <v>3761385.14</v>
      </c>
      <c r="G135" s="2">
        <v>3390054.46</v>
      </c>
      <c r="H135" s="2">
        <v>3426090.47</v>
      </c>
      <c r="I135" s="2">
        <v>5437001.71</v>
      </c>
      <c r="J135" s="2">
        <v>8858609.6500000004</v>
      </c>
      <c r="K135" s="2">
        <v>8322683.5899999999</v>
      </c>
      <c r="L135" s="2">
        <v>8028477.79</v>
      </c>
      <c r="M135" s="2">
        <v>8481556.75</v>
      </c>
      <c r="N135" s="2">
        <v>7706843.46</v>
      </c>
      <c r="O135" s="2">
        <v>7493202.46</v>
      </c>
      <c r="P135" s="2">
        <v>11188473.6</v>
      </c>
      <c r="Q135" s="2">
        <v>9937883.8800000008</v>
      </c>
      <c r="R135" s="2"/>
    </row>
    <row r="136" spans="1:18" ht="15.95" customHeight="1" x14ac:dyDescent="0.2">
      <c r="A136" s="4">
        <v>57</v>
      </c>
      <c r="B136" s="3" t="s">
        <v>134</v>
      </c>
      <c r="C136" s="2">
        <v>1155632.2</v>
      </c>
      <c r="D136" s="2">
        <v>1192298.45</v>
      </c>
      <c r="E136" s="2">
        <v>1282086.3</v>
      </c>
      <c r="F136" s="2">
        <v>1431985.73</v>
      </c>
      <c r="G136" s="2">
        <v>1535879.11</v>
      </c>
      <c r="H136" s="2">
        <v>1637627.24</v>
      </c>
      <c r="I136" s="2">
        <v>1668552.1</v>
      </c>
      <c r="J136" s="2">
        <v>1496319.94</v>
      </c>
      <c r="K136" s="2">
        <v>981497.14</v>
      </c>
      <c r="L136" s="2">
        <v>1375204.11</v>
      </c>
      <c r="M136" s="2">
        <v>2044755.62</v>
      </c>
      <c r="N136" s="2">
        <v>2766080.15</v>
      </c>
      <c r="O136" s="2">
        <v>4131418.58</v>
      </c>
      <c r="P136" s="2">
        <v>5351375.54</v>
      </c>
      <c r="Q136" s="2">
        <v>6025253.0700000003</v>
      </c>
      <c r="R136" s="2">
        <v>6146299.6100000003</v>
      </c>
    </row>
    <row r="137" spans="1:18" ht="15.95" customHeight="1" x14ac:dyDescent="0.2">
      <c r="A137" s="4">
        <v>41</v>
      </c>
      <c r="B137" s="3" t="s">
        <v>130</v>
      </c>
      <c r="C137" s="2">
        <v>1036210.93</v>
      </c>
      <c r="D137" s="2">
        <v>1041502.65</v>
      </c>
      <c r="E137" s="2">
        <v>1052278.99</v>
      </c>
      <c r="F137" s="2">
        <v>1056138.3799999999</v>
      </c>
      <c r="G137" s="2">
        <v>1057384.28</v>
      </c>
      <c r="H137" s="2">
        <v>1064117.43</v>
      </c>
      <c r="I137" s="2">
        <v>1070538.56</v>
      </c>
      <c r="J137" s="2">
        <v>1074644.55</v>
      </c>
      <c r="K137" s="2">
        <v>1076960.24</v>
      </c>
      <c r="L137" s="2">
        <v>1089577.49</v>
      </c>
      <c r="M137" s="2">
        <v>1096577.6299999999</v>
      </c>
      <c r="N137" s="2">
        <v>1100720.17</v>
      </c>
      <c r="O137" s="2">
        <v>1107872.06</v>
      </c>
      <c r="P137" s="2">
        <v>1109184.01</v>
      </c>
      <c r="Q137" s="2">
        <v>1122896.79</v>
      </c>
      <c r="R137" s="2">
        <v>1113515.6599999999</v>
      </c>
    </row>
    <row r="138" spans="1:18" ht="15.95" customHeight="1" x14ac:dyDescent="0.2">
      <c r="A138" s="4">
        <v>58</v>
      </c>
      <c r="B138" s="3" t="s">
        <v>135</v>
      </c>
      <c r="C138" s="2">
        <v>1385172.49</v>
      </c>
      <c r="D138" s="2">
        <v>1344222.71</v>
      </c>
      <c r="E138" s="2">
        <v>1410790.39</v>
      </c>
      <c r="F138" s="2">
        <v>1653892.91</v>
      </c>
      <c r="G138" s="2">
        <v>1776268.82</v>
      </c>
      <c r="H138" s="2">
        <v>1831468.7</v>
      </c>
      <c r="I138" s="2">
        <v>1726757.62</v>
      </c>
      <c r="J138" s="2">
        <v>1856565.89</v>
      </c>
      <c r="K138" s="2">
        <v>1943517.66</v>
      </c>
      <c r="L138" s="2">
        <v>2035142.71</v>
      </c>
      <c r="M138" s="2">
        <v>2073207.31</v>
      </c>
      <c r="N138" s="2">
        <v>2099125.0499999998</v>
      </c>
      <c r="O138" s="2">
        <v>2131052.58</v>
      </c>
      <c r="P138" s="2">
        <v>2160162.46</v>
      </c>
      <c r="Q138" s="2">
        <v>2210367.62</v>
      </c>
      <c r="R138" s="2">
        <v>2240957.39</v>
      </c>
    </row>
    <row r="139" spans="1:18" ht="15.95" customHeight="1" x14ac:dyDescent="0.2">
      <c r="A139" s="4">
        <v>142</v>
      </c>
      <c r="B139" s="3" t="s">
        <v>131</v>
      </c>
      <c r="C139" s="2">
        <v>1640788.35</v>
      </c>
      <c r="D139" s="2">
        <v>1681266.28</v>
      </c>
      <c r="E139" s="2">
        <v>1688448.81</v>
      </c>
      <c r="F139" s="2">
        <v>1716816.96</v>
      </c>
      <c r="G139" s="2">
        <v>2676373.85</v>
      </c>
      <c r="H139" s="2">
        <v>2792852.87</v>
      </c>
      <c r="I139" s="2">
        <v>2850338.63</v>
      </c>
      <c r="J139" s="2">
        <v>2861421.89</v>
      </c>
      <c r="K139" s="2">
        <v>2902933.35</v>
      </c>
      <c r="L139" s="2">
        <v>2916092.67</v>
      </c>
      <c r="M139" s="2">
        <v>2933862.13</v>
      </c>
      <c r="N139" s="2">
        <v>2951800.29</v>
      </c>
      <c r="O139" s="2">
        <v>2956221.04</v>
      </c>
      <c r="P139" s="2">
        <v>2983706.2</v>
      </c>
      <c r="Q139" s="2">
        <v>3007127.37</v>
      </c>
      <c r="R139" s="2">
        <v>3083783.95</v>
      </c>
    </row>
    <row r="140" spans="1:18" ht="15.95" customHeight="1" x14ac:dyDescent="0.2">
      <c r="A140" s="4">
        <v>164</v>
      </c>
      <c r="B140" s="3" t="s">
        <v>132</v>
      </c>
      <c r="C140" s="2">
        <v>4375377.97</v>
      </c>
      <c r="D140" s="2">
        <v>5897696.21</v>
      </c>
      <c r="E140" s="2">
        <v>7810641.9800000004</v>
      </c>
      <c r="F140" s="2">
        <v>9067405.3499999996</v>
      </c>
      <c r="G140" s="2">
        <v>8496603.6500000004</v>
      </c>
      <c r="H140" s="2">
        <v>8618557.2899999991</v>
      </c>
      <c r="I140" s="2">
        <v>8737502.8200000003</v>
      </c>
      <c r="J140" s="2">
        <v>9192202.5899999999</v>
      </c>
      <c r="K140" s="2">
        <v>9443289.0700000003</v>
      </c>
      <c r="L140" s="2">
        <v>9215969.1999999993</v>
      </c>
      <c r="M140" s="2">
        <v>9451132.7799999993</v>
      </c>
      <c r="N140" s="2">
        <v>9574675.6699999999</v>
      </c>
      <c r="O140" s="2">
        <v>10234142.810000001</v>
      </c>
      <c r="P140" s="2">
        <v>10250866.449999999</v>
      </c>
      <c r="Q140" s="2">
        <v>10283160.35</v>
      </c>
      <c r="R140" s="2">
        <v>10544868.529999999</v>
      </c>
    </row>
    <row r="141" spans="1:18" ht="15.95" customHeight="1" x14ac:dyDescent="0.2">
      <c r="A141" s="4">
        <v>1088</v>
      </c>
      <c r="B141" s="3" t="s">
        <v>133</v>
      </c>
      <c r="C141" s="2">
        <v>10761982.27</v>
      </c>
      <c r="D141" s="2">
        <v>10778148.24</v>
      </c>
      <c r="E141" s="2">
        <v>10967390.02</v>
      </c>
      <c r="F141" s="2">
        <v>10972737.880000001</v>
      </c>
      <c r="G141" s="2">
        <v>10687842.699999999</v>
      </c>
      <c r="H141" s="2">
        <v>10778627.82</v>
      </c>
      <c r="I141" s="2">
        <v>10937648.279999999</v>
      </c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5.95" customHeight="1" x14ac:dyDescent="0.2">
      <c r="A142" s="4">
        <v>88</v>
      </c>
      <c r="B142" s="3" t="s">
        <v>166</v>
      </c>
      <c r="C142" s="2"/>
      <c r="D142" s="2"/>
      <c r="E142" s="2"/>
      <c r="F142" s="2"/>
      <c r="G142" s="2"/>
      <c r="H142" s="2"/>
      <c r="I142" s="2"/>
      <c r="J142" s="2">
        <v>14761260.109999999</v>
      </c>
      <c r="K142" s="2">
        <v>15009494.92</v>
      </c>
      <c r="L142" s="2">
        <v>15342201.41</v>
      </c>
      <c r="M142" s="2">
        <v>15531625.32</v>
      </c>
      <c r="N142" s="2">
        <v>15442566.02</v>
      </c>
      <c r="O142" s="2">
        <v>15664430.32</v>
      </c>
      <c r="P142" s="2">
        <v>15864008.35</v>
      </c>
      <c r="Q142" s="2">
        <v>16284187.310000001</v>
      </c>
      <c r="R142" s="2">
        <v>16320253.68</v>
      </c>
    </row>
    <row r="143" spans="1:18" ht="15.95" customHeight="1" x14ac:dyDescent="0.2">
      <c r="A143" s="4">
        <v>1021</v>
      </c>
      <c r="B143" s="3" t="s">
        <v>136</v>
      </c>
      <c r="C143" s="2">
        <v>177425.93</v>
      </c>
      <c r="D143" s="2">
        <v>274965.78999999998</v>
      </c>
      <c r="E143" s="2">
        <v>410328.7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5.95" customHeight="1" x14ac:dyDescent="0.2">
      <c r="A144" s="4">
        <v>73</v>
      </c>
      <c r="B144" s="3" t="s">
        <v>137</v>
      </c>
      <c r="C144" s="2">
        <v>1092883.04</v>
      </c>
      <c r="D144" s="2">
        <v>1159869.33</v>
      </c>
      <c r="E144" s="2">
        <v>1235482.8400000001</v>
      </c>
      <c r="F144" s="2">
        <v>1291210.46</v>
      </c>
      <c r="G144" s="2">
        <v>1321810.6100000001</v>
      </c>
      <c r="H144" s="2">
        <v>1410516.03</v>
      </c>
      <c r="I144" s="2">
        <v>1461684.42</v>
      </c>
      <c r="J144" s="2">
        <v>1503387.01</v>
      </c>
      <c r="K144" s="2">
        <v>1253363.3600000001</v>
      </c>
      <c r="L144" s="2">
        <v>1342061.75</v>
      </c>
      <c r="M144" s="2">
        <v>1390032.6</v>
      </c>
      <c r="N144" s="2">
        <v>1473162.25</v>
      </c>
      <c r="O144" s="2">
        <v>1593825.69</v>
      </c>
      <c r="P144" s="2">
        <v>1691173.02</v>
      </c>
      <c r="Q144" s="2">
        <v>1773561.73</v>
      </c>
      <c r="R144" s="2">
        <v>1873330.78</v>
      </c>
    </row>
    <row r="145" spans="1:18" ht="15.95" customHeight="1" x14ac:dyDescent="0.2">
      <c r="A145" s="4">
        <v>1089</v>
      </c>
      <c r="B145" s="3" t="s">
        <v>138</v>
      </c>
      <c r="C145" s="2">
        <v>1656575.7</v>
      </c>
      <c r="D145" s="2">
        <v>1734522.26</v>
      </c>
      <c r="E145" s="2">
        <v>1644720</v>
      </c>
      <c r="F145" s="2">
        <v>1564695.44</v>
      </c>
      <c r="G145" s="2">
        <v>1684902.62</v>
      </c>
      <c r="H145" s="2">
        <v>1650212.95</v>
      </c>
      <c r="I145" s="2">
        <v>1561678.05</v>
      </c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5.95" customHeight="1" x14ac:dyDescent="0.2">
      <c r="A146" s="4">
        <v>143</v>
      </c>
      <c r="B146" s="3" t="s">
        <v>222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5.95" customHeight="1" x14ac:dyDescent="0.2">
      <c r="A147" s="4">
        <v>165</v>
      </c>
      <c r="B147" s="3" t="s">
        <v>171</v>
      </c>
      <c r="C147" s="2">
        <v>1840981.01</v>
      </c>
      <c r="D147" s="2">
        <v>2679176.31</v>
      </c>
      <c r="E147" s="2">
        <v>4505463.1900000004</v>
      </c>
      <c r="F147" s="2">
        <v>3810981.34</v>
      </c>
      <c r="G147" s="2">
        <v>3433844.24</v>
      </c>
      <c r="H147" s="2">
        <v>4130432.63</v>
      </c>
      <c r="I147" s="2">
        <v>3874482.64</v>
      </c>
      <c r="J147" s="2">
        <v>3753496.94</v>
      </c>
      <c r="K147" s="2">
        <v>4228260.12</v>
      </c>
      <c r="L147" s="2">
        <v>4108511.58</v>
      </c>
      <c r="M147" s="2">
        <v>4317213.3899999997</v>
      </c>
      <c r="N147" s="2">
        <v>4542362.59</v>
      </c>
      <c r="O147" s="2">
        <v>5211796.5</v>
      </c>
      <c r="P147" s="2">
        <v>5931510.7000000002</v>
      </c>
      <c r="Q147" s="2">
        <v>5944019.0599999996</v>
      </c>
      <c r="R147" s="2">
        <v>5674930.4000000004</v>
      </c>
    </row>
    <row r="148" spans="1:18" ht="15.95" customHeight="1" x14ac:dyDescent="0.2">
      <c r="A148" s="4">
        <v>90</v>
      </c>
      <c r="B148" s="3" t="s">
        <v>140</v>
      </c>
      <c r="C148" s="2">
        <v>2362662.48</v>
      </c>
      <c r="D148" s="2">
        <v>2464294.2400000002</v>
      </c>
      <c r="E148" s="2">
        <v>2504487.1800000002</v>
      </c>
      <c r="F148" s="2">
        <v>2529898.4300000002</v>
      </c>
      <c r="G148" s="2">
        <v>2625813.58</v>
      </c>
      <c r="H148" s="2">
        <v>2731788.13</v>
      </c>
      <c r="I148" s="2">
        <v>2824414.83</v>
      </c>
      <c r="J148" s="2">
        <v>2918136.17</v>
      </c>
      <c r="K148" s="2">
        <v>3014430.39</v>
      </c>
      <c r="L148" s="2">
        <v>3119403.52</v>
      </c>
      <c r="M148" s="2">
        <v>3248600.57</v>
      </c>
      <c r="N148" s="2">
        <v>3496530.17</v>
      </c>
      <c r="O148" s="2">
        <v>4032623.03</v>
      </c>
      <c r="P148" s="2">
        <v>4404911.3600000003</v>
      </c>
      <c r="Q148" s="2">
        <v>4721709.4000000004</v>
      </c>
      <c r="R148" s="2">
        <v>5128501.57</v>
      </c>
    </row>
    <row r="149" spans="1:18" ht="15.95" customHeight="1" x14ac:dyDescent="0.2">
      <c r="A149" s="4">
        <v>109</v>
      </c>
      <c r="B149" s="3" t="s">
        <v>141</v>
      </c>
      <c r="C149" s="2">
        <v>5814532.2599999998</v>
      </c>
      <c r="D149" s="2">
        <v>6905024.3099999996</v>
      </c>
      <c r="E149" s="2">
        <v>7546240.25</v>
      </c>
      <c r="F149" s="2">
        <v>7547975.04</v>
      </c>
      <c r="G149" s="2">
        <v>7549077.0899999999</v>
      </c>
      <c r="H149" s="2">
        <v>7550310.25</v>
      </c>
      <c r="I149" s="2">
        <v>7551993.21</v>
      </c>
      <c r="J149" s="2">
        <v>7552404.9000000004</v>
      </c>
      <c r="K149" s="2">
        <v>7580173.7400000002</v>
      </c>
      <c r="L149" s="2">
        <v>7587333.1299999999</v>
      </c>
      <c r="M149" s="2">
        <v>7589621.7400000002</v>
      </c>
      <c r="N149" s="2">
        <v>7591702.3099999996</v>
      </c>
      <c r="O149" s="2">
        <v>7594816.9900000002</v>
      </c>
      <c r="P149" s="2">
        <v>7598190.7400000002</v>
      </c>
      <c r="Q149" s="2">
        <v>7606252.2199999997</v>
      </c>
      <c r="R149" s="2"/>
    </row>
    <row r="150" spans="1:18" ht="15.95" customHeight="1" x14ac:dyDescent="0.2">
      <c r="A150" s="4">
        <v>1119</v>
      </c>
      <c r="B150" s="3" t="s">
        <v>142</v>
      </c>
      <c r="C150" s="2">
        <v>3969606.19</v>
      </c>
      <c r="D150" s="2">
        <v>3998884.88</v>
      </c>
      <c r="E150" s="2">
        <v>4024624.18</v>
      </c>
      <c r="F150" s="2">
        <v>4032006.46</v>
      </c>
      <c r="G150" s="2">
        <v>3955486.31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.95" customHeight="1" x14ac:dyDescent="0.2">
      <c r="A151" s="4">
        <v>157</v>
      </c>
      <c r="B151" s="3" t="s">
        <v>143</v>
      </c>
      <c r="C151" s="2">
        <v>873270.51</v>
      </c>
      <c r="D151" s="2">
        <v>893077.74</v>
      </c>
      <c r="E151" s="2">
        <v>891473.09</v>
      </c>
      <c r="F151" s="2">
        <v>1006267.93</v>
      </c>
      <c r="G151" s="2">
        <v>1064887.8899999999</v>
      </c>
      <c r="H151" s="2">
        <v>1095912.97</v>
      </c>
      <c r="I151" s="2">
        <v>1122138.44</v>
      </c>
      <c r="J151" s="2">
        <v>1181251.8899999999</v>
      </c>
      <c r="K151" s="2">
        <v>1214939.79</v>
      </c>
      <c r="L151" s="2">
        <v>1242472.6200000001</v>
      </c>
      <c r="M151" s="2">
        <v>1289304.3500000001</v>
      </c>
      <c r="N151" s="2">
        <v>1486042.04</v>
      </c>
      <c r="O151" s="2">
        <v>1536009.41</v>
      </c>
      <c r="P151" s="2">
        <v>2105024.52</v>
      </c>
      <c r="Q151" s="2">
        <v>3058228.2</v>
      </c>
      <c r="R151" s="2">
        <v>8579219.8399999999</v>
      </c>
    </row>
    <row r="152" spans="1:18" ht="15.95" customHeight="1" x14ac:dyDescent="0.2">
      <c r="A152" s="4">
        <v>158</v>
      </c>
      <c r="B152" s="3" t="s">
        <v>153</v>
      </c>
      <c r="C152" s="2">
        <v>454544.21</v>
      </c>
      <c r="D152" s="2">
        <v>741845.49</v>
      </c>
      <c r="E152" s="2">
        <v>968828.1</v>
      </c>
      <c r="F152" s="2">
        <v>1297032.79</v>
      </c>
      <c r="G152" s="2">
        <v>1393578.2</v>
      </c>
      <c r="H152" s="2">
        <v>1640923.7</v>
      </c>
      <c r="I152" s="2">
        <v>1973957.5</v>
      </c>
      <c r="J152" s="2">
        <v>2352582.12</v>
      </c>
      <c r="K152" s="2">
        <v>2444023.11</v>
      </c>
      <c r="L152" s="2">
        <v>2629801.1</v>
      </c>
      <c r="M152" s="2">
        <v>2905445.77</v>
      </c>
      <c r="N152" s="2">
        <v>2977306.69</v>
      </c>
      <c r="O152" s="2">
        <v>3305884.79</v>
      </c>
      <c r="P152" s="2">
        <v>3455229.33</v>
      </c>
      <c r="Q152" s="2">
        <v>3907837.38</v>
      </c>
      <c r="R152" s="2">
        <v>4448872.0999999996</v>
      </c>
    </row>
    <row r="153" spans="1:18" ht="15.95" customHeight="1" x14ac:dyDescent="0.2">
      <c r="A153" s="4">
        <v>131</v>
      </c>
      <c r="B153" s="3" t="s">
        <v>154</v>
      </c>
      <c r="C153" s="2">
        <v>3715311.47</v>
      </c>
      <c r="D153" s="2">
        <v>4989798.5199999996</v>
      </c>
      <c r="E153" s="2">
        <v>6746543.3600000003</v>
      </c>
      <c r="F153" s="2">
        <v>8994142.5500000007</v>
      </c>
      <c r="G153" s="2">
        <v>10709261.18</v>
      </c>
      <c r="H153" s="2">
        <v>12569149.359999999</v>
      </c>
      <c r="I153" s="2">
        <v>12548435</v>
      </c>
      <c r="J153" s="2">
        <v>12916648.4</v>
      </c>
      <c r="K153" s="2">
        <v>12668131.619999999</v>
      </c>
      <c r="L153" s="2">
        <v>12797187.609999999</v>
      </c>
      <c r="M153" s="2">
        <v>13695417.539999999</v>
      </c>
      <c r="N153" s="2">
        <v>13594306.810000001</v>
      </c>
      <c r="O153" s="2">
        <v>13590482.970000001</v>
      </c>
      <c r="P153" s="2">
        <v>13709483.300000001</v>
      </c>
      <c r="Q153" s="2">
        <v>14529318.800000001</v>
      </c>
      <c r="R153" s="2">
        <v>16390565.99</v>
      </c>
    </row>
    <row r="154" spans="1:18" ht="15.95" customHeight="1" x14ac:dyDescent="0.2">
      <c r="A154" s="4">
        <v>120</v>
      </c>
      <c r="B154" s="3" t="s">
        <v>144</v>
      </c>
      <c r="C154" s="2">
        <v>1560516.67</v>
      </c>
      <c r="D154" s="2">
        <v>1623017.26</v>
      </c>
      <c r="E154" s="2">
        <v>1704027.09</v>
      </c>
      <c r="F154" s="2">
        <v>7017634.2699999996</v>
      </c>
      <c r="G154" s="2">
        <v>7074777.04</v>
      </c>
      <c r="H154" s="2">
        <v>7100548.7400000002</v>
      </c>
      <c r="I154" s="2">
        <v>7127167.3300000001</v>
      </c>
      <c r="J154" s="2">
        <v>7148659.2699999996</v>
      </c>
      <c r="K154" s="2">
        <v>7161834.6399999997</v>
      </c>
      <c r="L154" s="2">
        <v>7202830.9100000001</v>
      </c>
      <c r="M154" s="2">
        <v>7236544</v>
      </c>
      <c r="N154" s="2">
        <v>7272686.46</v>
      </c>
      <c r="O154" s="2">
        <v>7298552.5999999996</v>
      </c>
      <c r="P154" s="2">
        <v>7323702.4900000002</v>
      </c>
      <c r="Q154" s="2">
        <v>7383618.7400000002</v>
      </c>
      <c r="R154" s="2">
        <v>7407389.1900000004</v>
      </c>
    </row>
    <row r="155" spans="1:18" ht="15.95" customHeight="1" x14ac:dyDescent="0.2">
      <c r="A155" s="4">
        <v>110</v>
      </c>
      <c r="B155" s="3" t="s">
        <v>145</v>
      </c>
      <c r="C155" s="2">
        <v>1013612.69</v>
      </c>
      <c r="D155" s="2">
        <v>1046413.33</v>
      </c>
      <c r="E155" s="2">
        <v>1156221.77</v>
      </c>
      <c r="F155" s="2">
        <v>1436782.43</v>
      </c>
      <c r="G155" s="2">
        <v>2403582.59</v>
      </c>
      <c r="H155" s="2">
        <v>2495329.11</v>
      </c>
      <c r="I155" s="2">
        <v>3091717.45</v>
      </c>
      <c r="J155" s="2">
        <v>3383715.99</v>
      </c>
      <c r="K155" s="2">
        <v>3687157.58</v>
      </c>
      <c r="L155" s="2">
        <v>4001248.56</v>
      </c>
      <c r="M155" s="2">
        <v>4234646.54</v>
      </c>
      <c r="N155" s="2">
        <v>5192633.12</v>
      </c>
      <c r="O155" s="2">
        <v>5992183.2599999998</v>
      </c>
      <c r="P155" s="2">
        <v>6952854.8399999999</v>
      </c>
      <c r="Q155" s="2">
        <v>7206462.2199999997</v>
      </c>
      <c r="R155" s="2"/>
    </row>
    <row r="156" spans="1:18" ht="15.95" customHeight="1" x14ac:dyDescent="0.2">
      <c r="A156" s="4">
        <v>126</v>
      </c>
      <c r="B156" s="3" t="s">
        <v>146</v>
      </c>
      <c r="C156" s="2">
        <v>8980.0400000000009</v>
      </c>
      <c r="D156" s="2">
        <v>333503.78999999998</v>
      </c>
      <c r="E156" s="2">
        <v>405027.14</v>
      </c>
      <c r="F156" s="2">
        <v>587820.46</v>
      </c>
      <c r="G156" s="2">
        <v>771657.53</v>
      </c>
      <c r="H156" s="2">
        <v>814211.87</v>
      </c>
      <c r="I156" s="2">
        <v>1057889.26</v>
      </c>
      <c r="J156" s="2">
        <v>1385561.74</v>
      </c>
      <c r="K156" s="2">
        <v>1517229.98</v>
      </c>
      <c r="L156" s="2">
        <v>1626548.76</v>
      </c>
      <c r="M156" s="2">
        <v>2228076.12</v>
      </c>
      <c r="N156" s="2">
        <v>2303394.2999999998</v>
      </c>
      <c r="O156" s="2">
        <v>2403312.2599999998</v>
      </c>
      <c r="P156" s="2">
        <v>2711909.06</v>
      </c>
      <c r="Q156" s="2">
        <v>3203632.64</v>
      </c>
      <c r="R156" s="2">
        <v>3259587.25</v>
      </c>
    </row>
    <row r="157" spans="1:18" ht="15.95" customHeight="1" x14ac:dyDescent="0.2">
      <c r="A157" s="4">
        <v>166</v>
      </c>
      <c r="B157" s="3" t="s">
        <v>147</v>
      </c>
      <c r="C157" s="2">
        <v>6374672.2199999997</v>
      </c>
      <c r="D157" s="2">
        <v>7381211.75</v>
      </c>
      <c r="E157" s="2">
        <v>8965714.0700000003</v>
      </c>
      <c r="F157" s="2">
        <v>9554974.5600000005</v>
      </c>
      <c r="G157" s="2">
        <v>9974574.4600000009</v>
      </c>
      <c r="H157" s="2">
        <v>10658020.15</v>
      </c>
      <c r="I157" s="2">
        <v>11028657.93</v>
      </c>
      <c r="J157" s="2">
        <v>12052616.789999999</v>
      </c>
      <c r="K157" s="2">
        <v>13374418.67</v>
      </c>
      <c r="L157" s="2">
        <v>13835971.27</v>
      </c>
      <c r="M157" s="2">
        <v>14378109.949999999</v>
      </c>
      <c r="N157" s="2">
        <v>14888446.9</v>
      </c>
      <c r="O157" s="2">
        <v>14913218.68</v>
      </c>
      <c r="P157" s="2">
        <v>15127892.779999999</v>
      </c>
      <c r="Q157" s="2">
        <v>15586025.970000001</v>
      </c>
      <c r="R157" s="2">
        <v>15843519.08</v>
      </c>
    </row>
    <row r="158" spans="1:18" ht="15.95" customHeight="1" x14ac:dyDescent="0.2">
      <c r="A158" s="4">
        <v>59</v>
      </c>
      <c r="B158" s="3" t="s">
        <v>148</v>
      </c>
      <c r="C158" s="2">
        <v>5419170.8799999999</v>
      </c>
      <c r="D158" s="2">
        <v>7042536.2699999996</v>
      </c>
      <c r="E158" s="2">
        <v>9138459.0399999991</v>
      </c>
      <c r="F158" s="2">
        <v>9730084.8000000007</v>
      </c>
      <c r="G158" s="2">
        <v>10317221.5</v>
      </c>
      <c r="H158" s="2">
        <v>10847589.779999999</v>
      </c>
      <c r="I158" s="2">
        <v>11061399.109999999</v>
      </c>
      <c r="J158" s="2">
        <v>11457769.17</v>
      </c>
      <c r="K158" s="2">
        <v>11646279.32</v>
      </c>
      <c r="L158" s="2">
        <v>12237097.93</v>
      </c>
      <c r="M158" s="2">
        <v>12784157.220000001</v>
      </c>
      <c r="N158" s="2">
        <v>13399085.529999999</v>
      </c>
      <c r="O158" s="2">
        <v>13888376.24</v>
      </c>
      <c r="P158" s="2">
        <v>14401747.310000001</v>
      </c>
      <c r="Q158" s="2"/>
      <c r="R158" s="2"/>
    </row>
    <row r="159" spans="1:18" ht="15.95" customHeight="1" x14ac:dyDescent="0.2">
      <c r="A159" s="4">
        <v>60</v>
      </c>
      <c r="B159" s="3" t="s">
        <v>149</v>
      </c>
      <c r="C159" s="2">
        <v>1860298.6</v>
      </c>
      <c r="D159" s="2">
        <v>1238715.74</v>
      </c>
      <c r="E159" s="2">
        <v>823715.74</v>
      </c>
      <c r="F159" s="2">
        <v>519715.74</v>
      </c>
      <c r="G159" s="2">
        <v>140715.74</v>
      </c>
      <c r="H159" s="2">
        <v>0.01</v>
      </c>
      <c r="I159" s="2">
        <v>149366.24</v>
      </c>
      <c r="J159" s="2">
        <v>268788.31</v>
      </c>
      <c r="K159" s="2">
        <v>449345.89</v>
      </c>
      <c r="L159" s="2">
        <v>616362.13</v>
      </c>
      <c r="M159" s="2">
        <v>801450.14</v>
      </c>
      <c r="N159" s="2">
        <v>1003625.03</v>
      </c>
      <c r="O159" s="2">
        <v>1067165.03</v>
      </c>
      <c r="P159" s="2">
        <v>1225899.24</v>
      </c>
      <c r="Q159" s="2">
        <v>1463354.34</v>
      </c>
      <c r="R159" s="2">
        <v>1617187.89</v>
      </c>
    </row>
    <row r="160" spans="1:18" ht="15.95" customHeight="1" x14ac:dyDescent="0.2">
      <c r="A160" s="4">
        <v>1111</v>
      </c>
      <c r="B160" s="3" t="s">
        <v>150</v>
      </c>
      <c r="C160" s="2">
        <v>4968687.8</v>
      </c>
      <c r="D160" s="2">
        <v>5040838.45</v>
      </c>
      <c r="E160" s="2">
        <v>5008277.82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95" customHeight="1" x14ac:dyDescent="0.2">
      <c r="A161" s="4">
        <v>148</v>
      </c>
      <c r="B161" s="3" t="s">
        <v>151</v>
      </c>
      <c r="C161" s="2">
        <v>7593921.6600000001</v>
      </c>
      <c r="D161" s="2">
        <v>9894658.3000000007</v>
      </c>
      <c r="E161" s="2">
        <v>11995138.449999999</v>
      </c>
      <c r="F161" s="2">
        <v>12927492.720000001</v>
      </c>
      <c r="G161" s="2">
        <v>13642836.09</v>
      </c>
      <c r="H161" s="2">
        <v>14144693.779999999</v>
      </c>
      <c r="I161" s="2">
        <v>14874640.609999999</v>
      </c>
      <c r="J161" s="2">
        <v>15409819.91</v>
      </c>
      <c r="K161" s="2">
        <v>16484168.439999999</v>
      </c>
      <c r="L161" s="2">
        <v>17668916.530000001</v>
      </c>
      <c r="M161" s="2">
        <v>19038383.34</v>
      </c>
      <c r="N161" s="2">
        <v>18874624.48</v>
      </c>
      <c r="O161" s="2">
        <v>19331141</v>
      </c>
      <c r="P161" s="2">
        <v>18987732.210000001</v>
      </c>
      <c r="Q161" s="2">
        <v>18581690.239999998</v>
      </c>
      <c r="R161" s="2"/>
    </row>
    <row r="162" spans="1:18" ht="15.95" customHeight="1" x14ac:dyDescent="0.2">
      <c r="A162" s="4">
        <v>167</v>
      </c>
      <c r="B162" s="3" t="s">
        <v>152</v>
      </c>
      <c r="C162" s="2">
        <v>1447948.86</v>
      </c>
      <c r="D162" s="2">
        <v>2968728.78</v>
      </c>
      <c r="E162" s="2">
        <v>3730867.39</v>
      </c>
      <c r="F162" s="2">
        <v>4120392</v>
      </c>
      <c r="G162" s="2">
        <v>4703840.5199999996</v>
      </c>
      <c r="H162" s="2">
        <v>5566364.0800000001</v>
      </c>
      <c r="I162" s="2">
        <v>8432343.4499999993</v>
      </c>
      <c r="J162" s="2">
        <v>9817902.9800000004</v>
      </c>
      <c r="K162" s="2">
        <v>11033843.789999999</v>
      </c>
      <c r="L162" s="2">
        <v>12078693.689999999</v>
      </c>
      <c r="M162" s="2">
        <v>12137682.939999999</v>
      </c>
      <c r="N162" s="2">
        <v>12185401.619999999</v>
      </c>
      <c r="O162" s="2">
        <v>12433517.92</v>
      </c>
      <c r="P162" s="2">
        <v>12570604.02</v>
      </c>
      <c r="Q162" s="2">
        <v>12746390.060000001</v>
      </c>
      <c r="R162" s="2">
        <v>13170115.369999999</v>
      </c>
    </row>
    <row r="163" spans="1:18" ht="15.95" customHeight="1" x14ac:dyDescent="0.2">
      <c r="A163" s="4">
        <v>74</v>
      </c>
      <c r="B163" s="3" t="s">
        <v>155</v>
      </c>
      <c r="C163" s="2">
        <v>1714357.66</v>
      </c>
      <c r="D163" s="2">
        <v>2058217.39</v>
      </c>
      <c r="E163" s="2">
        <v>2355060.79</v>
      </c>
      <c r="F163" s="2">
        <v>2559338.65</v>
      </c>
      <c r="G163" s="2">
        <v>2870793.45</v>
      </c>
      <c r="H163" s="2">
        <v>3119278.74</v>
      </c>
      <c r="I163" s="2">
        <v>3203967.99</v>
      </c>
      <c r="J163" s="2">
        <v>3289758.66</v>
      </c>
      <c r="K163" s="2">
        <v>3331086.54</v>
      </c>
      <c r="L163" s="2">
        <v>3426853.78</v>
      </c>
      <c r="M163" s="2">
        <v>3581335.74</v>
      </c>
      <c r="N163" s="2">
        <v>4032388.06</v>
      </c>
      <c r="O163" s="2">
        <v>4165241.51</v>
      </c>
      <c r="P163" s="2">
        <v>4261693.7699999996</v>
      </c>
      <c r="Q163" s="2">
        <v>4358183.91</v>
      </c>
      <c r="R163" s="2">
        <v>4385209.12</v>
      </c>
    </row>
    <row r="164" spans="1:18" ht="15.95" customHeight="1" x14ac:dyDescent="0.2">
      <c r="A164" s="4">
        <v>61</v>
      </c>
      <c r="B164" s="3" t="s">
        <v>156</v>
      </c>
      <c r="C164" s="2">
        <v>1046630.73</v>
      </c>
      <c r="D164" s="2">
        <v>1121818.52</v>
      </c>
      <c r="E164" s="2">
        <v>1354677.87</v>
      </c>
      <c r="F164" s="2">
        <v>1480671.79</v>
      </c>
      <c r="G164" s="2">
        <v>1558022.08</v>
      </c>
      <c r="H164" s="2">
        <v>1574163.68</v>
      </c>
      <c r="I164" s="2">
        <v>1531675.29</v>
      </c>
      <c r="J164" s="2">
        <v>1510495.48</v>
      </c>
      <c r="K164" s="2">
        <v>1547897.43</v>
      </c>
      <c r="L164" s="2">
        <v>1589765.55</v>
      </c>
      <c r="M164" s="2">
        <v>1613361.65</v>
      </c>
      <c r="N164" s="2">
        <v>1562555.41</v>
      </c>
      <c r="O164" s="2">
        <v>1601344.47</v>
      </c>
      <c r="P164" s="2">
        <v>1611306</v>
      </c>
      <c r="Q164" s="2">
        <v>1637354.95</v>
      </c>
      <c r="R164" s="2">
        <v>1639237.55</v>
      </c>
    </row>
    <row r="165" spans="1:18" ht="15.95" customHeight="1" x14ac:dyDescent="0.2">
      <c r="A165" s="4">
        <v>62</v>
      </c>
      <c r="B165" s="3" t="s">
        <v>157</v>
      </c>
      <c r="C165" s="2">
        <v>27052676.579999998</v>
      </c>
      <c r="D165" s="2">
        <v>32122822.199999999</v>
      </c>
      <c r="E165" s="2">
        <v>37207225.700000003</v>
      </c>
      <c r="F165" s="2">
        <v>42400734.789999999</v>
      </c>
      <c r="G165" s="2">
        <v>46789944.979999997</v>
      </c>
      <c r="H165" s="2">
        <v>59929180.380000003</v>
      </c>
      <c r="I165" s="2">
        <v>61627756.530000001</v>
      </c>
      <c r="J165" s="2">
        <v>65295391.149999999</v>
      </c>
      <c r="K165" s="2">
        <v>68595451.659999996</v>
      </c>
      <c r="L165" s="2">
        <v>74571845.909999996</v>
      </c>
      <c r="M165" s="2">
        <v>77441968.75</v>
      </c>
      <c r="N165" s="2">
        <v>82808530.590000004</v>
      </c>
      <c r="O165" s="2">
        <v>84763772.359999999</v>
      </c>
      <c r="P165" s="2">
        <v>87190837.640000001</v>
      </c>
      <c r="Q165" s="2">
        <v>89988252.590000004</v>
      </c>
      <c r="R165" s="2">
        <v>94542110.920000002</v>
      </c>
    </row>
    <row r="166" spans="1:18" ht="13.5" customHeight="1" x14ac:dyDescent="0.2">
      <c r="A166" s="4">
        <v>42</v>
      </c>
      <c r="B166" s="3" t="s">
        <v>158</v>
      </c>
      <c r="C166" s="2">
        <v>1700056.17</v>
      </c>
      <c r="D166" s="2">
        <v>1922088.23</v>
      </c>
      <c r="E166" s="2">
        <v>2168032.13</v>
      </c>
      <c r="F166" s="2">
        <v>2633774.73</v>
      </c>
      <c r="G166" s="2">
        <v>2968231.32</v>
      </c>
      <c r="H166" s="2">
        <v>3655682.56</v>
      </c>
      <c r="I166" s="2">
        <v>4506089.49</v>
      </c>
      <c r="J166" s="2">
        <v>5070763.66</v>
      </c>
      <c r="K166" s="2">
        <v>5767665.2800000003</v>
      </c>
      <c r="L166" s="2">
        <v>5811127.4100000001</v>
      </c>
      <c r="M166" s="2">
        <v>5913201.6299999999</v>
      </c>
      <c r="N166" s="2">
        <v>5881191.04</v>
      </c>
      <c r="O166" s="2">
        <v>6092470.1900000004</v>
      </c>
      <c r="P166" s="2">
        <v>6211399.5899999999</v>
      </c>
      <c r="Q166" s="2">
        <v>6623467.4400000004</v>
      </c>
      <c r="R166" s="2">
        <v>7239143</v>
      </c>
    </row>
    <row r="167" spans="1:18" x14ac:dyDescent="0.2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R167" s="92"/>
    </row>
    <row r="168" spans="1:18" x14ac:dyDescent="0.2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</row>
    <row r="169" spans="1:18" x14ac:dyDescent="0.2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</row>
    <row r="170" spans="1:18" x14ac:dyDescent="0.2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</row>
    <row r="171" spans="1:18" x14ac:dyDescent="0.2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</row>
    <row r="172" spans="1:18" x14ac:dyDescent="0.2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</row>
  </sheetData>
  <autoFilter ref="A2:R166"/>
  <mergeCells count="1">
    <mergeCell ref="A1:R1"/>
  </mergeCells>
  <conditionalFormatting sqref="C15">
    <cfRule type="cellIs" dxfId="596" priority="57" stopIfTrue="1" operator="greaterThan">
      <formula>0</formula>
    </cfRule>
  </conditionalFormatting>
  <conditionalFormatting sqref="C21:H21">
    <cfRule type="cellIs" dxfId="595" priority="56" stopIfTrue="1" operator="greaterThan">
      <formula>0</formula>
    </cfRule>
  </conditionalFormatting>
  <conditionalFormatting sqref="C23:D23">
    <cfRule type="cellIs" dxfId="594" priority="55" stopIfTrue="1" operator="greaterThan">
      <formula>0</formula>
    </cfRule>
  </conditionalFormatting>
  <conditionalFormatting sqref="C28">
    <cfRule type="cellIs" dxfId="593" priority="54" stopIfTrue="1" operator="greaterThan">
      <formula>0</formula>
    </cfRule>
  </conditionalFormatting>
  <conditionalFormatting sqref="C38:D38">
    <cfRule type="cellIs" dxfId="592" priority="53" stopIfTrue="1" operator="greaterThan">
      <formula>0</formula>
    </cfRule>
  </conditionalFormatting>
  <conditionalFormatting sqref="E64">
    <cfRule type="cellIs" dxfId="591" priority="52" stopIfTrue="1" operator="greaterThan">
      <formula>0</formula>
    </cfRule>
  </conditionalFormatting>
  <conditionalFormatting sqref="C70:F70">
    <cfRule type="cellIs" dxfId="590" priority="51" stopIfTrue="1" operator="greaterThan">
      <formula>0</formula>
    </cfRule>
  </conditionalFormatting>
  <conditionalFormatting sqref="C74:L74">
    <cfRule type="cellIs" dxfId="589" priority="50" stopIfTrue="1" operator="greaterThan">
      <formula>0</formula>
    </cfRule>
  </conditionalFormatting>
  <conditionalFormatting sqref="C88:E88">
    <cfRule type="cellIs" dxfId="588" priority="49" stopIfTrue="1" operator="greaterThan">
      <formula>0</formula>
    </cfRule>
  </conditionalFormatting>
  <conditionalFormatting sqref="C110:F112">
    <cfRule type="cellIs" dxfId="587" priority="48" stopIfTrue="1" operator="greaterThan">
      <formula>0</formula>
    </cfRule>
  </conditionalFormatting>
  <conditionalFormatting sqref="G111:H112">
    <cfRule type="cellIs" dxfId="586" priority="47" stopIfTrue="1" operator="greaterThan">
      <formula>0</formula>
    </cfRule>
  </conditionalFormatting>
  <conditionalFormatting sqref="C114:E114">
    <cfRule type="cellIs" dxfId="585" priority="46" stopIfTrue="1" operator="greaterThan">
      <formula>0</formula>
    </cfRule>
  </conditionalFormatting>
  <conditionalFormatting sqref="C117:D117">
    <cfRule type="cellIs" dxfId="584" priority="45" stopIfTrue="1" operator="greaterThan">
      <formula>0</formula>
    </cfRule>
  </conditionalFormatting>
  <conditionalFormatting sqref="C159:G159">
    <cfRule type="cellIs" dxfId="583" priority="44" stopIfTrue="1" operator="greaterThan">
      <formula>0</formula>
    </cfRule>
  </conditionalFormatting>
  <conditionalFormatting sqref="A3:L96 A98:L166 R75:R85 R98:R123 R147:R157 R159:R164 R87:R96 R125:R134 R136:R145">
    <cfRule type="containsBlanks" dxfId="582" priority="43" stopIfTrue="1">
      <formula>LEN(TRIM(A3))=0</formula>
    </cfRule>
  </conditionalFormatting>
  <conditionalFormatting sqref="M74">
    <cfRule type="cellIs" dxfId="581" priority="42" stopIfTrue="1" operator="greaterThan">
      <formula>0</formula>
    </cfRule>
  </conditionalFormatting>
  <conditionalFormatting sqref="M3:M96 M98:M166">
    <cfRule type="containsBlanks" dxfId="580" priority="41" stopIfTrue="1">
      <formula>LEN(TRIM(M3))=0</formula>
    </cfRule>
  </conditionalFormatting>
  <conditionalFormatting sqref="N74">
    <cfRule type="cellIs" dxfId="579" priority="38" stopIfTrue="1" operator="greaterThan">
      <formula>0</formula>
    </cfRule>
  </conditionalFormatting>
  <conditionalFormatting sqref="N3:N73 N75:N96 N98:N166">
    <cfRule type="containsBlanks" dxfId="578" priority="39" stopIfTrue="1">
      <formula>LEN(TRIM(N3))=0</formula>
    </cfRule>
  </conditionalFormatting>
  <conditionalFormatting sqref="N74">
    <cfRule type="containsBlanks" dxfId="577" priority="37" stopIfTrue="1">
      <formula>LEN(TRIM(N74))=0</formula>
    </cfRule>
  </conditionalFormatting>
  <conditionalFormatting sqref="O74">
    <cfRule type="cellIs" dxfId="576" priority="35" stopIfTrue="1" operator="greaterThan">
      <formula>0</formula>
    </cfRule>
  </conditionalFormatting>
  <conditionalFormatting sqref="O3:O73 O75:O96 O98:O166">
    <cfRule type="containsBlanks" dxfId="575" priority="36" stopIfTrue="1">
      <formula>LEN(TRIM(O3))=0</formula>
    </cfRule>
  </conditionalFormatting>
  <conditionalFormatting sqref="O74">
    <cfRule type="containsBlanks" dxfId="574" priority="34" stopIfTrue="1">
      <formula>LEN(TRIM(O74))=0</formula>
    </cfRule>
  </conditionalFormatting>
  <conditionalFormatting sqref="P3:P73 P75:P96 P98:P166">
    <cfRule type="containsBlanks" dxfId="573" priority="33" stopIfTrue="1">
      <formula>LEN(TRIM(P3))=0</formula>
    </cfRule>
  </conditionalFormatting>
  <conditionalFormatting sqref="P74">
    <cfRule type="containsBlanks" dxfId="572" priority="30" stopIfTrue="1">
      <formula>LEN(TRIM(P74))=0</formula>
    </cfRule>
  </conditionalFormatting>
  <conditionalFormatting sqref="Q3:Q73 Q75:Q96 Q98:Q166">
    <cfRule type="containsBlanks" dxfId="571" priority="29" stopIfTrue="1">
      <formula>LEN(TRIM(Q3))=0</formula>
    </cfRule>
  </conditionalFormatting>
  <conditionalFormatting sqref="Q74">
    <cfRule type="containsBlanks" dxfId="570" priority="28" stopIfTrue="1">
      <formula>LEN(TRIM(Q74))=0</formula>
    </cfRule>
  </conditionalFormatting>
  <conditionalFormatting sqref="R3:R34 R36:R42 R44:R64 R66:R73">
    <cfRule type="containsBlanks" dxfId="569" priority="25" stopIfTrue="1">
      <formula>LEN(TRIM(R3))=0</formula>
    </cfRule>
  </conditionalFormatting>
  <conditionalFormatting sqref="A97:B97">
    <cfRule type="containsBlanks" dxfId="568" priority="23" stopIfTrue="1">
      <formula>LEN(TRIM(A97))=0</formula>
    </cfRule>
  </conditionalFormatting>
  <conditionalFormatting sqref="C97:Q97">
    <cfRule type="containsBlanks" dxfId="567" priority="16" stopIfTrue="1">
      <formula>LEN(TRIM(C97))=0</formula>
    </cfRule>
  </conditionalFormatting>
  <conditionalFormatting sqref="R165:R166">
    <cfRule type="containsBlanks" dxfId="566" priority="15" stopIfTrue="1">
      <formula>LEN(TRIM(R165))=0</formula>
    </cfRule>
  </conditionalFormatting>
  <conditionalFormatting sqref="R35">
    <cfRule type="containsBlanks" dxfId="565" priority="10" stopIfTrue="1">
      <formula>LEN(TRIM(R35))=0</formula>
    </cfRule>
  </conditionalFormatting>
  <conditionalFormatting sqref="R43">
    <cfRule type="containsBlanks" dxfId="564" priority="9" stopIfTrue="1">
      <formula>LEN(TRIM(R43))=0</formula>
    </cfRule>
  </conditionalFormatting>
  <conditionalFormatting sqref="R65">
    <cfRule type="containsBlanks" dxfId="563" priority="8" stopIfTrue="1">
      <formula>LEN(TRIM(R65))=0</formula>
    </cfRule>
  </conditionalFormatting>
  <conditionalFormatting sqref="R74">
    <cfRule type="containsBlanks" dxfId="562" priority="7" stopIfTrue="1">
      <formula>LEN(TRIM(R74))=0</formula>
    </cfRule>
  </conditionalFormatting>
  <conditionalFormatting sqref="R86">
    <cfRule type="containsBlanks" dxfId="561" priority="6" stopIfTrue="1">
      <formula>LEN(TRIM(R86))=0</formula>
    </cfRule>
  </conditionalFormatting>
  <conditionalFormatting sqref="R97">
    <cfRule type="containsBlanks" dxfId="560" priority="5" stopIfTrue="1">
      <formula>LEN(TRIM(R97))=0</formula>
    </cfRule>
  </conditionalFormatting>
  <conditionalFormatting sqref="R124">
    <cfRule type="containsBlanks" dxfId="559" priority="4" stopIfTrue="1">
      <formula>LEN(TRIM(R124))=0</formula>
    </cfRule>
  </conditionalFormatting>
  <conditionalFormatting sqref="R135">
    <cfRule type="containsBlanks" dxfId="558" priority="3" stopIfTrue="1">
      <formula>LEN(TRIM(R135))=0</formula>
    </cfRule>
  </conditionalFormatting>
  <conditionalFormatting sqref="R146">
    <cfRule type="containsBlanks" dxfId="557" priority="2" stopIfTrue="1">
      <formula>LEN(TRIM(R146))=0</formula>
    </cfRule>
  </conditionalFormatting>
  <conditionalFormatting sqref="R158">
    <cfRule type="containsBlanks" dxfId="556" priority="1" stopIfTrue="1">
      <formula>LEN(TRIM(R158))=0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customProperties>
    <customPr name="EpmWorksheetKeyString_GUID" r:id="rId2"/>
  </customProperties>
  <ignoredErrors>
    <ignoredError sqref="C2:L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260"/>
  <sheetViews>
    <sheetView zoomScaleNormal="100" workbookViewId="0">
      <pane ySplit="9" topLeftCell="A79" activePane="bottomLeft" state="frozen"/>
      <selection activeCell="E33" sqref="E33"/>
      <selection pane="bottomLeft" activeCell="B29" sqref="B29"/>
    </sheetView>
  </sheetViews>
  <sheetFormatPr baseColWidth="10" defaultRowHeight="12" x14ac:dyDescent="0.2"/>
  <cols>
    <col min="1" max="1" width="5.42578125" style="40" customWidth="1"/>
    <col min="2" max="2" width="23.140625" style="41" customWidth="1"/>
    <col min="3" max="3" width="13.28515625" style="41" customWidth="1"/>
    <col min="4" max="6" width="13.28515625" style="38" customWidth="1"/>
    <col min="7" max="8" width="13.28515625" style="39" customWidth="1"/>
    <col min="9" max="17" width="13.28515625" style="38" customWidth="1"/>
    <col min="18" max="16384" width="11.42578125" style="39"/>
  </cols>
  <sheetData>
    <row r="1" spans="1:18" ht="24" customHeight="1" x14ac:dyDescent="0.2">
      <c r="A1" s="96" t="s">
        <v>189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8" ht="19.5" customHeight="1" x14ac:dyDescent="0.2">
      <c r="A2" s="44" t="s">
        <v>0</v>
      </c>
      <c r="B2" s="44" t="s">
        <v>195</v>
      </c>
      <c r="C2" s="54">
        <v>2006</v>
      </c>
      <c r="D2" s="54">
        <v>2007</v>
      </c>
      <c r="E2" s="54">
        <v>2008</v>
      </c>
      <c r="F2" s="54">
        <v>2009</v>
      </c>
      <c r="G2" s="54">
        <v>2010</v>
      </c>
      <c r="H2" s="54">
        <v>2011</v>
      </c>
      <c r="I2" s="54">
        <v>2012</v>
      </c>
      <c r="J2" s="54">
        <v>2013</v>
      </c>
      <c r="K2" s="54">
        <v>2014</v>
      </c>
      <c r="L2" s="54">
        <v>2015</v>
      </c>
      <c r="M2" s="54">
        <v>2016</v>
      </c>
      <c r="N2" s="54">
        <v>2017</v>
      </c>
      <c r="O2" s="54">
        <v>2018</v>
      </c>
      <c r="P2" s="54">
        <v>2019</v>
      </c>
      <c r="Q2" s="54">
        <v>2020</v>
      </c>
      <c r="R2" s="54">
        <v>2021</v>
      </c>
    </row>
    <row r="3" spans="1:18" ht="15.75" customHeight="1" x14ac:dyDescent="0.2">
      <c r="A3" s="45">
        <v>75</v>
      </c>
      <c r="B3" s="46" t="s">
        <v>1</v>
      </c>
      <c r="C3" s="47">
        <v>769</v>
      </c>
      <c r="D3" s="47">
        <v>765</v>
      </c>
      <c r="E3" s="47">
        <v>758</v>
      </c>
      <c r="F3" s="47">
        <v>772</v>
      </c>
      <c r="G3" s="47">
        <v>771</v>
      </c>
      <c r="H3" s="47">
        <v>789</v>
      </c>
      <c r="I3" s="47">
        <v>801</v>
      </c>
      <c r="J3" s="47">
        <v>802</v>
      </c>
      <c r="K3" s="47">
        <v>804</v>
      </c>
      <c r="L3" s="47">
        <v>782</v>
      </c>
      <c r="M3" s="47">
        <v>780</v>
      </c>
      <c r="N3" s="47">
        <v>764</v>
      </c>
      <c r="O3" s="85">
        <v>763</v>
      </c>
      <c r="P3" s="86">
        <v>718</v>
      </c>
      <c r="Q3" s="86">
        <v>723</v>
      </c>
      <c r="R3" s="86">
        <v>705</v>
      </c>
    </row>
    <row r="4" spans="1:18" ht="15.75" customHeight="1" x14ac:dyDescent="0.2">
      <c r="A4" s="45">
        <v>76</v>
      </c>
      <c r="B4" s="46" t="s">
        <v>2</v>
      </c>
      <c r="C4" s="47">
        <v>271</v>
      </c>
      <c r="D4" s="47">
        <v>273</v>
      </c>
      <c r="E4" s="47">
        <v>281</v>
      </c>
      <c r="F4" s="47">
        <v>278</v>
      </c>
      <c r="G4" s="47">
        <v>287</v>
      </c>
      <c r="H4" s="47">
        <v>278</v>
      </c>
      <c r="I4" s="47">
        <v>266</v>
      </c>
      <c r="J4" s="47">
        <v>268</v>
      </c>
      <c r="K4" s="47">
        <v>257</v>
      </c>
      <c r="L4" s="47">
        <v>251</v>
      </c>
      <c r="M4" s="47">
        <v>243</v>
      </c>
      <c r="N4" s="47">
        <v>241</v>
      </c>
      <c r="O4" s="85">
        <v>243</v>
      </c>
      <c r="P4" s="86">
        <v>238</v>
      </c>
      <c r="Q4" s="86">
        <v>240</v>
      </c>
      <c r="R4" s="86">
        <v>243</v>
      </c>
    </row>
    <row r="5" spans="1:18" ht="15.75" customHeight="1" x14ac:dyDescent="0.2">
      <c r="A5" s="45">
        <v>111</v>
      </c>
      <c r="B5" s="46" t="s">
        <v>3</v>
      </c>
      <c r="C5" s="50"/>
      <c r="D5" s="50"/>
      <c r="E5" s="50"/>
      <c r="F5" s="50"/>
      <c r="G5" s="50">
        <v>2532</v>
      </c>
      <c r="H5" s="50">
        <v>2617</v>
      </c>
      <c r="I5" s="50">
        <v>2611</v>
      </c>
      <c r="J5" s="50">
        <v>2622</v>
      </c>
      <c r="K5" s="50">
        <v>2644</v>
      </c>
      <c r="L5" s="50">
        <v>2705</v>
      </c>
      <c r="M5" s="50">
        <v>2716</v>
      </c>
      <c r="N5" s="50">
        <v>2719</v>
      </c>
      <c r="O5" s="85">
        <v>2721</v>
      </c>
      <c r="P5" s="86">
        <v>2732</v>
      </c>
      <c r="Q5" s="86">
        <v>2717</v>
      </c>
      <c r="R5" s="86">
        <v>2742</v>
      </c>
    </row>
    <row r="6" spans="1:18" ht="15.75" customHeight="1" x14ac:dyDescent="0.2">
      <c r="A6" s="45">
        <v>121</v>
      </c>
      <c r="B6" s="46" t="s">
        <v>4</v>
      </c>
      <c r="C6" s="48">
        <v>971</v>
      </c>
      <c r="D6" s="48">
        <v>1001</v>
      </c>
      <c r="E6" s="48">
        <v>1038</v>
      </c>
      <c r="F6" s="48">
        <v>1098</v>
      </c>
      <c r="G6" s="48">
        <v>1098</v>
      </c>
      <c r="H6" s="48">
        <v>1085</v>
      </c>
      <c r="I6" s="48">
        <v>1090</v>
      </c>
      <c r="J6" s="48">
        <v>1109</v>
      </c>
      <c r="K6" s="48">
        <v>1144</v>
      </c>
      <c r="L6" s="48">
        <v>1176</v>
      </c>
      <c r="M6" s="48">
        <v>1195</v>
      </c>
      <c r="N6" s="48">
        <v>1219</v>
      </c>
      <c r="O6" s="85">
        <v>1259</v>
      </c>
      <c r="P6" s="86">
        <v>1280</v>
      </c>
      <c r="Q6" s="86">
        <v>1302</v>
      </c>
      <c r="R6" s="86">
        <v>1360</v>
      </c>
    </row>
    <row r="7" spans="1:18" ht="15.75" customHeight="1" x14ac:dyDescent="0.2">
      <c r="A7" s="45">
        <v>127</v>
      </c>
      <c r="B7" s="46" t="s">
        <v>5</v>
      </c>
      <c r="C7" s="48">
        <v>2342</v>
      </c>
      <c r="D7" s="48">
        <v>2411</v>
      </c>
      <c r="E7" s="48">
        <v>2447</v>
      </c>
      <c r="F7" s="48">
        <v>2559</v>
      </c>
      <c r="G7" s="48">
        <v>2553</v>
      </c>
      <c r="H7" s="48">
        <v>2676</v>
      </c>
      <c r="I7" s="48">
        <v>2772</v>
      </c>
      <c r="J7" s="48">
        <v>2842</v>
      </c>
      <c r="K7" s="48">
        <v>2964</v>
      </c>
      <c r="L7" s="48">
        <v>3037</v>
      </c>
      <c r="M7" s="48">
        <v>3050</v>
      </c>
      <c r="N7" s="48">
        <v>3076</v>
      </c>
      <c r="O7" s="85">
        <v>3137</v>
      </c>
      <c r="P7" s="86">
        <v>3217</v>
      </c>
      <c r="Q7" s="86">
        <v>3293</v>
      </c>
      <c r="R7" s="86">
        <v>3379</v>
      </c>
    </row>
    <row r="8" spans="1:18" ht="15.75" customHeight="1" x14ac:dyDescent="0.2">
      <c r="A8" s="45">
        <v>63</v>
      </c>
      <c r="B8" s="46" t="s">
        <v>6</v>
      </c>
      <c r="C8" s="47">
        <v>670</v>
      </c>
      <c r="D8" s="47">
        <v>657</v>
      </c>
      <c r="E8" s="47">
        <v>659</v>
      </c>
      <c r="F8" s="47">
        <v>669</v>
      </c>
      <c r="G8" s="47">
        <v>656</v>
      </c>
      <c r="H8" s="47">
        <v>640</v>
      </c>
      <c r="I8" s="47">
        <v>639</v>
      </c>
      <c r="J8" s="47">
        <v>635</v>
      </c>
      <c r="K8" s="47">
        <v>642</v>
      </c>
      <c r="L8" s="47">
        <v>631</v>
      </c>
      <c r="M8" s="47">
        <v>628</v>
      </c>
      <c r="N8" s="47">
        <v>622</v>
      </c>
      <c r="O8" s="85">
        <v>623</v>
      </c>
      <c r="P8" s="86">
        <v>626</v>
      </c>
      <c r="Q8" s="86">
        <v>633</v>
      </c>
      <c r="R8" s="86">
        <v>621</v>
      </c>
    </row>
    <row r="9" spans="1:18" ht="15.75" customHeight="1" x14ac:dyDescent="0.2">
      <c r="A9" s="45">
        <v>113</v>
      </c>
      <c r="B9" s="46" t="s">
        <v>7</v>
      </c>
      <c r="C9" s="48">
        <v>3353</v>
      </c>
      <c r="D9" s="48">
        <v>3386</v>
      </c>
      <c r="E9" s="48">
        <v>3442</v>
      </c>
      <c r="F9" s="48">
        <v>3501</v>
      </c>
      <c r="G9" s="48">
        <v>3490</v>
      </c>
      <c r="H9" s="48">
        <v>3606</v>
      </c>
      <c r="I9" s="48">
        <v>3680</v>
      </c>
      <c r="J9" s="48">
        <v>3734</v>
      </c>
      <c r="K9" s="48">
        <v>3791</v>
      </c>
      <c r="L9" s="48">
        <v>3852</v>
      </c>
      <c r="M9" s="48">
        <v>3922</v>
      </c>
      <c r="N9" s="48">
        <v>3935</v>
      </c>
      <c r="O9" s="85">
        <v>3975</v>
      </c>
      <c r="P9" s="86">
        <v>4058</v>
      </c>
      <c r="Q9" s="86">
        <v>4094</v>
      </c>
      <c r="R9" s="86">
        <v>4137</v>
      </c>
    </row>
    <row r="10" spans="1:18" ht="15.75" customHeight="1" x14ac:dyDescent="0.2">
      <c r="A10" s="45">
        <v>1091</v>
      </c>
      <c r="B10" s="46" t="s">
        <v>8</v>
      </c>
      <c r="C10" s="48">
        <v>697</v>
      </c>
      <c r="D10" s="48">
        <v>690</v>
      </c>
      <c r="E10" s="48">
        <v>700</v>
      </c>
      <c r="F10" s="48">
        <v>734</v>
      </c>
      <c r="G10" s="48"/>
      <c r="H10" s="48"/>
      <c r="I10" s="48"/>
      <c r="J10" s="48"/>
      <c r="K10" s="48"/>
      <c r="L10" s="48"/>
      <c r="M10" s="48"/>
      <c r="N10" s="48"/>
      <c r="O10" s="85"/>
      <c r="P10" s="85"/>
      <c r="Q10" s="85"/>
      <c r="R10" s="85"/>
    </row>
    <row r="11" spans="1:18" ht="15.75" customHeight="1" x14ac:dyDescent="0.2">
      <c r="A11" s="45">
        <v>143</v>
      </c>
      <c r="B11" s="46" t="s">
        <v>9</v>
      </c>
      <c r="C11" s="48">
        <v>7005</v>
      </c>
      <c r="D11" s="48">
        <v>7180</v>
      </c>
      <c r="E11" s="48">
        <v>7326</v>
      </c>
      <c r="F11" s="48">
        <v>7467</v>
      </c>
      <c r="G11" s="48">
        <v>7617</v>
      </c>
      <c r="H11" s="48">
        <v>7726</v>
      </c>
      <c r="I11" s="48">
        <v>7807</v>
      </c>
      <c r="J11" s="48">
        <v>7834</v>
      </c>
      <c r="K11" s="48">
        <v>7919</v>
      </c>
      <c r="L11" s="48">
        <v>8079</v>
      </c>
      <c r="M11" s="48">
        <v>8057</v>
      </c>
      <c r="N11" s="48">
        <v>8073</v>
      </c>
      <c r="O11" s="85">
        <v>8100</v>
      </c>
      <c r="P11" s="86">
        <v>8096</v>
      </c>
      <c r="Q11" s="86">
        <v>8144</v>
      </c>
      <c r="R11" s="89"/>
    </row>
    <row r="12" spans="1:18" ht="15.75" customHeight="1" x14ac:dyDescent="0.2">
      <c r="A12" s="45">
        <v>43</v>
      </c>
      <c r="B12" s="46" t="s">
        <v>10</v>
      </c>
      <c r="C12" s="47">
        <v>1193</v>
      </c>
      <c r="D12" s="47">
        <v>1211</v>
      </c>
      <c r="E12" s="47">
        <v>1201</v>
      </c>
      <c r="F12" s="47">
        <v>1211</v>
      </c>
      <c r="G12" s="47">
        <v>1200</v>
      </c>
      <c r="H12" s="47">
        <v>1209</v>
      </c>
      <c r="I12" s="47">
        <v>1248</v>
      </c>
      <c r="J12" s="47">
        <v>1237</v>
      </c>
      <c r="K12" s="47">
        <v>1268</v>
      </c>
      <c r="L12" s="47">
        <v>1292</v>
      </c>
      <c r="M12" s="47">
        <v>1300</v>
      </c>
      <c r="N12" s="47">
        <v>1308</v>
      </c>
      <c r="O12" s="85">
        <v>1324</v>
      </c>
      <c r="P12" s="86">
        <v>1328</v>
      </c>
      <c r="Q12" s="86">
        <v>1331</v>
      </c>
      <c r="R12" s="86">
        <v>1305</v>
      </c>
    </row>
    <row r="13" spans="1:18" ht="15.75" customHeight="1" x14ac:dyDescent="0.2">
      <c r="A13" s="45">
        <v>2</v>
      </c>
      <c r="B13" s="46" t="s">
        <v>11</v>
      </c>
      <c r="C13" s="49">
        <v>435</v>
      </c>
      <c r="D13" s="49">
        <v>434</v>
      </c>
      <c r="E13" s="49">
        <v>441</v>
      </c>
      <c r="F13" s="49">
        <v>447</v>
      </c>
      <c r="G13" s="49">
        <v>458</v>
      </c>
      <c r="H13" s="49">
        <v>460</v>
      </c>
      <c r="I13" s="49">
        <v>438</v>
      </c>
      <c r="J13" s="49">
        <v>434</v>
      </c>
      <c r="K13" s="49">
        <v>435</v>
      </c>
      <c r="L13" s="49">
        <v>427</v>
      </c>
      <c r="M13" s="49">
        <v>411</v>
      </c>
      <c r="N13" s="49">
        <v>395</v>
      </c>
      <c r="O13" s="85">
        <v>389</v>
      </c>
      <c r="P13" s="86">
        <v>378</v>
      </c>
      <c r="Q13" s="86">
        <v>375</v>
      </c>
      <c r="R13" s="86">
        <v>354</v>
      </c>
    </row>
    <row r="14" spans="1:18" ht="15.75" customHeight="1" x14ac:dyDescent="0.2">
      <c r="A14" s="45">
        <v>22</v>
      </c>
      <c r="B14" s="46" t="s">
        <v>170</v>
      </c>
      <c r="C14" s="47">
        <v>450</v>
      </c>
      <c r="D14" s="47">
        <v>444</v>
      </c>
      <c r="E14" s="47">
        <v>415</v>
      </c>
      <c r="F14" s="47">
        <v>397</v>
      </c>
      <c r="G14" s="47">
        <v>395</v>
      </c>
      <c r="H14" s="47">
        <v>423</v>
      </c>
      <c r="I14" s="47">
        <v>420</v>
      </c>
      <c r="J14" s="47">
        <v>421</v>
      </c>
      <c r="K14" s="47">
        <v>423</v>
      </c>
      <c r="L14" s="47">
        <v>450</v>
      </c>
      <c r="M14" s="47">
        <v>452</v>
      </c>
      <c r="N14" s="47">
        <v>442</v>
      </c>
      <c r="O14" s="85">
        <v>449</v>
      </c>
      <c r="P14" s="86">
        <v>462</v>
      </c>
      <c r="Q14" s="86">
        <v>450</v>
      </c>
      <c r="R14" s="86">
        <v>452</v>
      </c>
    </row>
    <row r="15" spans="1:18" ht="15.75" customHeight="1" x14ac:dyDescent="0.2">
      <c r="A15" s="45">
        <v>4</v>
      </c>
      <c r="B15" s="46" t="s">
        <v>12</v>
      </c>
      <c r="C15" s="49">
        <v>153</v>
      </c>
      <c r="D15" s="49">
        <v>156</v>
      </c>
      <c r="E15" s="49">
        <v>154</v>
      </c>
      <c r="F15" s="49">
        <v>147</v>
      </c>
      <c r="G15" s="49">
        <v>142</v>
      </c>
      <c r="H15" s="49">
        <v>142</v>
      </c>
      <c r="I15" s="49">
        <v>144</v>
      </c>
      <c r="J15" s="49">
        <v>156</v>
      </c>
      <c r="K15" s="49">
        <v>153</v>
      </c>
      <c r="L15" s="49">
        <v>145</v>
      </c>
      <c r="M15" s="49">
        <v>145</v>
      </c>
      <c r="N15" s="49">
        <v>144</v>
      </c>
      <c r="O15" s="85">
        <v>140</v>
      </c>
      <c r="P15" s="86">
        <v>142</v>
      </c>
      <c r="Q15" s="86">
        <v>134</v>
      </c>
      <c r="R15" s="86">
        <v>127</v>
      </c>
    </row>
    <row r="16" spans="1:18" ht="15.75" customHeight="1" x14ac:dyDescent="0.2">
      <c r="A16" s="45">
        <v>1032</v>
      </c>
      <c r="B16" s="46" t="s">
        <v>13</v>
      </c>
      <c r="C16" s="47">
        <v>220</v>
      </c>
      <c r="D16" s="47">
        <v>214</v>
      </c>
      <c r="E16" s="47">
        <v>217</v>
      </c>
      <c r="F16" s="47">
        <v>220</v>
      </c>
      <c r="G16" s="47">
        <v>220</v>
      </c>
      <c r="H16" s="47">
        <v>241</v>
      </c>
      <c r="I16" s="47">
        <v>239</v>
      </c>
      <c r="J16" s="47">
        <v>253</v>
      </c>
      <c r="K16" s="47"/>
      <c r="L16" s="47"/>
      <c r="M16" s="47"/>
      <c r="N16" s="47"/>
      <c r="O16" s="85"/>
      <c r="P16" s="85"/>
      <c r="Q16" s="85"/>
      <c r="R16" s="85"/>
    </row>
    <row r="17" spans="1:18" ht="15.75" customHeight="1" x14ac:dyDescent="0.2">
      <c r="A17" s="45">
        <v>23</v>
      </c>
      <c r="B17" s="46" t="s">
        <v>14</v>
      </c>
      <c r="C17" s="47">
        <v>27</v>
      </c>
      <c r="D17" s="47">
        <v>27</v>
      </c>
      <c r="E17" s="47">
        <v>27</v>
      </c>
      <c r="F17" s="47">
        <v>27</v>
      </c>
      <c r="G17" s="47">
        <v>27</v>
      </c>
      <c r="H17" s="47">
        <v>33</v>
      </c>
      <c r="I17" s="47">
        <v>33</v>
      </c>
      <c r="J17" s="47">
        <v>30</v>
      </c>
      <c r="K17" s="47">
        <v>30</v>
      </c>
      <c r="L17" s="47">
        <v>33</v>
      </c>
      <c r="M17" s="47">
        <v>31</v>
      </c>
      <c r="N17" s="47">
        <v>30</v>
      </c>
      <c r="O17" s="85">
        <v>32</v>
      </c>
      <c r="P17" s="86">
        <v>33</v>
      </c>
      <c r="Q17" s="86">
        <v>33</v>
      </c>
      <c r="R17" s="86">
        <v>34</v>
      </c>
    </row>
    <row r="18" spans="1:18" ht="15.75" customHeight="1" x14ac:dyDescent="0.2">
      <c r="A18" s="45">
        <v>24</v>
      </c>
      <c r="B18" s="46" t="s">
        <v>15</v>
      </c>
      <c r="C18" s="47">
        <v>806</v>
      </c>
      <c r="D18" s="47">
        <v>811</v>
      </c>
      <c r="E18" s="47">
        <v>831</v>
      </c>
      <c r="F18" s="47">
        <v>840</v>
      </c>
      <c r="G18" s="47">
        <v>844</v>
      </c>
      <c r="H18" s="47">
        <v>852</v>
      </c>
      <c r="I18" s="47">
        <v>859</v>
      </c>
      <c r="J18" s="47">
        <v>852</v>
      </c>
      <c r="K18" s="47">
        <v>856</v>
      </c>
      <c r="L18" s="47">
        <v>866</v>
      </c>
      <c r="M18" s="47">
        <v>894</v>
      </c>
      <c r="N18" s="47">
        <v>932</v>
      </c>
      <c r="O18" s="85">
        <v>976</v>
      </c>
      <c r="P18" s="86">
        <v>974</v>
      </c>
      <c r="Q18" s="86">
        <v>1002</v>
      </c>
      <c r="R18" s="86">
        <v>1035</v>
      </c>
    </row>
    <row r="19" spans="1:18" ht="15.75" customHeight="1" x14ac:dyDescent="0.2">
      <c r="A19" s="45">
        <v>64</v>
      </c>
      <c r="B19" s="46" t="s">
        <v>16</v>
      </c>
      <c r="C19" s="47">
        <v>303</v>
      </c>
      <c r="D19" s="47">
        <v>307</v>
      </c>
      <c r="E19" s="47">
        <v>313</v>
      </c>
      <c r="F19" s="47">
        <v>317</v>
      </c>
      <c r="G19" s="47">
        <v>314</v>
      </c>
      <c r="H19" s="47">
        <v>307</v>
      </c>
      <c r="I19" s="47">
        <v>305</v>
      </c>
      <c r="J19" s="47">
        <v>295</v>
      </c>
      <c r="K19" s="47">
        <v>290</v>
      </c>
      <c r="L19" s="47">
        <v>284</v>
      </c>
      <c r="M19" s="47">
        <v>288</v>
      </c>
      <c r="N19" s="47">
        <v>293</v>
      </c>
      <c r="O19" s="85">
        <v>294</v>
      </c>
      <c r="P19" s="86">
        <v>290</v>
      </c>
      <c r="Q19" s="86">
        <v>292</v>
      </c>
      <c r="R19" s="86">
        <v>296</v>
      </c>
    </row>
    <row r="20" spans="1:18" ht="15.75" customHeight="1" x14ac:dyDescent="0.2">
      <c r="A20" s="45">
        <v>5</v>
      </c>
      <c r="B20" s="46" t="s">
        <v>17</v>
      </c>
      <c r="C20" s="49">
        <v>73</v>
      </c>
      <c r="D20" s="49">
        <v>76</v>
      </c>
      <c r="E20" s="49">
        <v>69</v>
      </c>
      <c r="F20" s="49">
        <v>78</v>
      </c>
      <c r="G20" s="49">
        <v>79</v>
      </c>
      <c r="H20" s="49">
        <v>75</v>
      </c>
      <c r="I20" s="49">
        <v>83</v>
      </c>
      <c r="J20" s="49">
        <v>74</v>
      </c>
      <c r="K20" s="49">
        <v>76</v>
      </c>
      <c r="L20" s="49">
        <v>80</v>
      </c>
      <c r="M20" s="49">
        <v>74</v>
      </c>
      <c r="N20" s="49">
        <v>74</v>
      </c>
      <c r="O20" s="85"/>
      <c r="P20" s="85"/>
      <c r="Q20" s="85"/>
      <c r="R20" s="85"/>
    </row>
    <row r="21" spans="1:18" ht="15.75" customHeight="1" x14ac:dyDescent="0.2">
      <c r="A21" s="45">
        <v>144</v>
      </c>
      <c r="B21" s="46" t="s">
        <v>18</v>
      </c>
      <c r="C21" s="48">
        <v>196</v>
      </c>
      <c r="D21" s="48">
        <v>206</v>
      </c>
      <c r="E21" s="48">
        <v>191</v>
      </c>
      <c r="F21" s="48">
        <v>180</v>
      </c>
      <c r="G21" s="48">
        <v>180</v>
      </c>
      <c r="H21" s="48">
        <v>177</v>
      </c>
      <c r="I21" s="48">
        <v>219</v>
      </c>
      <c r="J21" s="48">
        <v>198</v>
      </c>
      <c r="K21" s="48">
        <v>194</v>
      </c>
      <c r="L21" s="48">
        <v>186</v>
      </c>
      <c r="M21" s="48">
        <v>183</v>
      </c>
      <c r="N21" s="48">
        <v>182</v>
      </c>
      <c r="O21" s="85">
        <v>181</v>
      </c>
      <c r="P21" s="86">
        <v>198</v>
      </c>
      <c r="Q21" s="86">
        <v>200</v>
      </c>
      <c r="R21" s="86">
        <v>211</v>
      </c>
    </row>
    <row r="22" spans="1:18" ht="15.75" customHeight="1" x14ac:dyDescent="0.2">
      <c r="A22" s="45">
        <v>132</v>
      </c>
      <c r="B22" s="46" t="s">
        <v>19</v>
      </c>
      <c r="C22" s="48">
        <v>746</v>
      </c>
      <c r="D22" s="48">
        <v>763</v>
      </c>
      <c r="E22" s="48">
        <v>769</v>
      </c>
      <c r="F22" s="48">
        <v>789</v>
      </c>
      <c r="G22" s="48">
        <v>793</v>
      </c>
      <c r="H22" s="48">
        <v>815</v>
      </c>
      <c r="I22" s="48">
        <v>841</v>
      </c>
      <c r="J22" s="48">
        <v>868</v>
      </c>
      <c r="K22" s="48">
        <v>835</v>
      </c>
      <c r="L22" s="48">
        <v>875</v>
      </c>
      <c r="M22" s="48">
        <v>850</v>
      </c>
      <c r="N22" s="48">
        <v>880</v>
      </c>
      <c r="O22" s="85">
        <v>911</v>
      </c>
      <c r="P22" s="86">
        <v>894</v>
      </c>
      <c r="Q22" s="86">
        <v>915</v>
      </c>
      <c r="R22" s="86">
        <v>911</v>
      </c>
    </row>
    <row r="23" spans="1:18" ht="15.75" customHeight="1" x14ac:dyDescent="0.2">
      <c r="A23" s="45">
        <v>1077</v>
      </c>
      <c r="B23" s="46" t="s">
        <v>20</v>
      </c>
      <c r="C23" s="47">
        <v>523</v>
      </c>
      <c r="D23" s="47">
        <v>519</v>
      </c>
      <c r="E23" s="47">
        <v>517</v>
      </c>
      <c r="F23" s="47">
        <v>512</v>
      </c>
      <c r="G23" s="47"/>
      <c r="H23" s="47"/>
      <c r="I23" s="47"/>
      <c r="J23" s="47"/>
      <c r="K23" s="47"/>
      <c r="L23" s="47"/>
      <c r="M23" s="47"/>
      <c r="N23" s="47"/>
      <c r="O23" s="85"/>
      <c r="P23" s="85"/>
      <c r="Q23" s="85"/>
      <c r="R23" s="85"/>
    </row>
    <row r="24" spans="1:18" ht="15.75" customHeight="1" x14ac:dyDescent="0.2">
      <c r="A24" s="45">
        <v>33</v>
      </c>
      <c r="B24" s="46" t="s">
        <v>21</v>
      </c>
      <c r="C24" s="47">
        <v>12029</v>
      </c>
      <c r="D24" s="47">
        <v>12056</v>
      </c>
      <c r="E24" s="47">
        <v>11902</v>
      </c>
      <c r="F24" s="47">
        <v>12162</v>
      </c>
      <c r="G24" s="47">
        <v>12254</v>
      </c>
      <c r="H24" s="47">
        <v>12467</v>
      </c>
      <c r="I24" s="47">
        <v>12511</v>
      </c>
      <c r="J24" s="47">
        <v>12728</v>
      </c>
      <c r="K24" s="47">
        <v>12823</v>
      </c>
      <c r="L24" s="47">
        <v>12935</v>
      </c>
      <c r="M24" s="47">
        <v>13088</v>
      </c>
      <c r="N24" s="47">
        <v>13158</v>
      </c>
      <c r="O24" s="85">
        <v>13109</v>
      </c>
      <c r="P24" s="86">
        <v>13058</v>
      </c>
      <c r="Q24" s="86">
        <v>13079</v>
      </c>
      <c r="R24" s="86">
        <v>13221</v>
      </c>
    </row>
    <row r="25" spans="1:18" ht="15.75" customHeight="1" x14ac:dyDescent="0.2">
      <c r="A25" s="45">
        <v>65</v>
      </c>
      <c r="B25" s="46" t="s">
        <v>22</v>
      </c>
      <c r="C25" s="47">
        <v>726</v>
      </c>
      <c r="D25" s="47">
        <v>726</v>
      </c>
      <c r="E25" s="47">
        <v>728</v>
      </c>
      <c r="F25" s="47">
        <v>727</v>
      </c>
      <c r="G25" s="47">
        <v>719</v>
      </c>
      <c r="H25" s="47">
        <v>728</v>
      </c>
      <c r="I25" s="47">
        <v>725</v>
      </c>
      <c r="J25" s="47">
        <v>724</v>
      </c>
      <c r="K25" s="47">
        <v>725</v>
      </c>
      <c r="L25" s="47">
        <v>758</v>
      </c>
      <c r="M25" s="47">
        <v>738</v>
      </c>
      <c r="N25" s="47">
        <v>728</v>
      </c>
      <c r="O25" s="85">
        <v>715</v>
      </c>
      <c r="P25" s="86">
        <v>730</v>
      </c>
      <c r="Q25" s="86">
        <v>744</v>
      </c>
      <c r="R25" s="86">
        <v>752</v>
      </c>
    </row>
    <row r="26" spans="1:18" ht="15.75" customHeight="1" x14ac:dyDescent="0.2">
      <c r="A26" s="45">
        <v>92</v>
      </c>
      <c r="B26" s="46" t="s">
        <v>23</v>
      </c>
      <c r="C26" s="48">
        <v>2946</v>
      </c>
      <c r="D26" s="48">
        <v>2980</v>
      </c>
      <c r="E26" s="48">
        <v>3045</v>
      </c>
      <c r="F26" s="48">
        <v>3087</v>
      </c>
      <c r="G26" s="48">
        <v>3122</v>
      </c>
      <c r="H26" s="48">
        <v>3115</v>
      </c>
      <c r="I26" s="48">
        <v>3147</v>
      </c>
      <c r="J26" s="48">
        <v>3249</v>
      </c>
      <c r="K26" s="48">
        <v>3286</v>
      </c>
      <c r="L26" s="48">
        <v>3375</v>
      </c>
      <c r="M26" s="48">
        <v>3410</v>
      </c>
      <c r="N26" s="48">
        <v>3466</v>
      </c>
      <c r="O26" s="85">
        <v>3528</v>
      </c>
      <c r="P26" s="86">
        <v>3525</v>
      </c>
      <c r="Q26" s="86">
        <v>3542</v>
      </c>
      <c r="R26" s="86">
        <v>3606</v>
      </c>
    </row>
    <row r="27" spans="1:18" ht="15.75" customHeight="1" x14ac:dyDescent="0.2">
      <c r="A27" s="45">
        <v>128</v>
      </c>
      <c r="B27" s="46" t="s">
        <v>24</v>
      </c>
      <c r="C27" s="48">
        <v>2768</v>
      </c>
      <c r="D27" s="48">
        <v>2816</v>
      </c>
      <c r="E27" s="48">
        <v>2902</v>
      </c>
      <c r="F27" s="48">
        <v>2963</v>
      </c>
      <c r="G27" s="48">
        <v>3034</v>
      </c>
      <c r="H27" s="48">
        <v>3068</v>
      </c>
      <c r="I27" s="48">
        <v>3206</v>
      </c>
      <c r="J27" s="48">
        <v>3286</v>
      </c>
      <c r="K27" s="48">
        <v>3365</v>
      </c>
      <c r="L27" s="48">
        <v>3461</v>
      </c>
      <c r="M27" s="48">
        <v>3587</v>
      </c>
      <c r="N27" s="48">
        <v>3721</v>
      </c>
      <c r="O27" s="85">
        <v>3787</v>
      </c>
      <c r="P27" s="86">
        <v>3897</v>
      </c>
      <c r="Q27" s="86">
        <v>3915</v>
      </c>
      <c r="R27" s="86">
        <v>3986</v>
      </c>
    </row>
    <row r="28" spans="1:18" ht="15.75" customHeight="1" x14ac:dyDescent="0.2">
      <c r="A28" s="45">
        <v>159</v>
      </c>
      <c r="B28" s="46" t="s">
        <v>25</v>
      </c>
      <c r="C28" s="48">
        <v>1220</v>
      </c>
      <c r="D28" s="48">
        <v>1217</v>
      </c>
      <c r="E28" s="48">
        <v>1263</v>
      </c>
      <c r="F28" s="48">
        <v>1259</v>
      </c>
      <c r="G28" s="48">
        <v>1275</v>
      </c>
      <c r="H28" s="48">
        <v>1276</v>
      </c>
      <c r="I28" s="48">
        <v>1272</v>
      </c>
      <c r="J28" s="48">
        <v>1252</v>
      </c>
      <c r="K28" s="48">
        <v>1256</v>
      </c>
      <c r="L28" s="48">
        <v>1284</v>
      </c>
      <c r="M28" s="48">
        <v>1340</v>
      </c>
      <c r="N28" s="48">
        <v>1324</v>
      </c>
      <c r="O28" s="85">
        <v>1342</v>
      </c>
      <c r="P28" s="86">
        <v>1336</v>
      </c>
      <c r="Q28" s="86">
        <v>1338</v>
      </c>
      <c r="R28" s="86">
        <v>1371</v>
      </c>
    </row>
    <row r="29" spans="1:18" ht="15.75" customHeight="1" x14ac:dyDescent="0.2">
      <c r="A29" s="45">
        <v>1093</v>
      </c>
      <c r="B29" s="46" t="s">
        <v>26</v>
      </c>
      <c r="C29" s="48">
        <v>110</v>
      </c>
      <c r="D29" s="48">
        <v>120</v>
      </c>
      <c r="E29" s="48">
        <v>134</v>
      </c>
      <c r="F29" s="48">
        <v>137</v>
      </c>
      <c r="G29" s="48"/>
      <c r="H29" s="48"/>
      <c r="I29" s="48"/>
      <c r="J29" s="48"/>
      <c r="K29" s="48"/>
      <c r="L29" s="48"/>
      <c r="M29" s="48"/>
      <c r="N29" s="48"/>
      <c r="O29" s="85"/>
      <c r="P29" s="85"/>
      <c r="Q29" s="85"/>
      <c r="R29" s="85"/>
    </row>
    <row r="30" spans="1:18" ht="15.75" customHeight="1" x14ac:dyDescent="0.2">
      <c r="A30" s="45">
        <v>133</v>
      </c>
      <c r="B30" s="46" t="s">
        <v>27</v>
      </c>
      <c r="C30" s="48">
        <v>1215</v>
      </c>
      <c r="D30" s="48">
        <v>1250</v>
      </c>
      <c r="E30" s="48">
        <v>1279</v>
      </c>
      <c r="F30" s="48">
        <v>1329</v>
      </c>
      <c r="G30" s="48">
        <v>1359</v>
      </c>
      <c r="H30" s="48">
        <v>1415</v>
      </c>
      <c r="I30" s="48">
        <v>1523</v>
      </c>
      <c r="J30" s="48">
        <v>1526</v>
      </c>
      <c r="K30" s="48">
        <v>1552</v>
      </c>
      <c r="L30" s="48">
        <v>1611</v>
      </c>
      <c r="M30" s="48">
        <v>1666</v>
      </c>
      <c r="N30" s="48">
        <v>1734</v>
      </c>
      <c r="O30" s="85">
        <v>1799</v>
      </c>
      <c r="P30" s="86">
        <v>1849</v>
      </c>
      <c r="Q30" s="86">
        <v>1913</v>
      </c>
      <c r="R30" s="85"/>
    </row>
    <row r="31" spans="1:18" ht="15.75" customHeight="1" x14ac:dyDescent="0.2">
      <c r="A31" s="45">
        <v>94</v>
      </c>
      <c r="B31" s="46" t="s">
        <v>28</v>
      </c>
      <c r="C31" s="48">
        <v>2807</v>
      </c>
      <c r="D31" s="48">
        <v>2843</v>
      </c>
      <c r="E31" s="48">
        <v>2879</v>
      </c>
      <c r="F31" s="48">
        <v>2904</v>
      </c>
      <c r="G31" s="48">
        <v>2962</v>
      </c>
      <c r="H31" s="48">
        <v>2961</v>
      </c>
      <c r="I31" s="48">
        <v>2987</v>
      </c>
      <c r="J31" s="48">
        <v>3008</v>
      </c>
      <c r="K31" s="48">
        <v>3055</v>
      </c>
      <c r="L31" s="48">
        <v>3093</v>
      </c>
      <c r="M31" s="48">
        <v>3117</v>
      </c>
      <c r="N31" s="48">
        <v>3092</v>
      </c>
      <c r="O31" s="85"/>
      <c r="P31" s="85"/>
      <c r="Q31" s="85"/>
      <c r="R31" s="85"/>
    </row>
    <row r="32" spans="1:18" ht="15.75" customHeight="1" x14ac:dyDescent="0.2">
      <c r="A32" s="45">
        <v>95</v>
      </c>
      <c r="B32" s="46" t="s">
        <v>29</v>
      </c>
      <c r="C32" s="48">
        <v>1583</v>
      </c>
      <c r="D32" s="48">
        <v>1546</v>
      </c>
      <c r="E32" s="48">
        <v>1556</v>
      </c>
      <c r="F32" s="48">
        <v>1578</v>
      </c>
      <c r="G32" s="48">
        <v>1580</v>
      </c>
      <c r="H32" s="48">
        <v>1602</v>
      </c>
      <c r="I32" s="48">
        <v>1644</v>
      </c>
      <c r="J32" s="48">
        <v>1667</v>
      </c>
      <c r="K32" s="48">
        <v>1660</v>
      </c>
      <c r="L32" s="48">
        <v>1651</v>
      </c>
      <c r="M32" s="48">
        <v>1632</v>
      </c>
      <c r="N32" s="48">
        <v>1615</v>
      </c>
      <c r="O32" s="85">
        <v>1580</v>
      </c>
      <c r="P32" s="86">
        <v>1617</v>
      </c>
      <c r="Q32" s="86">
        <v>1588</v>
      </c>
      <c r="R32" s="86">
        <v>1597</v>
      </c>
    </row>
    <row r="33" spans="1:18" ht="15.75" customHeight="1" x14ac:dyDescent="0.2">
      <c r="A33" s="45">
        <v>160</v>
      </c>
      <c r="B33" s="46" t="s">
        <v>30</v>
      </c>
      <c r="C33" s="48">
        <v>6324</v>
      </c>
      <c r="D33" s="48">
        <v>6443</v>
      </c>
      <c r="E33" s="48">
        <v>6578</v>
      </c>
      <c r="F33" s="48">
        <v>6720</v>
      </c>
      <c r="G33" s="48">
        <v>6991</v>
      </c>
      <c r="H33" s="48">
        <v>7276</v>
      </c>
      <c r="I33" s="48">
        <v>7564</v>
      </c>
      <c r="J33" s="48">
        <v>7750</v>
      </c>
      <c r="K33" s="48">
        <v>7982</v>
      </c>
      <c r="L33" s="48">
        <v>8311</v>
      </c>
      <c r="M33" s="48">
        <v>8638</v>
      </c>
      <c r="N33" s="48">
        <v>8863</v>
      </c>
      <c r="O33" s="85">
        <v>9018</v>
      </c>
      <c r="P33" s="86">
        <v>9256</v>
      </c>
      <c r="Q33" s="86">
        <v>9467</v>
      </c>
      <c r="R33" s="86">
        <v>9598</v>
      </c>
    </row>
    <row r="34" spans="1:18" ht="15.75" customHeight="1" x14ac:dyDescent="0.2">
      <c r="A34" s="45">
        <v>149</v>
      </c>
      <c r="B34" s="46" t="s">
        <v>31</v>
      </c>
      <c r="C34" s="48">
        <v>525</v>
      </c>
      <c r="D34" s="48">
        <v>531</v>
      </c>
      <c r="E34" s="48">
        <v>532</v>
      </c>
      <c r="F34" s="48">
        <v>526</v>
      </c>
      <c r="G34" s="48">
        <v>540</v>
      </c>
      <c r="H34" s="48">
        <v>584</v>
      </c>
      <c r="I34" s="48">
        <v>600</v>
      </c>
      <c r="J34" s="48">
        <v>630</v>
      </c>
      <c r="K34" s="48">
        <v>674</v>
      </c>
      <c r="L34" s="48">
        <v>703</v>
      </c>
      <c r="M34" s="48">
        <v>723</v>
      </c>
      <c r="N34" s="48">
        <v>750</v>
      </c>
      <c r="O34" s="85">
        <v>780</v>
      </c>
      <c r="P34" s="86">
        <v>798</v>
      </c>
      <c r="Q34" s="86">
        <v>826</v>
      </c>
      <c r="R34" s="86">
        <v>832</v>
      </c>
    </row>
    <row r="35" spans="1:18" ht="15.75" customHeight="1" x14ac:dyDescent="0.2">
      <c r="A35" s="45">
        <v>129</v>
      </c>
      <c r="B35" s="46" t="s">
        <v>32</v>
      </c>
      <c r="C35" s="48">
        <v>6987</v>
      </c>
      <c r="D35" s="48">
        <v>7138</v>
      </c>
      <c r="E35" s="48">
        <v>7181</v>
      </c>
      <c r="F35" s="48">
        <v>7246</v>
      </c>
      <c r="G35" s="48">
        <v>7445</v>
      </c>
      <c r="H35" s="48">
        <v>7708</v>
      </c>
      <c r="I35" s="48">
        <v>7848</v>
      </c>
      <c r="J35" s="48">
        <v>8054</v>
      </c>
      <c r="K35" s="48">
        <v>8195</v>
      </c>
      <c r="L35" s="48">
        <v>8315</v>
      </c>
      <c r="M35" s="48">
        <v>8485</v>
      </c>
      <c r="N35" s="48">
        <v>8674</v>
      </c>
      <c r="O35" s="85">
        <v>8691</v>
      </c>
      <c r="P35" s="86">
        <v>8797</v>
      </c>
      <c r="Q35" s="86">
        <v>8837</v>
      </c>
      <c r="R35" s="86">
        <v>8857</v>
      </c>
    </row>
    <row r="36" spans="1:18" ht="15.75" customHeight="1" x14ac:dyDescent="0.2">
      <c r="A36" s="45">
        <v>104</v>
      </c>
      <c r="B36" s="46" t="s">
        <v>214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85">
        <v>10565</v>
      </c>
      <c r="P36" s="86">
        <v>10449</v>
      </c>
      <c r="Q36" s="86">
        <v>10365</v>
      </c>
      <c r="R36" s="86">
        <v>10218</v>
      </c>
    </row>
    <row r="37" spans="1:18" ht="15.75" customHeight="1" x14ac:dyDescent="0.2">
      <c r="A37" s="45">
        <v>150</v>
      </c>
      <c r="B37" s="46" t="s">
        <v>33</v>
      </c>
      <c r="C37" s="48">
        <v>634</v>
      </c>
      <c r="D37" s="48">
        <v>649</v>
      </c>
      <c r="E37" s="48">
        <v>670</v>
      </c>
      <c r="F37" s="48">
        <v>677</v>
      </c>
      <c r="G37" s="48">
        <v>707</v>
      </c>
      <c r="H37" s="48">
        <v>734</v>
      </c>
      <c r="I37" s="48">
        <v>766</v>
      </c>
      <c r="J37" s="48">
        <v>796</v>
      </c>
      <c r="K37" s="48">
        <v>834</v>
      </c>
      <c r="L37" s="48">
        <v>858</v>
      </c>
      <c r="M37" s="48">
        <v>870</v>
      </c>
      <c r="N37" s="48">
        <v>911</v>
      </c>
      <c r="O37" s="85">
        <v>930</v>
      </c>
      <c r="P37" s="86">
        <v>969</v>
      </c>
      <c r="Q37" s="86">
        <v>1007</v>
      </c>
      <c r="R37" s="86">
        <v>1040</v>
      </c>
    </row>
    <row r="38" spans="1:18" ht="15.75" customHeight="1" x14ac:dyDescent="0.2">
      <c r="A38" s="45">
        <v>35</v>
      </c>
      <c r="B38" s="46" t="s">
        <v>34</v>
      </c>
      <c r="C38" s="47">
        <v>353</v>
      </c>
      <c r="D38" s="47">
        <v>353</v>
      </c>
      <c r="E38" s="47">
        <v>359</v>
      </c>
      <c r="F38" s="47">
        <v>345</v>
      </c>
      <c r="G38" s="47">
        <v>343</v>
      </c>
      <c r="H38" s="47">
        <v>341</v>
      </c>
      <c r="I38" s="47">
        <v>343</v>
      </c>
      <c r="J38" s="47">
        <v>342</v>
      </c>
      <c r="K38" s="47">
        <v>339</v>
      </c>
      <c r="L38" s="47">
        <v>334</v>
      </c>
      <c r="M38" s="47">
        <v>345</v>
      </c>
      <c r="N38" s="47">
        <v>341</v>
      </c>
      <c r="O38" s="85">
        <v>340</v>
      </c>
      <c r="P38" s="86">
        <v>335</v>
      </c>
      <c r="Q38" s="86">
        <v>338</v>
      </c>
      <c r="R38" s="86">
        <v>324</v>
      </c>
    </row>
    <row r="39" spans="1:18" ht="15.75" customHeight="1" x14ac:dyDescent="0.2">
      <c r="A39" s="45">
        <v>66</v>
      </c>
      <c r="B39" s="46" t="s">
        <v>35</v>
      </c>
      <c r="C39" s="47">
        <v>515</v>
      </c>
      <c r="D39" s="47">
        <v>513</v>
      </c>
      <c r="E39" s="47">
        <v>498</v>
      </c>
      <c r="F39" s="47">
        <v>490</v>
      </c>
      <c r="G39" s="47">
        <v>492</v>
      </c>
      <c r="H39" s="47">
        <v>479</v>
      </c>
      <c r="I39" s="47">
        <v>462</v>
      </c>
      <c r="J39" s="47">
        <v>454</v>
      </c>
      <c r="K39" s="47">
        <v>449</v>
      </c>
      <c r="L39" s="47">
        <v>459</v>
      </c>
      <c r="M39" s="47">
        <v>453</v>
      </c>
      <c r="N39" s="47">
        <v>443</v>
      </c>
      <c r="O39" s="85">
        <v>438</v>
      </c>
      <c r="P39" s="86">
        <v>444</v>
      </c>
      <c r="Q39" s="86">
        <v>446</v>
      </c>
      <c r="R39" s="86">
        <v>450</v>
      </c>
    </row>
    <row r="40" spans="1:18" ht="15.75" customHeight="1" x14ac:dyDescent="0.2">
      <c r="A40" s="45">
        <v>44</v>
      </c>
      <c r="B40" s="46" t="s">
        <v>36</v>
      </c>
      <c r="C40" s="47">
        <v>212</v>
      </c>
      <c r="D40" s="47">
        <v>206</v>
      </c>
      <c r="E40" s="47">
        <v>209</v>
      </c>
      <c r="F40" s="47">
        <v>207</v>
      </c>
      <c r="G40" s="47">
        <v>206</v>
      </c>
      <c r="H40" s="47">
        <v>219</v>
      </c>
      <c r="I40" s="47">
        <v>217</v>
      </c>
      <c r="J40" s="47">
        <v>216</v>
      </c>
      <c r="K40" s="47">
        <v>209</v>
      </c>
      <c r="L40" s="47">
        <v>203</v>
      </c>
      <c r="M40" s="47">
        <v>201</v>
      </c>
      <c r="N40" s="47">
        <v>201</v>
      </c>
      <c r="O40" s="85">
        <v>197</v>
      </c>
      <c r="P40" s="86">
        <v>204</v>
      </c>
      <c r="Q40" s="86">
        <v>194</v>
      </c>
      <c r="R40" s="86">
        <v>188</v>
      </c>
    </row>
    <row r="41" spans="1:18" ht="15.75" customHeight="1" x14ac:dyDescent="0.2">
      <c r="A41" s="45">
        <v>45</v>
      </c>
      <c r="B41" s="46" t="s">
        <v>37</v>
      </c>
      <c r="C41" s="47">
        <v>355</v>
      </c>
      <c r="D41" s="47">
        <v>348</v>
      </c>
      <c r="E41" s="47">
        <v>342</v>
      </c>
      <c r="F41" s="47">
        <v>331</v>
      </c>
      <c r="G41" s="47">
        <v>325</v>
      </c>
      <c r="H41" s="47">
        <v>315</v>
      </c>
      <c r="I41" s="47">
        <v>312</v>
      </c>
      <c r="J41" s="47">
        <v>311</v>
      </c>
      <c r="K41" s="47">
        <v>311</v>
      </c>
      <c r="L41" s="47">
        <v>304</v>
      </c>
      <c r="M41" s="47">
        <v>302</v>
      </c>
      <c r="N41" s="47">
        <v>300</v>
      </c>
      <c r="O41" s="85">
        <v>301</v>
      </c>
      <c r="P41" s="86">
        <v>295</v>
      </c>
      <c r="Q41" s="86">
        <v>280</v>
      </c>
      <c r="R41" s="86">
        <v>280</v>
      </c>
    </row>
    <row r="42" spans="1:18" ht="15.75" customHeight="1" x14ac:dyDescent="0.2">
      <c r="A42" s="45">
        <v>78</v>
      </c>
      <c r="B42" s="46" t="s">
        <v>38</v>
      </c>
      <c r="C42" s="47">
        <v>192</v>
      </c>
      <c r="D42" s="47">
        <v>196</v>
      </c>
      <c r="E42" s="47">
        <v>199</v>
      </c>
      <c r="F42" s="47">
        <v>192</v>
      </c>
      <c r="G42" s="47">
        <v>188</v>
      </c>
      <c r="H42" s="47">
        <v>188</v>
      </c>
      <c r="I42" s="47">
        <v>193</v>
      </c>
      <c r="J42" s="47">
        <v>202</v>
      </c>
      <c r="K42" s="47">
        <v>193</v>
      </c>
      <c r="L42" s="47">
        <v>189</v>
      </c>
      <c r="M42" s="47">
        <v>189</v>
      </c>
      <c r="N42" s="47">
        <v>186</v>
      </c>
      <c r="O42" s="85">
        <v>188</v>
      </c>
      <c r="P42" s="86">
        <v>184</v>
      </c>
      <c r="Q42" s="86">
        <v>179</v>
      </c>
      <c r="R42" s="86">
        <v>177</v>
      </c>
    </row>
    <row r="43" spans="1:18" ht="15.75" customHeight="1" x14ac:dyDescent="0.2">
      <c r="A43" s="45">
        <v>6</v>
      </c>
      <c r="B43" s="46" t="s">
        <v>187</v>
      </c>
      <c r="C43" s="49">
        <v>537</v>
      </c>
      <c r="D43" s="49">
        <v>534</v>
      </c>
      <c r="E43" s="49">
        <v>529</v>
      </c>
      <c r="F43" s="49">
        <v>518</v>
      </c>
      <c r="G43" s="49">
        <v>527</v>
      </c>
      <c r="H43" s="49">
        <v>539</v>
      </c>
      <c r="I43" s="49">
        <v>541</v>
      </c>
      <c r="J43" s="49">
        <v>537</v>
      </c>
      <c r="K43" s="49">
        <v>538</v>
      </c>
      <c r="L43" s="49">
        <v>530</v>
      </c>
      <c r="M43" s="49">
        <v>511</v>
      </c>
      <c r="N43" s="49">
        <v>509</v>
      </c>
      <c r="O43" s="85">
        <v>501</v>
      </c>
      <c r="P43" s="86">
        <v>492</v>
      </c>
      <c r="Q43" s="86">
        <v>492</v>
      </c>
      <c r="R43" s="86">
        <v>518</v>
      </c>
    </row>
    <row r="44" spans="1:18" ht="15.75" customHeight="1" x14ac:dyDescent="0.2">
      <c r="A44" s="45">
        <v>1079</v>
      </c>
      <c r="B44" s="46" t="s">
        <v>40</v>
      </c>
      <c r="C44" s="47">
        <v>303</v>
      </c>
      <c r="D44" s="47">
        <v>299</v>
      </c>
      <c r="E44" s="47">
        <v>293</v>
      </c>
      <c r="F44" s="47">
        <v>294</v>
      </c>
      <c r="G44" s="47">
        <v>293</v>
      </c>
      <c r="H44" s="47">
        <v>278</v>
      </c>
      <c r="I44" s="47">
        <v>273</v>
      </c>
      <c r="J44" s="47">
        <v>279</v>
      </c>
      <c r="K44" s="47"/>
      <c r="L44" s="47"/>
      <c r="M44" s="47"/>
      <c r="N44" s="47"/>
      <c r="O44" s="85"/>
      <c r="P44" s="85"/>
      <c r="Q44" s="85"/>
      <c r="R44" s="85"/>
    </row>
    <row r="45" spans="1:18" ht="15.75" customHeight="1" x14ac:dyDescent="0.2">
      <c r="A45" s="45">
        <v>151</v>
      </c>
      <c r="B45" s="46" t="s">
        <v>41</v>
      </c>
      <c r="C45" s="48">
        <v>1012</v>
      </c>
      <c r="D45" s="48">
        <v>1025</v>
      </c>
      <c r="E45" s="48">
        <v>1034</v>
      </c>
      <c r="F45" s="48">
        <v>1045</v>
      </c>
      <c r="G45" s="48">
        <v>1062</v>
      </c>
      <c r="H45" s="48">
        <v>1118</v>
      </c>
      <c r="I45" s="48">
        <v>1120</v>
      </c>
      <c r="J45" s="48">
        <v>1170</v>
      </c>
      <c r="K45" s="48">
        <v>1202</v>
      </c>
      <c r="L45" s="48">
        <v>1235</v>
      </c>
      <c r="M45" s="48">
        <v>1242</v>
      </c>
      <c r="N45" s="48">
        <v>1234</v>
      </c>
      <c r="O45" s="85">
        <v>1260</v>
      </c>
      <c r="P45" s="86">
        <v>1265</v>
      </c>
      <c r="Q45" s="86">
        <v>1305</v>
      </c>
      <c r="R45" s="86">
        <v>1345</v>
      </c>
    </row>
    <row r="46" spans="1:18" ht="15.75" customHeight="1" x14ac:dyDescent="0.2">
      <c r="A46" s="45">
        <v>114</v>
      </c>
      <c r="B46" s="46" t="s">
        <v>42</v>
      </c>
      <c r="C46" s="48">
        <v>1659</v>
      </c>
      <c r="D46" s="48">
        <v>1655</v>
      </c>
      <c r="E46" s="48">
        <v>1662</v>
      </c>
      <c r="F46" s="48">
        <v>1671</v>
      </c>
      <c r="G46" s="48">
        <v>1636</v>
      </c>
      <c r="H46" s="48">
        <v>1683</v>
      </c>
      <c r="I46" s="48">
        <v>1712</v>
      </c>
      <c r="J46" s="48">
        <v>1711</v>
      </c>
      <c r="K46" s="48">
        <v>1729</v>
      </c>
      <c r="L46" s="48">
        <v>1718</v>
      </c>
      <c r="M46" s="48">
        <v>1689</v>
      </c>
      <c r="N46" s="48">
        <v>1697</v>
      </c>
      <c r="O46" s="85">
        <v>1701</v>
      </c>
      <c r="P46" s="86">
        <v>1685</v>
      </c>
      <c r="Q46" s="86">
        <v>1669</v>
      </c>
      <c r="R46" s="86">
        <v>1647</v>
      </c>
    </row>
    <row r="47" spans="1:18" ht="15.75" customHeight="1" x14ac:dyDescent="0.2">
      <c r="A47" s="45">
        <v>67</v>
      </c>
      <c r="B47" s="46" t="s">
        <v>43</v>
      </c>
      <c r="C47" s="47">
        <v>303</v>
      </c>
      <c r="D47" s="47">
        <v>274</v>
      </c>
      <c r="E47" s="47">
        <v>277</v>
      </c>
      <c r="F47" s="47">
        <v>277</v>
      </c>
      <c r="G47" s="47">
        <v>262</v>
      </c>
      <c r="H47" s="47">
        <v>261</v>
      </c>
      <c r="I47" s="47">
        <v>260</v>
      </c>
      <c r="J47" s="47">
        <v>255</v>
      </c>
      <c r="K47" s="47">
        <v>254</v>
      </c>
      <c r="L47" s="47">
        <v>248</v>
      </c>
      <c r="M47" s="47">
        <v>244</v>
      </c>
      <c r="N47" s="47">
        <v>250</v>
      </c>
      <c r="O47" s="85">
        <v>251</v>
      </c>
      <c r="P47" s="86">
        <v>253</v>
      </c>
      <c r="Q47" s="86">
        <v>250</v>
      </c>
      <c r="R47" s="86">
        <v>247</v>
      </c>
    </row>
    <row r="48" spans="1:18" ht="15.75" customHeight="1" x14ac:dyDescent="0.2">
      <c r="A48" s="45">
        <v>7</v>
      </c>
      <c r="B48" s="46" t="s">
        <v>44</v>
      </c>
      <c r="C48" s="49">
        <v>980</v>
      </c>
      <c r="D48" s="49">
        <v>956</v>
      </c>
      <c r="E48" s="49">
        <v>955</v>
      </c>
      <c r="F48" s="49">
        <v>955</v>
      </c>
      <c r="G48" s="49">
        <v>972</v>
      </c>
      <c r="H48" s="49">
        <v>968</v>
      </c>
      <c r="I48" s="49">
        <v>968</v>
      </c>
      <c r="J48" s="49">
        <v>945</v>
      </c>
      <c r="K48" s="49">
        <v>935</v>
      </c>
      <c r="L48" s="49">
        <v>918</v>
      </c>
      <c r="M48" s="49">
        <v>927</v>
      </c>
      <c r="N48" s="49">
        <v>901</v>
      </c>
      <c r="O48" s="85">
        <v>918</v>
      </c>
      <c r="P48" s="86">
        <v>921</v>
      </c>
      <c r="Q48" s="86">
        <v>891</v>
      </c>
      <c r="R48" s="86">
        <v>909</v>
      </c>
    </row>
    <row r="49" spans="1:18" ht="15.75" customHeight="1" x14ac:dyDescent="0.2">
      <c r="A49" s="45">
        <v>8</v>
      </c>
      <c r="B49" s="46" t="s">
        <v>45</v>
      </c>
      <c r="C49" s="49">
        <v>288</v>
      </c>
      <c r="D49" s="49">
        <v>285</v>
      </c>
      <c r="E49" s="49">
        <v>294</v>
      </c>
      <c r="F49" s="49">
        <v>287</v>
      </c>
      <c r="G49" s="49">
        <v>290</v>
      </c>
      <c r="H49" s="49">
        <v>313</v>
      </c>
      <c r="I49" s="49">
        <v>318</v>
      </c>
      <c r="J49" s="49">
        <v>318</v>
      </c>
      <c r="K49" s="49">
        <v>320</v>
      </c>
      <c r="L49" s="49">
        <v>317</v>
      </c>
      <c r="M49" s="49">
        <v>319</v>
      </c>
      <c r="N49" s="49">
        <v>321</v>
      </c>
      <c r="O49" s="85">
        <v>334</v>
      </c>
      <c r="P49" s="86">
        <v>318</v>
      </c>
      <c r="Q49" s="86">
        <v>320</v>
      </c>
      <c r="R49" s="86">
        <v>326</v>
      </c>
    </row>
    <row r="50" spans="1:18" ht="15.75" customHeight="1" x14ac:dyDescent="0.2">
      <c r="A50" s="45">
        <v>1025</v>
      </c>
      <c r="B50" s="46" t="s">
        <v>46</v>
      </c>
      <c r="C50" s="47">
        <v>179</v>
      </c>
      <c r="D50" s="47">
        <v>171</v>
      </c>
      <c r="E50" s="47">
        <v>168</v>
      </c>
      <c r="F50" s="47">
        <v>172</v>
      </c>
      <c r="G50" s="47"/>
      <c r="H50" s="47"/>
      <c r="I50" s="47"/>
      <c r="J50" s="47"/>
      <c r="K50" s="47"/>
      <c r="L50" s="47"/>
      <c r="M50" s="47"/>
      <c r="N50" s="47"/>
      <c r="O50" s="85"/>
      <c r="P50" s="85"/>
      <c r="Q50" s="85"/>
      <c r="R50" s="85"/>
    </row>
    <row r="51" spans="1:18" ht="15.75" customHeight="1" x14ac:dyDescent="0.2">
      <c r="A51" s="45">
        <v>152</v>
      </c>
      <c r="B51" s="46" t="s">
        <v>47</v>
      </c>
      <c r="C51" s="48">
        <v>334</v>
      </c>
      <c r="D51" s="48">
        <v>337</v>
      </c>
      <c r="E51" s="48">
        <v>341</v>
      </c>
      <c r="F51" s="48">
        <v>337</v>
      </c>
      <c r="G51" s="48">
        <v>367</v>
      </c>
      <c r="H51" s="48">
        <v>398</v>
      </c>
      <c r="I51" s="48">
        <v>412</v>
      </c>
      <c r="J51" s="48">
        <v>446</v>
      </c>
      <c r="K51" s="48">
        <v>447</v>
      </c>
      <c r="L51" s="48">
        <v>489</v>
      </c>
      <c r="M51" s="48">
        <v>445</v>
      </c>
      <c r="N51" s="48">
        <v>419</v>
      </c>
      <c r="O51" s="85">
        <v>387</v>
      </c>
      <c r="P51" s="86">
        <v>379</v>
      </c>
      <c r="Q51" s="86">
        <v>372</v>
      </c>
      <c r="R51" s="86">
        <v>381</v>
      </c>
    </row>
    <row r="52" spans="1:18" ht="15.75" customHeight="1" x14ac:dyDescent="0.2">
      <c r="A52" s="45">
        <v>134</v>
      </c>
      <c r="B52" s="46" t="s">
        <v>48</v>
      </c>
      <c r="C52" s="48">
        <v>6347</v>
      </c>
      <c r="D52" s="48">
        <v>6514</v>
      </c>
      <c r="E52" s="48">
        <v>6946</v>
      </c>
      <c r="F52" s="48">
        <v>7196</v>
      </c>
      <c r="G52" s="48">
        <v>7411</v>
      </c>
      <c r="H52" s="48">
        <v>7686</v>
      </c>
      <c r="I52" s="48">
        <v>7853</v>
      </c>
      <c r="J52" s="48">
        <v>7974</v>
      </c>
      <c r="K52" s="48">
        <v>8181</v>
      </c>
      <c r="L52" s="48">
        <v>8355</v>
      </c>
      <c r="M52" s="48">
        <v>8524</v>
      </c>
      <c r="N52" s="48">
        <v>8622</v>
      </c>
      <c r="O52" s="85">
        <v>8737</v>
      </c>
      <c r="P52" s="86">
        <v>8763</v>
      </c>
      <c r="Q52" s="86">
        <v>8731</v>
      </c>
      <c r="R52" s="86">
        <v>8793</v>
      </c>
    </row>
    <row r="53" spans="1:18" ht="15.75" customHeight="1" x14ac:dyDescent="0.2">
      <c r="A53" s="45">
        <v>1081</v>
      </c>
      <c r="B53" s="46" t="s">
        <v>49</v>
      </c>
      <c r="C53" s="47">
        <v>1336</v>
      </c>
      <c r="D53" s="47">
        <v>1338</v>
      </c>
      <c r="E53" s="47">
        <v>1332</v>
      </c>
      <c r="F53" s="47">
        <v>1342</v>
      </c>
      <c r="G53" s="47"/>
      <c r="H53" s="47"/>
      <c r="I53" s="47"/>
      <c r="J53" s="47"/>
      <c r="K53" s="47"/>
      <c r="L53" s="47"/>
      <c r="M53" s="47"/>
      <c r="N53" s="47"/>
      <c r="O53" s="85"/>
      <c r="P53" s="85"/>
      <c r="Q53" s="85"/>
      <c r="R53" s="85"/>
    </row>
    <row r="54" spans="1:18" ht="15.75" customHeight="1" x14ac:dyDescent="0.2">
      <c r="A54" s="45">
        <v>81</v>
      </c>
      <c r="B54" s="46" t="s">
        <v>50</v>
      </c>
      <c r="C54" s="50"/>
      <c r="D54" s="50"/>
      <c r="E54" s="50"/>
      <c r="F54" s="50"/>
      <c r="G54" s="50">
        <v>1858</v>
      </c>
      <c r="H54" s="50">
        <v>1909</v>
      </c>
      <c r="I54" s="50">
        <v>1911</v>
      </c>
      <c r="J54" s="50">
        <v>1921</v>
      </c>
      <c r="K54" s="50">
        <v>1906</v>
      </c>
      <c r="L54" s="50">
        <v>1908</v>
      </c>
      <c r="M54" s="50">
        <v>1909</v>
      </c>
      <c r="N54" s="50">
        <v>1965</v>
      </c>
      <c r="O54" s="85">
        <v>1964</v>
      </c>
      <c r="P54" s="86">
        <v>1955</v>
      </c>
      <c r="Q54" s="86">
        <v>1956</v>
      </c>
      <c r="R54" s="86">
        <v>1997</v>
      </c>
    </row>
    <row r="55" spans="1:18" ht="15.75" customHeight="1" x14ac:dyDescent="0.2">
      <c r="A55" s="45">
        <v>13</v>
      </c>
      <c r="B55" s="46" t="s">
        <v>215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85">
        <v>1203</v>
      </c>
      <c r="P55" s="86">
        <v>1216</v>
      </c>
      <c r="Q55" s="86">
        <v>1184</v>
      </c>
      <c r="R55" s="86">
        <v>1160</v>
      </c>
    </row>
    <row r="56" spans="1:18" ht="15.75" customHeight="1" x14ac:dyDescent="0.2">
      <c r="A56" s="45">
        <v>47</v>
      </c>
      <c r="B56" s="46" t="s">
        <v>55</v>
      </c>
      <c r="C56" s="47">
        <v>1318</v>
      </c>
      <c r="D56" s="47">
        <v>1311</v>
      </c>
      <c r="E56" s="47">
        <v>1320</v>
      </c>
      <c r="F56" s="47">
        <v>1334</v>
      </c>
      <c r="G56" s="47">
        <v>1365</v>
      </c>
      <c r="H56" s="47">
        <v>1400</v>
      </c>
      <c r="I56" s="47">
        <v>1386</v>
      </c>
      <c r="J56" s="47">
        <v>1408</v>
      </c>
      <c r="K56" s="47">
        <v>1396</v>
      </c>
      <c r="L56" s="47">
        <v>1382</v>
      </c>
      <c r="M56" s="47">
        <v>1351</v>
      </c>
      <c r="N56" s="47">
        <v>1313</v>
      </c>
      <c r="O56" s="85">
        <v>1293</v>
      </c>
      <c r="P56" s="86">
        <v>1251</v>
      </c>
      <c r="Q56" s="86">
        <v>1233</v>
      </c>
      <c r="R56" s="86">
        <v>1258</v>
      </c>
    </row>
    <row r="57" spans="1:18" ht="15.75" customHeight="1" x14ac:dyDescent="0.2">
      <c r="A57" s="45">
        <v>3</v>
      </c>
      <c r="B57" s="46" t="s">
        <v>186</v>
      </c>
      <c r="C57" s="49">
        <v>198</v>
      </c>
      <c r="D57" s="49">
        <v>196</v>
      </c>
      <c r="E57" s="49">
        <v>198</v>
      </c>
      <c r="F57" s="49">
        <v>198</v>
      </c>
      <c r="G57" s="49">
        <v>199</v>
      </c>
      <c r="H57" s="49">
        <v>199</v>
      </c>
      <c r="I57" s="49">
        <v>198</v>
      </c>
      <c r="J57" s="49">
        <v>194</v>
      </c>
      <c r="K57" s="49">
        <v>183</v>
      </c>
      <c r="L57" s="49">
        <v>190</v>
      </c>
      <c r="M57" s="49">
        <v>195</v>
      </c>
      <c r="N57" s="49">
        <v>210</v>
      </c>
      <c r="O57" s="85"/>
      <c r="P57" s="85"/>
      <c r="Q57" s="85"/>
      <c r="R57" s="85"/>
    </row>
    <row r="58" spans="1:18" ht="15.75" customHeight="1" x14ac:dyDescent="0.2">
      <c r="A58" s="45">
        <v>28</v>
      </c>
      <c r="B58" s="46" t="s">
        <v>52</v>
      </c>
      <c r="C58" s="47">
        <v>494</v>
      </c>
      <c r="D58" s="47">
        <v>477</v>
      </c>
      <c r="E58" s="47">
        <v>476</v>
      </c>
      <c r="F58" s="47">
        <v>474</v>
      </c>
      <c r="G58" s="47">
        <v>481</v>
      </c>
      <c r="H58" s="47">
        <v>464</v>
      </c>
      <c r="I58" s="47">
        <v>451</v>
      </c>
      <c r="J58" s="47">
        <v>466</v>
      </c>
      <c r="K58" s="47">
        <v>464</v>
      </c>
      <c r="L58" s="47">
        <v>446</v>
      </c>
      <c r="M58" s="47">
        <v>431</v>
      </c>
      <c r="N58" s="47">
        <v>432</v>
      </c>
      <c r="O58" s="85">
        <v>432</v>
      </c>
      <c r="P58" s="86">
        <v>424</v>
      </c>
      <c r="Q58" s="86">
        <v>425</v>
      </c>
      <c r="R58" s="86">
        <v>431</v>
      </c>
    </row>
    <row r="59" spans="1:18" ht="15.75" customHeight="1" x14ac:dyDescent="0.2">
      <c r="A59" s="45">
        <v>1097</v>
      </c>
      <c r="B59" s="46" t="s">
        <v>53</v>
      </c>
      <c r="C59" s="48">
        <v>437</v>
      </c>
      <c r="D59" s="48">
        <v>457</v>
      </c>
      <c r="E59" s="48">
        <v>475</v>
      </c>
      <c r="F59" s="48">
        <v>489</v>
      </c>
      <c r="G59" s="48"/>
      <c r="H59" s="48"/>
      <c r="I59" s="48"/>
      <c r="J59" s="48"/>
      <c r="K59" s="48"/>
      <c r="L59" s="48"/>
      <c r="M59" s="48"/>
      <c r="N59" s="48"/>
      <c r="O59" s="85"/>
      <c r="P59" s="85"/>
      <c r="Q59" s="85"/>
      <c r="R59" s="85"/>
    </row>
    <row r="60" spans="1:18" ht="15.75" customHeight="1" x14ac:dyDescent="0.2">
      <c r="A60" s="45">
        <v>122</v>
      </c>
      <c r="B60" s="46" t="s">
        <v>54</v>
      </c>
      <c r="C60" s="48">
        <v>2576</v>
      </c>
      <c r="D60" s="48">
        <v>2589</v>
      </c>
      <c r="E60" s="48">
        <v>2659</v>
      </c>
      <c r="F60" s="48">
        <v>2721</v>
      </c>
      <c r="G60" s="48">
        <v>2787</v>
      </c>
      <c r="H60" s="48">
        <v>2838</v>
      </c>
      <c r="I60" s="48">
        <v>2868</v>
      </c>
      <c r="J60" s="48">
        <v>2976</v>
      </c>
      <c r="K60" s="48">
        <v>3038</v>
      </c>
      <c r="L60" s="48">
        <v>3146</v>
      </c>
      <c r="M60" s="48">
        <v>3218</v>
      </c>
      <c r="N60" s="48">
        <v>3279</v>
      </c>
      <c r="O60" s="85">
        <v>3330</v>
      </c>
      <c r="P60" s="86">
        <v>3445</v>
      </c>
      <c r="Q60" s="86">
        <v>3509</v>
      </c>
      <c r="R60" s="86">
        <v>3584</v>
      </c>
    </row>
    <row r="61" spans="1:18" ht="15.75" customHeight="1" x14ac:dyDescent="0.2">
      <c r="A61" s="45">
        <v>98</v>
      </c>
      <c r="B61" s="46" t="s">
        <v>56</v>
      </c>
      <c r="C61" s="48">
        <v>2071</v>
      </c>
      <c r="D61" s="48">
        <v>2095</v>
      </c>
      <c r="E61" s="48">
        <v>2095</v>
      </c>
      <c r="F61" s="48">
        <v>2136</v>
      </c>
      <c r="G61" s="48">
        <v>2187</v>
      </c>
      <c r="H61" s="48">
        <v>2206</v>
      </c>
      <c r="I61" s="48">
        <v>2253</v>
      </c>
      <c r="J61" s="48">
        <v>2275</v>
      </c>
      <c r="K61" s="48">
        <v>2253</v>
      </c>
      <c r="L61" s="48">
        <v>2310</v>
      </c>
      <c r="M61" s="48">
        <v>2311</v>
      </c>
      <c r="N61" s="48">
        <v>2415</v>
      </c>
      <c r="O61" s="85">
        <v>2411</v>
      </c>
      <c r="P61" s="86">
        <v>2414</v>
      </c>
      <c r="Q61" s="86">
        <v>2447</v>
      </c>
      <c r="R61" s="86">
        <v>2485</v>
      </c>
    </row>
    <row r="62" spans="1:18" ht="15.75" customHeight="1" x14ac:dyDescent="0.2">
      <c r="A62" s="45">
        <v>82</v>
      </c>
      <c r="B62" s="46" t="s">
        <v>185</v>
      </c>
      <c r="C62" s="47">
        <v>383</v>
      </c>
      <c r="D62" s="47">
        <v>396</v>
      </c>
      <c r="E62" s="47">
        <v>401</v>
      </c>
      <c r="F62" s="47">
        <v>401</v>
      </c>
      <c r="G62" s="47">
        <v>451</v>
      </c>
      <c r="H62" s="47">
        <v>444</v>
      </c>
      <c r="I62" s="47">
        <v>439</v>
      </c>
      <c r="J62" s="47">
        <v>443</v>
      </c>
      <c r="K62" s="47">
        <v>432</v>
      </c>
      <c r="L62" s="47">
        <v>428</v>
      </c>
      <c r="M62" s="47">
        <v>415</v>
      </c>
      <c r="N62" s="47">
        <v>421</v>
      </c>
      <c r="O62" s="85">
        <v>418</v>
      </c>
      <c r="P62" s="86">
        <v>414</v>
      </c>
      <c r="Q62" s="86">
        <v>408</v>
      </c>
      <c r="R62" s="86">
        <v>414</v>
      </c>
    </row>
    <row r="63" spans="1:18" ht="15.75" customHeight="1" x14ac:dyDescent="0.2">
      <c r="A63" s="45">
        <v>115</v>
      </c>
      <c r="B63" s="46" t="s">
        <v>59</v>
      </c>
      <c r="C63" s="48">
        <v>1295</v>
      </c>
      <c r="D63" s="48">
        <v>1299</v>
      </c>
      <c r="E63" s="48">
        <v>1325</v>
      </c>
      <c r="F63" s="48">
        <v>1324</v>
      </c>
      <c r="G63" s="48">
        <v>1319</v>
      </c>
      <c r="H63" s="48">
        <v>1379</v>
      </c>
      <c r="I63" s="48">
        <v>1391</v>
      </c>
      <c r="J63" s="48">
        <v>1401</v>
      </c>
      <c r="K63" s="48">
        <v>1376</v>
      </c>
      <c r="L63" s="48">
        <v>1360</v>
      </c>
      <c r="M63" s="48">
        <v>1362</v>
      </c>
      <c r="N63" s="48">
        <v>1377</v>
      </c>
      <c r="O63" s="85">
        <v>1391</v>
      </c>
      <c r="P63" s="86">
        <v>1392</v>
      </c>
      <c r="Q63" s="86">
        <v>1421</v>
      </c>
      <c r="R63" s="86">
        <v>1433</v>
      </c>
    </row>
    <row r="64" spans="1:18" ht="15.75" customHeight="1" x14ac:dyDescent="0.2">
      <c r="A64" s="45">
        <v>1068</v>
      </c>
      <c r="B64" s="46" t="s">
        <v>58</v>
      </c>
      <c r="C64" s="47">
        <v>208</v>
      </c>
      <c r="D64" s="47">
        <v>209</v>
      </c>
      <c r="E64" s="47">
        <v>202</v>
      </c>
      <c r="F64" s="47">
        <v>201</v>
      </c>
      <c r="G64" s="47"/>
      <c r="H64" s="47"/>
      <c r="I64" s="47"/>
      <c r="J64" s="47"/>
      <c r="K64" s="47"/>
      <c r="L64" s="47"/>
      <c r="M64" s="47"/>
      <c r="N64" s="47"/>
      <c r="O64" s="85"/>
      <c r="P64" s="85"/>
      <c r="Q64" s="85"/>
      <c r="R64" s="85"/>
    </row>
    <row r="65" spans="1:18" ht="15.75" customHeight="1" x14ac:dyDescent="0.2">
      <c r="A65" s="45">
        <v>99</v>
      </c>
      <c r="B65" s="46" t="s">
        <v>60</v>
      </c>
      <c r="C65" s="48">
        <v>498</v>
      </c>
      <c r="D65" s="48">
        <v>516</v>
      </c>
      <c r="E65" s="48">
        <v>519</v>
      </c>
      <c r="F65" s="48">
        <v>511</v>
      </c>
      <c r="G65" s="48">
        <v>495</v>
      </c>
      <c r="H65" s="48">
        <v>524</v>
      </c>
      <c r="I65" s="48">
        <v>533</v>
      </c>
      <c r="J65" s="48">
        <v>538</v>
      </c>
      <c r="K65" s="48">
        <v>548</v>
      </c>
      <c r="L65" s="48">
        <v>558</v>
      </c>
      <c r="M65" s="48">
        <v>561</v>
      </c>
      <c r="N65" s="48">
        <v>566</v>
      </c>
      <c r="O65" s="85">
        <v>565</v>
      </c>
      <c r="P65" s="86">
        <v>581</v>
      </c>
      <c r="Q65" s="86">
        <v>593</v>
      </c>
      <c r="R65" s="86">
        <v>633</v>
      </c>
    </row>
    <row r="66" spans="1:18" ht="15.75" customHeight="1" x14ac:dyDescent="0.2">
      <c r="A66" s="45">
        <v>83</v>
      </c>
      <c r="B66" s="46" t="s">
        <v>61</v>
      </c>
      <c r="C66" s="47">
        <v>95</v>
      </c>
      <c r="D66" s="47">
        <v>97</v>
      </c>
      <c r="E66" s="47">
        <v>106</v>
      </c>
      <c r="F66" s="47">
        <v>103</v>
      </c>
      <c r="G66" s="47">
        <v>116</v>
      </c>
      <c r="H66" s="47">
        <v>111</v>
      </c>
      <c r="I66" s="47">
        <v>111</v>
      </c>
      <c r="J66" s="47">
        <v>124</v>
      </c>
      <c r="K66" s="47">
        <v>126</v>
      </c>
      <c r="L66" s="47">
        <v>122</v>
      </c>
      <c r="M66" s="47">
        <v>120</v>
      </c>
      <c r="N66" s="47">
        <v>110</v>
      </c>
      <c r="O66" s="85">
        <v>107</v>
      </c>
      <c r="P66" s="86">
        <v>106</v>
      </c>
      <c r="Q66" s="86">
        <v>108</v>
      </c>
      <c r="R66" s="86">
        <v>115</v>
      </c>
    </row>
    <row r="67" spans="1:18" ht="15.75" customHeight="1" x14ac:dyDescent="0.2">
      <c r="A67" s="45">
        <v>135</v>
      </c>
      <c r="B67" s="46" t="s">
        <v>62</v>
      </c>
      <c r="C67" s="48">
        <v>912</v>
      </c>
      <c r="D67" s="48">
        <v>912</v>
      </c>
      <c r="E67" s="48">
        <v>903</v>
      </c>
      <c r="F67" s="48">
        <v>883</v>
      </c>
      <c r="G67" s="48">
        <v>892</v>
      </c>
      <c r="H67" s="48">
        <v>881</v>
      </c>
      <c r="I67" s="48">
        <v>883</v>
      </c>
      <c r="J67" s="48">
        <v>866</v>
      </c>
      <c r="K67" s="48">
        <v>879</v>
      </c>
      <c r="L67" s="48">
        <v>871</v>
      </c>
      <c r="M67" s="48">
        <v>854</v>
      </c>
      <c r="N67" s="48">
        <v>830</v>
      </c>
      <c r="O67" s="85">
        <v>827</v>
      </c>
      <c r="P67" s="86">
        <v>832</v>
      </c>
      <c r="Q67" s="86">
        <v>832</v>
      </c>
      <c r="R67" s="86">
        <v>827</v>
      </c>
    </row>
    <row r="68" spans="1:18" ht="15.75" customHeight="1" x14ac:dyDescent="0.2">
      <c r="A68" s="45">
        <v>69</v>
      </c>
      <c r="B68" s="46" t="s">
        <v>63</v>
      </c>
      <c r="C68" s="47">
        <v>383</v>
      </c>
      <c r="D68" s="47">
        <v>384</v>
      </c>
      <c r="E68" s="47">
        <v>388</v>
      </c>
      <c r="F68" s="47">
        <v>374</v>
      </c>
      <c r="G68" s="47">
        <v>370</v>
      </c>
      <c r="H68" s="47">
        <v>375</v>
      </c>
      <c r="I68" s="47">
        <v>377</v>
      </c>
      <c r="J68" s="47">
        <v>367</v>
      </c>
      <c r="K68" s="47">
        <v>364</v>
      </c>
      <c r="L68" s="47">
        <v>354</v>
      </c>
      <c r="M68" s="47">
        <v>353</v>
      </c>
      <c r="N68" s="47">
        <v>340</v>
      </c>
      <c r="O68" s="85">
        <v>331</v>
      </c>
      <c r="P68" s="86">
        <v>325</v>
      </c>
      <c r="Q68" s="86">
        <v>318</v>
      </c>
      <c r="R68" s="86">
        <v>310</v>
      </c>
    </row>
    <row r="69" spans="1:18" ht="15.75" customHeight="1" x14ac:dyDescent="0.2">
      <c r="A69" s="45">
        <v>48</v>
      </c>
      <c r="B69" s="46" t="s">
        <v>64</v>
      </c>
      <c r="C69" s="47">
        <v>680</v>
      </c>
      <c r="D69" s="47">
        <v>677</v>
      </c>
      <c r="E69" s="47">
        <v>662</v>
      </c>
      <c r="F69" s="47">
        <v>679</v>
      </c>
      <c r="G69" s="47">
        <v>665</v>
      </c>
      <c r="H69" s="47">
        <v>662</v>
      </c>
      <c r="I69" s="47">
        <v>654</v>
      </c>
      <c r="J69" s="47">
        <v>662</v>
      </c>
      <c r="K69" s="47">
        <v>671</v>
      </c>
      <c r="L69" s="47">
        <v>667</v>
      </c>
      <c r="M69" s="47">
        <v>668</v>
      </c>
      <c r="N69" s="47">
        <v>661</v>
      </c>
      <c r="O69" s="85">
        <v>669</v>
      </c>
      <c r="P69" s="86">
        <v>649</v>
      </c>
      <c r="Q69" s="86">
        <v>638</v>
      </c>
      <c r="R69" s="86">
        <v>668</v>
      </c>
    </row>
    <row r="70" spans="1:18" ht="15.75" customHeight="1" x14ac:dyDescent="0.2">
      <c r="A70" s="45">
        <v>11</v>
      </c>
      <c r="B70" s="46" t="s">
        <v>65</v>
      </c>
      <c r="C70" s="49">
        <v>313</v>
      </c>
      <c r="D70" s="49">
        <v>311</v>
      </c>
      <c r="E70" s="49">
        <v>303</v>
      </c>
      <c r="F70" s="49">
        <v>299</v>
      </c>
      <c r="G70" s="49">
        <v>306</v>
      </c>
      <c r="H70" s="49">
        <v>287</v>
      </c>
      <c r="I70" s="49">
        <v>298</v>
      </c>
      <c r="J70" s="49">
        <v>292</v>
      </c>
      <c r="K70" s="49">
        <v>287</v>
      </c>
      <c r="L70" s="49">
        <v>296</v>
      </c>
      <c r="M70" s="49">
        <v>286</v>
      </c>
      <c r="N70" s="49">
        <v>295</v>
      </c>
      <c r="O70" s="85">
        <v>308</v>
      </c>
      <c r="P70" s="86">
        <v>309</v>
      </c>
      <c r="Q70" s="86">
        <v>315</v>
      </c>
      <c r="R70" s="86">
        <v>329</v>
      </c>
    </row>
    <row r="71" spans="1:18" ht="15.75" customHeight="1" x14ac:dyDescent="0.2">
      <c r="A71" s="45">
        <v>100</v>
      </c>
      <c r="B71" s="46" t="s">
        <v>66</v>
      </c>
      <c r="C71" s="48">
        <v>3540</v>
      </c>
      <c r="D71" s="48">
        <v>3603</v>
      </c>
      <c r="E71" s="48">
        <v>3644</v>
      </c>
      <c r="F71" s="48">
        <v>3722</v>
      </c>
      <c r="G71" s="48">
        <v>3765</v>
      </c>
      <c r="H71" s="48">
        <v>3779</v>
      </c>
      <c r="I71" s="48">
        <v>3858</v>
      </c>
      <c r="J71" s="48">
        <v>3909</v>
      </c>
      <c r="K71" s="48">
        <v>3917</v>
      </c>
      <c r="L71" s="48">
        <v>3945</v>
      </c>
      <c r="M71" s="48">
        <v>3986</v>
      </c>
      <c r="N71" s="48">
        <v>4047</v>
      </c>
      <c r="O71" s="85">
        <v>4162</v>
      </c>
      <c r="P71" s="86">
        <v>4198</v>
      </c>
      <c r="Q71" s="86">
        <v>4226</v>
      </c>
      <c r="R71" s="86">
        <v>4317</v>
      </c>
    </row>
    <row r="72" spans="1:18" ht="15.75" customHeight="1" x14ac:dyDescent="0.2">
      <c r="A72" s="45">
        <v>112</v>
      </c>
      <c r="B72" s="46" t="s">
        <v>67</v>
      </c>
      <c r="C72" s="48">
        <v>332</v>
      </c>
      <c r="D72" s="48">
        <v>329</v>
      </c>
      <c r="E72" s="48">
        <v>333</v>
      </c>
      <c r="F72" s="48">
        <v>337</v>
      </c>
      <c r="G72" s="48">
        <v>346</v>
      </c>
      <c r="H72" s="48">
        <v>328</v>
      </c>
      <c r="I72" s="48">
        <v>338</v>
      </c>
      <c r="J72" s="48">
        <v>330</v>
      </c>
      <c r="K72" s="48">
        <v>318</v>
      </c>
      <c r="L72" s="48">
        <v>332</v>
      </c>
      <c r="M72" s="48">
        <v>347</v>
      </c>
      <c r="N72" s="48">
        <v>354</v>
      </c>
      <c r="O72" s="85"/>
      <c r="P72" s="85"/>
      <c r="Q72" s="85"/>
      <c r="R72" s="85"/>
    </row>
    <row r="73" spans="1:18" ht="15.75" customHeight="1" x14ac:dyDescent="0.2">
      <c r="A73" s="45">
        <v>84</v>
      </c>
      <c r="B73" s="46" t="s">
        <v>68</v>
      </c>
      <c r="C73" s="47">
        <v>3420</v>
      </c>
      <c r="D73" s="47">
        <v>3440</v>
      </c>
      <c r="E73" s="47">
        <v>3461</v>
      </c>
      <c r="F73" s="47">
        <v>3449</v>
      </c>
      <c r="G73" s="47">
        <v>3486</v>
      </c>
      <c r="H73" s="47">
        <v>3381</v>
      </c>
      <c r="I73" s="47">
        <v>3402</v>
      </c>
      <c r="J73" s="47">
        <v>3433</v>
      </c>
      <c r="K73" s="47">
        <v>3724</v>
      </c>
      <c r="L73" s="47">
        <v>3842</v>
      </c>
      <c r="M73" s="47">
        <v>3915</v>
      </c>
      <c r="N73" s="47">
        <v>3947</v>
      </c>
      <c r="O73" s="85">
        <v>3926</v>
      </c>
      <c r="P73" s="86">
        <v>3949</v>
      </c>
      <c r="Q73" s="86">
        <v>3932</v>
      </c>
      <c r="R73" s="86">
        <v>3991</v>
      </c>
    </row>
    <row r="74" spans="1:18" ht="15.75" customHeight="1" x14ac:dyDescent="0.2">
      <c r="A74" s="45">
        <v>85</v>
      </c>
      <c r="B74" s="46" t="s">
        <v>69</v>
      </c>
      <c r="C74" s="47">
        <v>1592</v>
      </c>
      <c r="D74" s="47">
        <v>1583</v>
      </c>
      <c r="E74" s="47">
        <v>1563</v>
      </c>
      <c r="F74" s="47">
        <v>1590</v>
      </c>
      <c r="G74" s="47">
        <v>1596</v>
      </c>
      <c r="H74" s="47">
        <v>1633</v>
      </c>
      <c r="I74" s="47">
        <v>1596</v>
      </c>
      <c r="J74" s="47">
        <v>1586</v>
      </c>
      <c r="K74" s="47">
        <v>1535</v>
      </c>
      <c r="L74" s="47">
        <v>1492</v>
      </c>
      <c r="M74" s="47">
        <v>1475</v>
      </c>
      <c r="N74" s="47">
        <v>1433</v>
      </c>
      <c r="O74" s="85">
        <v>1413</v>
      </c>
      <c r="P74" s="86">
        <v>1368</v>
      </c>
      <c r="Q74" s="86">
        <v>1319</v>
      </c>
      <c r="R74" s="86">
        <v>1329</v>
      </c>
    </row>
    <row r="75" spans="1:18" ht="15.75" customHeight="1" x14ac:dyDescent="0.2">
      <c r="A75" s="45">
        <v>136</v>
      </c>
      <c r="B75" s="46" t="s">
        <v>70</v>
      </c>
      <c r="C75" s="48">
        <v>2333</v>
      </c>
      <c r="D75" s="48">
        <v>2388</v>
      </c>
      <c r="E75" s="48">
        <v>2434</v>
      </c>
      <c r="F75" s="48">
        <v>2520</v>
      </c>
      <c r="G75" s="48">
        <v>2637</v>
      </c>
      <c r="H75" s="48">
        <v>2703</v>
      </c>
      <c r="I75" s="48">
        <v>2758</v>
      </c>
      <c r="J75" s="48">
        <v>2853</v>
      </c>
      <c r="K75" s="48">
        <v>2972</v>
      </c>
      <c r="L75" s="48">
        <v>3002</v>
      </c>
      <c r="M75" s="48">
        <v>3084</v>
      </c>
      <c r="N75" s="48">
        <v>3135</v>
      </c>
      <c r="O75" s="85">
        <v>3173</v>
      </c>
      <c r="P75" s="86">
        <v>3205</v>
      </c>
      <c r="Q75" s="86">
        <v>3222</v>
      </c>
      <c r="R75" s="86">
        <v>3230</v>
      </c>
    </row>
    <row r="76" spans="1:18" ht="15.75" customHeight="1" x14ac:dyDescent="0.2">
      <c r="A76" s="45">
        <v>145</v>
      </c>
      <c r="B76" s="46" t="s">
        <v>71</v>
      </c>
      <c r="C76" s="48">
        <v>705</v>
      </c>
      <c r="D76" s="48">
        <v>731</v>
      </c>
      <c r="E76" s="48">
        <v>746</v>
      </c>
      <c r="F76" s="48">
        <v>758</v>
      </c>
      <c r="G76" s="48">
        <v>753</v>
      </c>
      <c r="H76" s="48">
        <v>750</v>
      </c>
      <c r="I76" s="48">
        <v>743</v>
      </c>
      <c r="J76" s="48">
        <v>729</v>
      </c>
      <c r="K76" s="48">
        <v>744</v>
      </c>
      <c r="L76" s="48">
        <v>752</v>
      </c>
      <c r="M76" s="48">
        <v>750</v>
      </c>
      <c r="N76" s="48">
        <v>755</v>
      </c>
      <c r="O76" s="85">
        <v>767</v>
      </c>
      <c r="P76" s="86">
        <v>720</v>
      </c>
      <c r="Q76" s="86">
        <v>711</v>
      </c>
      <c r="R76" s="86">
        <v>735</v>
      </c>
    </row>
    <row r="77" spans="1:18" ht="15.75" customHeight="1" x14ac:dyDescent="0.2">
      <c r="A77" s="45">
        <v>138</v>
      </c>
      <c r="B77" s="46" t="s">
        <v>72</v>
      </c>
      <c r="C77" s="48">
        <v>14973</v>
      </c>
      <c r="D77" s="48">
        <v>15163</v>
      </c>
      <c r="E77" s="48">
        <v>15374</v>
      </c>
      <c r="F77" s="48">
        <v>15635</v>
      </c>
      <c r="G77" s="48">
        <v>15778</v>
      </c>
      <c r="H77" s="48">
        <v>16143</v>
      </c>
      <c r="I77" s="48">
        <v>16345</v>
      </c>
      <c r="J77" s="48">
        <v>16897</v>
      </c>
      <c r="K77" s="48">
        <v>17215</v>
      </c>
      <c r="L77" s="48">
        <v>17342</v>
      </c>
      <c r="M77" s="48">
        <v>17651</v>
      </c>
      <c r="N77" s="48">
        <v>17998</v>
      </c>
      <c r="O77" s="85">
        <v>18174</v>
      </c>
      <c r="P77" s="86">
        <v>18309</v>
      </c>
      <c r="Q77" s="86">
        <v>18297</v>
      </c>
      <c r="R77" s="86">
        <v>20276</v>
      </c>
    </row>
    <row r="78" spans="1:18" ht="15.75" customHeight="1" x14ac:dyDescent="0.2">
      <c r="A78" s="45">
        <v>137</v>
      </c>
      <c r="B78" s="46" t="s">
        <v>73</v>
      </c>
      <c r="C78" s="48">
        <v>1899</v>
      </c>
      <c r="D78" s="48">
        <v>1950</v>
      </c>
      <c r="E78" s="48">
        <v>2018</v>
      </c>
      <c r="F78" s="48">
        <v>2035</v>
      </c>
      <c r="G78" s="48">
        <v>2092</v>
      </c>
      <c r="H78" s="48">
        <v>2199</v>
      </c>
      <c r="I78" s="48">
        <v>2240</v>
      </c>
      <c r="J78" s="48">
        <v>2310</v>
      </c>
      <c r="K78" s="48">
        <v>2314</v>
      </c>
      <c r="L78" s="48">
        <v>2324</v>
      </c>
      <c r="M78" s="48">
        <v>2317</v>
      </c>
      <c r="N78" s="48">
        <v>2305</v>
      </c>
      <c r="O78" s="85">
        <v>2297</v>
      </c>
      <c r="P78" s="86">
        <v>2315</v>
      </c>
      <c r="Q78" s="86">
        <v>2292</v>
      </c>
      <c r="R78" s="86">
        <v>2333</v>
      </c>
    </row>
    <row r="79" spans="1:18" ht="15.75" customHeight="1" x14ac:dyDescent="0.2">
      <c r="A79" s="45">
        <v>1029</v>
      </c>
      <c r="B79" s="46" t="s">
        <v>74</v>
      </c>
      <c r="C79" s="47">
        <v>21</v>
      </c>
      <c r="D79" s="47">
        <v>20</v>
      </c>
      <c r="E79" s="47">
        <v>20</v>
      </c>
      <c r="F79" s="47">
        <v>20</v>
      </c>
      <c r="G79" s="47">
        <v>22</v>
      </c>
      <c r="H79" s="47">
        <v>23</v>
      </c>
      <c r="I79" s="47">
        <v>19</v>
      </c>
      <c r="J79" s="47">
        <v>19</v>
      </c>
      <c r="K79" s="47">
        <v>16</v>
      </c>
      <c r="L79" s="47"/>
      <c r="M79" s="47"/>
      <c r="N79" s="47"/>
      <c r="O79" s="85"/>
      <c r="P79" s="85"/>
      <c r="Q79" s="85"/>
      <c r="R79" s="85"/>
    </row>
    <row r="80" spans="1:18" ht="15.75" customHeight="1" x14ac:dyDescent="0.2">
      <c r="A80" s="45">
        <v>1116</v>
      </c>
      <c r="B80" s="46" t="s">
        <v>75</v>
      </c>
      <c r="C80" s="48">
        <v>230</v>
      </c>
      <c r="D80" s="48">
        <v>222</v>
      </c>
      <c r="E80" s="48">
        <v>226</v>
      </c>
      <c r="F80" s="48">
        <v>222</v>
      </c>
      <c r="G80" s="48">
        <v>235</v>
      </c>
      <c r="H80" s="48">
        <v>243</v>
      </c>
      <c r="I80" s="48"/>
      <c r="J80" s="48"/>
      <c r="K80" s="48"/>
      <c r="L80" s="48"/>
      <c r="M80" s="48"/>
      <c r="N80" s="48"/>
      <c r="O80" s="85"/>
      <c r="P80" s="85"/>
      <c r="Q80" s="85"/>
      <c r="R80" s="85"/>
    </row>
    <row r="81" spans="1:18" ht="15.75" customHeight="1" x14ac:dyDescent="0.2">
      <c r="A81" s="45">
        <v>153</v>
      </c>
      <c r="B81" s="46" t="s">
        <v>76</v>
      </c>
      <c r="C81" s="48">
        <v>1379</v>
      </c>
      <c r="D81" s="48">
        <v>1367</v>
      </c>
      <c r="E81" s="48">
        <v>1426</v>
      </c>
      <c r="F81" s="48">
        <v>1492</v>
      </c>
      <c r="G81" s="48">
        <v>1525</v>
      </c>
      <c r="H81" s="48">
        <v>1653</v>
      </c>
      <c r="I81" s="48">
        <v>1659</v>
      </c>
      <c r="J81" s="48">
        <v>1685</v>
      </c>
      <c r="K81" s="48">
        <v>1699</v>
      </c>
      <c r="L81" s="48">
        <v>1749</v>
      </c>
      <c r="M81" s="48">
        <v>1787</v>
      </c>
      <c r="N81" s="48">
        <v>1823</v>
      </c>
      <c r="O81" s="85">
        <v>1802</v>
      </c>
      <c r="P81" s="86">
        <v>1788</v>
      </c>
      <c r="Q81" s="86">
        <v>1818</v>
      </c>
      <c r="R81" s="86">
        <v>1923</v>
      </c>
    </row>
    <row r="82" spans="1:18" ht="15.75" customHeight="1" x14ac:dyDescent="0.2">
      <c r="A82" s="45">
        <v>1154</v>
      </c>
      <c r="B82" s="46" t="s">
        <v>77</v>
      </c>
      <c r="C82" s="48">
        <v>137</v>
      </c>
      <c r="D82" s="48">
        <v>132</v>
      </c>
      <c r="E82" s="48">
        <v>129</v>
      </c>
      <c r="F82" s="48">
        <v>141</v>
      </c>
      <c r="G82" s="48">
        <v>148</v>
      </c>
      <c r="H82" s="48">
        <v>154</v>
      </c>
      <c r="I82" s="48">
        <v>139</v>
      </c>
      <c r="J82" s="48">
        <v>143</v>
      </c>
      <c r="K82" s="48"/>
      <c r="L82" s="48"/>
      <c r="M82" s="48"/>
      <c r="N82" s="48"/>
      <c r="O82" s="85"/>
      <c r="P82" s="85"/>
      <c r="Q82" s="85"/>
      <c r="R82" s="85"/>
    </row>
    <row r="83" spans="1:18" ht="15.75" customHeight="1" x14ac:dyDescent="0.2">
      <c r="A83" s="45">
        <v>101</v>
      </c>
      <c r="B83" s="46" t="s">
        <v>78</v>
      </c>
      <c r="C83" s="48">
        <v>1042</v>
      </c>
      <c r="D83" s="48">
        <v>1063</v>
      </c>
      <c r="E83" s="48">
        <v>1138</v>
      </c>
      <c r="F83" s="48">
        <v>1152</v>
      </c>
      <c r="G83" s="48">
        <v>1198</v>
      </c>
      <c r="H83" s="48">
        <v>1245</v>
      </c>
      <c r="I83" s="48">
        <v>1295</v>
      </c>
      <c r="J83" s="48">
        <v>1326</v>
      </c>
      <c r="K83" s="48">
        <v>1370</v>
      </c>
      <c r="L83" s="48">
        <v>1332</v>
      </c>
      <c r="M83" s="48">
        <v>1349</v>
      </c>
      <c r="N83" s="48">
        <v>1354</v>
      </c>
      <c r="O83" s="85">
        <v>1348</v>
      </c>
      <c r="P83" s="86">
        <v>1350</v>
      </c>
      <c r="Q83" s="86">
        <v>1376</v>
      </c>
      <c r="R83" s="85"/>
    </row>
    <row r="84" spans="1:18" ht="15.75" customHeight="1" x14ac:dyDescent="0.2">
      <c r="A84" s="45">
        <v>102</v>
      </c>
      <c r="B84" s="46" t="s">
        <v>79</v>
      </c>
      <c r="C84" s="48">
        <v>803</v>
      </c>
      <c r="D84" s="48">
        <v>802</v>
      </c>
      <c r="E84" s="48">
        <v>835</v>
      </c>
      <c r="F84" s="48">
        <v>866</v>
      </c>
      <c r="G84" s="48">
        <v>884</v>
      </c>
      <c r="H84" s="48">
        <v>913</v>
      </c>
      <c r="I84" s="48">
        <v>939</v>
      </c>
      <c r="J84" s="48">
        <v>930</v>
      </c>
      <c r="K84" s="48">
        <v>933</v>
      </c>
      <c r="L84" s="48">
        <v>950</v>
      </c>
      <c r="M84" s="48">
        <v>972</v>
      </c>
      <c r="N84" s="48">
        <v>954</v>
      </c>
      <c r="O84" s="85"/>
      <c r="P84" s="85"/>
      <c r="Q84" s="85"/>
      <c r="R84" s="85"/>
    </row>
    <row r="85" spans="1:18" ht="15.75" customHeight="1" x14ac:dyDescent="0.2">
      <c r="A85" s="45">
        <v>103</v>
      </c>
      <c r="B85" s="46" t="s">
        <v>81</v>
      </c>
      <c r="C85" s="48">
        <v>2262</v>
      </c>
      <c r="D85" s="48">
        <v>2267</v>
      </c>
      <c r="E85" s="48">
        <v>2276</v>
      </c>
      <c r="F85" s="48">
        <v>2280</v>
      </c>
      <c r="G85" s="48">
        <v>2269</v>
      </c>
      <c r="H85" s="48">
        <v>2377</v>
      </c>
      <c r="I85" s="48">
        <v>2372</v>
      </c>
      <c r="J85" s="48">
        <v>2368</v>
      </c>
      <c r="K85" s="48">
        <v>2398</v>
      </c>
      <c r="L85" s="48">
        <v>2385</v>
      </c>
      <c r="M85" s="48">
        <v>2363</v>
      </c>
      <c r="N85" s="48">
        <v>2386</v>
      </c>
      <c r="O85" s="85"/>
      <c r="P85" s="85"/>
      <c r="Q85" s="85"/>
      <c r="R85" s="85"/>
    </row>
    <row r="86" spans="1:18" ht="15.75" customHeight="1" x14ac:dyDescent="0.2">
      <c r="A86" s="45">
        <v>161</v>
      </c>
      <c r="B86" s="46" t="s">
        <v>82</v>
      </c>
      <c r="C86" s="48">
        <v>15476</v>
      </c>
      <c r="D86" s="48">
        <v>15814</v>
      </c>
      <c r="E86" s="48">
        <v>15991</v>
      </c>
      <c r="F86" s="48">
        <v>16302</v>
      </c>
      <c r="G86" s="48">
        <v>16437</v>
      </c>
      <c r="H86" s="48">
        <v>16408</v>
      </c>
      <c r="I86" s="48">
        <v>16628</v>
      </c>
      <c r="J86" s="48">
        <v>16880</v>
      </c>
      <c r="K86" s="48">
        <v>17113</v>
      </c>
      <c r="L86" s="48">
        <v>17409</v>
      </c>
      <c r="M86" s="48">
        <v>17512</v>
      </c>
      <c r="N86" s="48">
        <v>17573</v>
      </c>
      <c r="O86" s="85">
        <v>17563</v>
      </c>
      <c r="P86" s="86">
        <v>17785</v>
      </c>
      <c r="Q86" s="86">
        <v>17894</v>
      </c>
      <c r="R86" s="86">
        <v>17820</v>
      </c>
    </row>
    <row r="87" spans="1:18" ht="15.75" customHeight="1" x14ac:dyDescent="0.2">
      <c r="A87" s="45">
        <v>117</v>
      </c>
      <c r="B87" s="46" t="s">
        <v>80</v>
      </c>
      <c r="C87" s="50"/>
      <c r="D87" s="50"/>
      <c r="E87" s="50"/>
      <c r="F87" s="50"/>
      <c r="G87" s="50"/>
      <c r="H87" s="50"/>
      <c r="I87" s="50">
        <v>911</v>
      </c>
      <c r="J87" s="50">
        <v>922</v>
      </c>
      <c r="K87" s="50">
        <v>960</v>
      </c>
      <c r="L87" s="50">
        <v>992</v>
      </c>
      <c r="M87" s="50">
        <v>1033</v>
      </c>
      <c r="N87" s="50">
        <v>1056</v>
      </c>
      <c r="O87" s="85">
        <v>1068</v>
      </c>
      <c r="P87" s="86">
        <v>1091</v>
      </c>
      <c r="Q87" s="86">
        <v>1110</v>
      </c>
      <c r="R87" s="86">
        <v>1102</v>
      </c>
    </row>
    <row r="88" spans="1:18" ht="15.75" customHeight="1" x14ac:dyDescent="0.2">
      <c r="A88" s="45">
        <v>1030</v>
      </c>
      <c r="B88" s="46" t="s">
        <v>84</v>
      </c>
      <c r="C88" s="47">
        <v>506</v>
      </c>
      <c r="D88" s="47">
        <v>527</v>
      </c>
      <c r="E88" s="47">
        <v>524</v>
      </c>
      <c r="F88" s="47">
        <v>502</v>
      </c>
      <c r="G88" s="47"/>
      <c r="H88" s="47"/>
      <c r="I88" s="47"/>
      <c r="J88" s="47"/>
      <c r="K88" s="47"/>
      <c r="L88" s="47"/>
      <c r="M88" s="47"/>
      <c r="N88" s="47"/>
      <c r="O88" s="85"/>
      <c r="P88" s="85"/>
      <c r="Q88" s="85"/>
      <c r="R88" s="85"/>
    </row>
    <row r="89" spans="1:18" ht="15.75" customHeight="1" x14ac:dyDescent="0.2">
      <c r="A89" s="45">
        <v>30</v>
      </c>
      <c r="B89" s="46" t="s">
        <v>85</v>
      </c>
      <c r="C89" s="50"/>
      <c r="D89" s="50"/>
      <c r="E89" s="50"/>
      <c r="F89" s="50"/>
      <c r="G89" s="50">
        <v>677</v>
      </c>
      <c r="H89" s="50">
        <v>687</v>
      </c>
      <c r="I89" s="50">
        <v>679</v>
      </c>
      <c r="J89" s="50">
        <v>680</v>
      </c>
      <c r="K89" s="50">
        <v>703</v>
      </c>
      <c r="L89" s="50">
        <v>690</v>
      </c>
      <c r="M89" s="50">
        <v>686</v>
      </c>
      <c r="N89" s="50">
        <v>681</v>
      </c>
      <c r="O89" s="85">
        <v>678</v>
      </c>
      <c r="P89" s="86">
        <v>680</v>
      </c>
      <c r="Q89" s="86">
        <v>695</v>
      </c>
      <c r="R89" s="86">
        <v>707</v>
      </c>
    </row>
    <row r="90" spans="1:18" ht="15.75" customHeight="1" x14ac:dyDescent="0.2">
      <c r="A90" s="45">
        <v>1037</v>
      </c>
      <c r="B90" s="46" t="s">
        <v>83</v>
      </c>
      <c r="C90" s="47">
        <v>533</v>
      </c>
      <c r="D90" s="47">
        <v>529</v>
      </c>
      <c r="E90" s="47">
        <v>520</v>
      </c>
      <c r="F90" s="47">
        <v>511</v>
      </c>
      <c r="G90" s="47">
        <v>532</v>
      </c>
      <c r="H90" s="47">
        <v>528</v>
      </c>
      <c r="I90" s="47">
        <v>540</v>
      </c>
      <c r="J90" s="47">
        <v>544</v>
      </c>
      <c r="K90" s="47"/>
      <c r="L90" s="47"/>
      <c r="M90" s="47"/>
      <c r="N90" s="47"/>
      <c r="O90" s="85"/>
      <c r="P90" s="85"/>
      <c r="Q90" s="85"/>
      <c r="R90" s="85"/>
    </row>
    <row r="91" spans="1:18" ht="15.75" customHeight="1" x14ac:dyDescent="0.2">
      <c r="A91" s="45">
        <v>13</v>
      </c>
      <c r="B91" s="46" t="s">
        <v>184</v>
      </c>
      <c r="C91" s="49">
        <v>504</v>
      </c>
      <c r="D91" s="49">
        <v>506</v>
      </c>
      <c r="E91" s="49">
        <v>505</v>
      </c>
      <c r="F91" s="49">
        <v>500</v>
      </c>
      <c r="G91" s="49">
        <v>481</v>
      </c>
      <c r="H91" s="49">
        <v>510</v>
      </c>
      <c r="I91" s="49">
        <v>507</v>
      </c>
      <c r="J91" s="49">
        <v>490</v>
      </c>
      <c r="K91" s="49">
        <v>481</v>
      </c>
      <c r="L91" s="49">
        <v>464</v>
      </c>
      <c r="M91" s="49">
        <v>451</v>
      </c>
      <c r="N91" s="49">
        <v>441</v>
      </c>
      <c r="O91" s="85"/>
      <c r="P91" s="85"/>
      <c r="Q91" s="85"/>
      <c r="R91" s="85"/>
    </row>
    <row r="92" spans="1:18" ht="15.75" customHeight="1" x14ac:dyDescent="0.2">
      <c r="A92" s="45">
        <v>38</v>
      </c>
      <c r="B92" s="46" t="s">
        <v>87</v>
      </c>
      <c r="C92" s="47">
        <v>7810</v>
      </c>
      <c r="D92" s="47">
        <v>7822</v>
      </c>
      <c r="E92" s="47">
        <v>7913</v>
      </c>
      <c r="F92" s="47">
        <v>8015</v>
      </c>
      <c r="G92" s="47">
        <v>8096</v>
      </c>
      <c r="H92" s="47">
        <v>8277</v>
      </c>
      <c r="I92" s="47">
        <v>8300</v>
      </c>
      <c r="J92" s="47">
        <v>8457</v>
      </c>
      <c r="K92" s="47">
        <v>9496</v>
      </c>
      <c r="L92" s="47">
        <v>9729</v>
      </c>
      <c r="M92" s="47">
        <v>9808</v>
      </c>
      <c r="N92" s="47">
        <v>9951</v>
      </c>
      <c r="O92" s="85">
        <v>9983</v>
      </c>
      <c r="P92" s="86">
        <v>10075</v>
      </c>
      <c r="Q92" s="86">
        <v>10175</v>
      </c>
      <c r="R92" s="86">
        <v>10290</v>
      </c>
    </row>
    <row r="93" spans="1:18" ht="15.75" customHeight="1" x14ac:dyDescent="0.2">
      <c r="A93" s="45">
        <v>1117</v>
      </c>
      <c r="B93" s="46" t="s">
        <v>88</v>
      </c>
      <c r="C93" s="48">
        <v>413</v>
      </c>
      <c r="D93" s="48">
        <v>428</v>
      </c>
      <c r="E93" s="48">
        <v>440</v>
      </c>
      <c r="F93" s="48">
        <v>452</v>
      </c>
      <c r="G93" s="48">
        <v>452</v>
      </c>
      <c r="H93" s="48">
        <v>466</v>
      </c>
      <c r="I93" s="48"/>
      <c r="J93" s="48"/>
      <c r="K93" s="48"/>
      <c r="L93" s="48"/>
      <c r="M93" s="48"/>
      <c r="N93" s="48"/>
      <c r="O93" s="85"/>
      <c r="P93" s="85"/>
      <c r="Q93" s="85"/>
      <c r="R93" s="85"/>
    </row>
    <row r="94" spans="1:18" ht="15.75" customHeight="1" x14ac:dyDescent="0.2">
      <c r="A94" s="45">
        <v>130</v>
      </c>
      <c r="B94" s="46" t="s">
        <v>89</v>
      </c>
      <c r="C94" s="48">
        <v>5629</v>
      </c>
      <c r="D94" s="48">
        <v>5663</v>
      </c>
      <c r="E94" s="48">
        <v>5793</v>
      </c>
      <c r="F94" s="48">
        <v>5861</v>
      </c>
      <c r="G94" s="48">
        <v>5959</v>
      </c>
      <c r="H94" s="48">
        <v>5993</v>
      </c>
      <c r="I94" s="48">
        <v>6025</v>
      </c>
      <c r="J94" s="48">
        <v>6005</v>
      </c>
      <c r="K94" s="48">
        <v>6121</v>
      </c>
      <c r="L94" s="48">
        <v>6221</v>
      </c>
      <c r="M94" s="48">
        <v>6302</v>
      </c>
      <c r="N94" s="48">
        <v>6476</v>
      </c>
      <c r="O94" s="85">
        <v>6595</v>
      </c>
      <c r="P94" s="86">
        <v>6623</v>
      </c>
      <c r="Q94" s="86">
        <v>6737</v>
      </c>
      <c r="R94" s="86">
        <v>6805</v>
      </c>
    </row>
    <row r="95" spans="1:18" ht="15.75" customHeight="1" x14ac:dyDescent="0.2">
      <c r="A95" s="45">
        <v>70</v>
      </c>
      <c r="B95" s="46" t="s">
        <v>90</v>
      </c>
      <c r="C95" s="47">
        <v>634</v>
      </c>
      <c r="D95" s="47">
        <v>661</v>
      </c>
      <c r="E95" s="47">
        <v>671</v>
      </c>
      <c r="F95" s="47">
        <v>669</v>
      </c>
      <c r="G95" s="47">
        <v>680</v>
      </c>
      <c r="H95" s="47">
        <v>679</v>
      </c>
      <c r="I95" s="47">
        <v>685</v>
      </c>
      <c r="J95" s="47">
        <v>684</v>
      </c>
      <c r="K95" s="47">
        <v>689</v>
      </c>
      <c r="L95" s="47">
        <v>679</v>
      </c>
      <c r="M95" s="47">
        <v>683</v>
      </c>
      <c r="N95" s="47">
        <v>696</v>
      </c>
      <c r="O95" s="85">
        <v>703</v>
      </c>
      <c r="P95" s="86">
        <v>710</v>
      </c>
      <c r="Q95" s="86">
        <v>731</v>
      </c>
      <c r="R95" s="86">
        <v>744</v>
      </c>
    </row>
    <row r="96" spans="1:18" ht="15.75" customHeight="1" x14ac:dyDescent="0.2">
      <c r="A96" s="45">
        <v>14</v>
      </c>
      <c r="B96" s="46" t="s">
        <v>91</v>
      </c>
      <c r="C96" s="47">
        <v>54</v>
      </c>
      <c r="D96" s="47">
        <v>54</v>
      </c>
      <c r="E96" s="47">
        <v>47</v>
      </c>
      <c r="F96" s="47">
        <v>44</v>
      </c>
      <c r="G96" s="47">
        <v>42</v>
      </c>
      <c r="H96" s="47">
        <v>47</v>
      </c>
      <c r="I96" s="47">
        <v>52</v>
      </c>
      <c r="J96" s="47">
        <v>49</v>
      </c>
      <c r="K96" s="47">
        <v>45</v>
      </c>
      <c r="L96" s="47">
        <v>45</v>
      </c>
      <c r="M96" s="47">
        <v>47</v>
      </c>
      <c r="N96" s="47">
        <v>45</v>
      </c>
      <c r="O96" s="85"/>
      <c r="P96" s="85"/>
      <c r="Q96" s="85"/>
      <c r="R96" s="85"/>
    </row>
    <row r="97" spans="1:18" ht="15.75" customHeight="1" x14ac:dyDescent="0.2">
      <c r="A97" s="45">
        <v>110</v>
      </c>
      <c r="B97" s="46" t="s">
        <v>221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85"/>
      <c r="P97" s="85"/>
      <c r="Q97" s="85"/>
      <c r="R97" s="86">
        <v>4550</v>
      </c>
    </row>
    <row r="98" spans="1:18" ht="15.75" customHeight="1" x14ac:dyDescent="0.2">
      <c r="A98" s="45">
        <v>86</v>
      </c>
      <c r="B98" s="46" t="s">
        <v>92</v>
      </c>
      <c r="C98" s="47">
        <v>134</v>
      </c>
      <c r="D98" s="47">
        <v>137</v>
      </c>
      <c r="E98" s="47">
        <v>134</v>
      </c>
      <c r="F98" s="47">
        <v>130</v>
      </c>
      <c r="G98" s="47">
        <v>134</v>
      </c>
      <c r="H98" s="47">
        <v>135</v>
      </c>
      <c r="I98" s="47">
        <v>130</v>
      </c>
      <c r="J98" s="47">
        <v>134</v>
      </c>
      <c r="K98" s="47">
        <v>126</v>
      </c>
      <c r="L98" s="47">
        <v>127</v>
      </c>
      <c r="M98" s="47">
        <v>125</v>
      </c>
      <c r="N98" s="47">
        <v>123</v>
      </c>
      <c r="O98" s="85">
        <v>124</v>
      </c>
      <c r="P98" s="86">
        <v>122</v>
      </c>
      <c r="Q98" s="86">
        <v>125</v>
      </c>
      <c r="R98" s="86">
        <v>120</v>
      </c>
    </row>
    <row r="99" spans="1:18" ht="15.75" customHeight="1" x14ac:dyDescent="0.2">
      <c r="A99" s="45">
        <v>1015</v>
      </c>
      <c r="B99" s="46" t="s">
        <v>93</v>
      </c>
      <c r="C99" s="47">
        <v>219</v>
      </c>
      <c r="D99" s="47">
        <v>221</v>
      </c>
      <c r="E99" s="47">
        <v>209</v>
      </c>
      <c r="F99" s="47">
        <v>222</v>
      </c>
      <c r="G99" s="47"/>
      <c r="H99" s="47"/>
      <c r="I99" s="47"/>
      <c r="J99" s="47"/>
      <c r="K99" s="47"/>
      <c r="L99" s="47"/>
      <c r="M99" s="47"/>
      <c r="N99" s="47"/>
      <c r="O99" s="85"/>
      <c r="P99" s="85"/>
      <c r="Q99" s="85"/>
      <c r="R99" s="85"/>
    </row>
    <row r="100" spans="1:18" ht="15.75" customHeight="1" x14ac:dyDescent="0.2">
      <c r="A100" s="45">
        <v>15</v>
      </c>
      <c r="B100" s="46" t="s">
        <v>94</v>
      </c>
      <c r="C100" s="50"/>
      <c r="D100" s="50"/>
      <c r="E100" s="50"/>
      <c r="F100" s="50"/>
      <c r="G100" s="50">
        <v>728</v>
      </c>
      <c r="H100" s="50">
        <v>712</v>
      </c>
      <c r="I100" s="50">
        <v>693</v>
      </c>
      <c r="J100" s="50">
        <v>680</v>
      </c>
      <c r="K100" s="50">
        <v>662</v>
      </c>
      <c r="L100" s="50">
        <v>656</v>
      </c>
      <c r="M100" s="50">
        <v>650</v>
      </c>
      <c r="N100" s="50">
        <v>650</v>
      </c>
      <c r="O100" s="85">
        <v>662</v>
      </c>
      <c r="P100" s="86">
        <v>664</v>
      </c>
      <c r="Q100" s="86">
        <v>656</v>
      </c>
      <c r="R100" s="86">
        <v>654</v>
      </c>
    </row>
    <row r="101" spans="1:18" ht="15.75" customHeight="1" x14ac:dyDescent="0.2">
      <c r="A101" s="45">
        <v>1016</v>
      </c>
      <c r="B101" s="46" t="s">
        <v>95</v>
      </c>
      <c r="C101" s="47">
        <v>283</v>
      </c>
      <c r="D101" s="47">
        <v>273</v>
      </c>
      <c r="E101" s="47">
        <v>277</v>
      </c>
      <c r="F101" s="47">
        <v>271</v>
      </c>
      <c r="G101" s="47"/>
      <c r="H101" s="47"/>
      <c r="I101" s="47"/>
      <c r="J101" s="47"/>
      <c r="K101" s="47"/>
      <c r="L101" s="47"/>
      <c r="M101" s="47"/>
      <c r="N101" s="47"/>
      <c r="O101" s="85"/>
      <c r="P101" s="85"/>
      <c r="Q101" s="85"/>
      <c r="R101" s="85"/>
    </row>
    <row r="102" spans="1:18" ht="15.75" customHeight="1" x14ac:dyDescent="0.2">
      <c r="A102" s="45">
        <v>146</v>
      </c>
      <c r="B102" s="46" t="s">
        <v>96</v>
      </c>
      <c r="C102" s="48">
        <v>2792</v>
      </c>
      <c r="D102" s="48">
        <v>2843</v>
      </c>
      <c r="E102" s="48">
        <v>2898</v>
      </c>
      <c r="F102" s="48">
        <v>2944</v>
      </c>
      <c r="G102" s="48">
        <v>2962</v>
      </c>
      <c r="H102" s="48">
        <v>3077</v>
      </c>
      <c r="I102" s="48">
        <v>3072</v>
      </c>
      <c r="J102" s="48">
        <v>3078</v>
      </c>
      <c r="K102" s="48">
        <v>3156</v>
      </c>
      <c r="L102" s="48">
        <v>3178</v>
      </c>
      <c r="M102" s="48">
        <v>3179</v>
      </c>
      <c r="N102" s="48">
        <v>3220</v>
      </c>
      <c r="O102" s="85">
        <v>3190</v>
      </c>
      <c r="P102" s="86">
        <v>3187</v>
      </c>
      <c r="Q102" s="86">
        <v>3172</v>
      </c>
      <c r="R102" s="86">
        <v>3194</v>
      </c>
    </row>
    <row r="103" spans="1:18" ht="15.75" customHeight="1" x14ac:dyDescent="0.2">
      <c r="A103" s="45">
        <v>162</v>
      </c>
      <c r="B103" s="46" t="s">
        <v>97</v>
      </c>
      <c r="C103" s="48">
        <v>2863</v>
      </c>
      <c r="D103" s="48">
        <v>2881</v>
      </c>
      <c r="E103" s="48">
        <v>2972</v>
      </c>
      <c r="F103" s="48">
        <v>3116</v>
      </c>
      <c r="G103" s="48">
        <v>3177</v>
      </c>
      <c r="H103" s="48">
        <v>3155</v>
      </c>
      <c r="I103" s="48">
        <v>3314</v>
      </c>
      <c r="J103" s="48">
        <v>3246</v>
      </c>
      <c r="K103" s="48">
        <v>3645</v>
      </c>
      <c r="L103" s="48">
        <v>3833</v>
      </c>
      <c r="M103" s="48">
        <v>3899</v>
      </c>
      <c r="N103" s="48">
        <v>3937</v>
      </c>
      <c r="O103" s="85">
        <v>3995</v>
      </c>
      <c r="P103" s="86">
        <v>4108</v>
      </c>
      <c r="Q103" s="86">
        <v>4201</v>
      </c>
      <c r="R103" s="86">
        <v>4283</v>
      </c>
    </row>
    <row r="104" spans="1:18" ht="15.75" customHeight="1" x14ac:dyDescent="0.2">
      <c r="A104" s="45">
        <v>49</v>
      </c>
      <c r="B104" s="46" t="s">
        <v>98</v>
      </c>
      <c r="C104" s="47">
        <v>396</v>
      </c>
      <c r="D104" s="47">
        <v>376</v>
      </c>
      <c r="E104" s="47">
        <v>403</v>
      </c>
      <c r="F104" s="47">
        <v>388</v>
      </c>
      <c r="G104" s="47">
        <v>392</v>
      </c>
      <c r="H104" s="47">
        <v>438</v>
      </c>
      <c r="I104" s="47">
        <v>447</v>
      </c>
      <c r="J104" s="47">
        <v>436</v>
      </c>
      <c r="K104" s="47">
        <v>445</v>
      </c>
      <c r="L104" s="47">
        <v>441</v>
      </c>
      <c r="M104" s="47">
        <v>446</v>
      </c>
      <c r="N104" s="47">
        <v>444</v>
      </c>
      <c r="O104" s="85">
        <v>444</v>
      </c>
      <c r="P104" s="86">
        <v>435</v>
      </c>
      <c r="Q104" s="86">
        <v>435</v>
      </c>
      <c r="R104" s="86">
        <v>425</v>
      </c>
    </row>
    <row r="105" spans="1:18" ht="15.75" customHeight="1" x14ac:dyDescent="0.2">
      <c r="A105" s="45">
        <v>104</v>
      </c>
      <c r="B105" s="46" t="s">
        <v>99</v>
      </c>
      <c r="C105" s="48">
        <v>3451</v>
      </c>
      <c r="D105" s="48">
        <v>3601</v>
      </c>
      <c r="E105" s="48">
        <v>3834</v>
      </c>
      <c r="F105" s="48">
        <v>4110</v>
      </c>
      <c r="G105" s="48">
        <v>4145</v>
      </c>
      <c r="H105" s="48">
        <v>4279</v>
      </c>
      <c r="I105" s="48">
        <v>4201</v>
      </c>
      <c r="J105" s="48">
        <v>4246</v>
      </c>
      <c r="K105" s="48">
        <v>4384</v>
      </c>
      <c r="L105" s="48">
        <v>4412</v>
      </c>
      <c r="M105" s="48">
        <v>4479</v>
      </c>
      <c r="N105" s="48">
        <v>4279</v>
      </c>
      <c r="O105" s="85"/>
      <c r="P105" s="85"/>
      <c r="Q105" s="85"/>
      <c r="R105" s="85"/>
    </row>
    <row r="106" spans="1:18" ht="15.75" customHeight="1" x14ac:dyDescent="0.2">
      <c r="A106" s="45">
        <v>71</v>
      </c>
      <c r="B106" s="46" t="s">
        <v>100</v>
      </c>
      <c r="C106" s="47">
        <v>1815</v>
      </c>
      <c r="D106" s="47">
        <v>1804</v>
      </c>
      <c r="E106" s="47">
        <v>1805</v>
      </c>
      <c r="F106" s="47">
        <v>1835</v>
      </c>
      <c r="G106" s="47">
        <v>1801</v>
      </c>
      <c r="H106" s="47">
        <v>1809</v>
      </c>
      <c r="I106" s="47">
        <v>1857</v>
      </c>
      <c r="J106" s="47">
        <v>1865</v>
      </c>
      <c r="K106" s="47">
        <v>1900</v>
      </c>
      <c r="L106" s="47">
        <v>1914</v>
      </c>
      <c r="M106" s="47">
        <v>1905</v>
      </c>
      <c r="N106" s="47">
        <v>1936</v>
      </c>
      <c r="O106" s="85">
        <v>1930</v>
      </c>
      <c r="P106" s="86">
        <v>1945</v>
      </c>
      <c r="Q106" s="86">
        <v>1945</v>
      </c>
      <c r="R106" s="86">
        <v>1949</v>
      </c>
    </row>
    <row r="107" spans="1:18" ht="15.75" customHeight="1" x14ac:dyDescent="0.2">
      <c r="A107" s="45">
        <v>17</v>
      </c>
      <c r="B107" s="46" t="s">
        <v>183</v>
      </c>
      <c r="C107" s="47">
        <v>508</v>
      </c>
      <c r="D107" s="47">
        <v>508</v>
      </c>
      <c r="E107" s="47">
        <v>510</v>
      </c>
      <c r="F107" s="47">
        <v>504</v>
      </c>
      <c r="G107" s="47">
        <v>491</v>
      </c>
      <c r="H107" s="47">
        <v>493</v>
      </c>
      <c r="I107" s="47">
        <v>476</v>
      </c>
      <c r="J107" s="47">
        <v>460</v>
      </c>
      <c r="K107" s="47">
        <v>454</v>
      </c>
      <c r="L107" s="47">
        <v>438</v>
      </c>
      <c r="M107" s="47">
        <v>436</v>
      </c>
      <c r="N107" s="47">
        <v>436</v>
      </c>
      <c r="O107" s="85"/>
      <c r="P107" s="85"/>
      <c r="Q107" s="85"/>
      <c r="R107" s="85"/>
    </row>
    <row r="108" spans="1:18" ht="15.75" customHeight="1" x14ac:dyDescent="0.2">
      <c r="A108" s="45">
        <v>139</v>
      </c>
      <c r="B108" s="46" t="s">
        <v>102</v>
      </c>
      <c r="C108" s="48">
        <v>2458</v>
      </c>
      <c r="D108" s="48">
        <v>2484</v>
      </c>
      <c r="E108" s="48">
        <v>2544</v>
      </c>
      <c r="F108" s="48">
        <v>2590</v>
      </c>
      <c r="G108" s="48">
        <v>2643</v>
      </c>
      <c r="H108" s="48">
        <v>2679</v>
      </c>
      <c r="I108" s="48">
        <v>2732</v>
      </c>
      <c r="J108" s="48">
        <v>2785</v>
      </c>
      <c r="K108" s="48">
        <v>2894</v>
      </c>
      <c r="L108" s="48">
        <v>2902</v>
      </c>
      <c r="M108" s="48">
        <v>2985</v>
      </c>
      <c r="N108" s="48">
        <v>3035</v>
      </c>
      <c r="O108" s="85">
        <v>3079</v>
      </c>
      <c r="P108" s="86">
        <v>3133</v>
      </c>
      <c r="Q108" s="86">
        <v>3159</v>
      </c>
      <c r="R108" s="86">
        <v>3277</v>
      </c>
    </row>
    <row r="109" spans="1:18" ht="15.75" customHeight="1" x14ac:dyDescent="0.2">
      <c r="A109" s="45">
        <v>39</v>
      </c>
      <c r="B109" s="46" t="s">
        <v>103</v>
      </c>
      <c r="C109" s="47">
        <v>1713</v>
      </c>
      <c r="D109" s="47">
        <v>1740</v>
      </c>
      <c r="E109" s="47">
        <v>1777</v>
      </c>
      <c r="F109" s="47">
        <v>1752</v>
      </c>
      <c r="G109" s="47">
        <v>1753</v>
      </c>
      <c r="H109" s="47">
        <v>1910</v>
      </c>
      <c r="I109" s="47">
        <v>1936</v>
      </c>
      <c r="J109" s="47">
        <v>1989</v>
      </c>
      <c r="K109" s="47">
        <v>1993</v>
      </c>
      <c r="L109" s="47">
        <v>2012</v>
      </c>
      <c r="M109" s="47">
        <v>2041</v>
      </c>
      <c r="N109" s="47">
        <v>2077</v>
      </c>
      <c r="O109" s="85">
        <v>2092</v>
      </c>
      <c r="P109" s="86">
        <v>2115</v>
      </c>
      <c r="Q109" s="86">
        <v>2111</v>
      </c>
      <c r="R109" s="86">
        <v>2141</v>
      </c>
    </row>
    <row r="110" spans="1:18" ht="15.75" customHeight="1" x14ac:dyDescent="0.2">
      <c r="A110" s="45">
        <v>31</v>
      </c>
      <c r="B110" s="46" t="s">
        <v>182</v>
      </c>
      <c r="C110" s="47">
        <v>563</v>
      </c>
      <c r="D110" s="47">
        <v>542</v>
      </c>
      <c r="E110" s="47">
        <v>546</v>
      </c>
      <c r="F110" s="47">
        <v>536</v>
      </c>
      <c r="G110" s="47">
        <v>536</v>
      </c>
      <c r="H110" s="47">
        <v>527</v>
      </c>
      <c r="I110" s="47">
        <v>529</v>
      </c>
      <c r="J110" s="47">
        <v>536</v>
      </c>
      <c r="K110" s="47">
        <v>508</v>
      </c>
      <c r="L110" s="47">
        <v>508</v>
      </c>
      <c r="M110" s="47">
        <v>498</v>
      </c>
      <c r="N110" s="47">
        <v>488</v>
      </c>
      <c r="O110" s="85">
        <v>481</v>
      </c>
      <c r="P110" s="86">
        <v>452</v>
      </c>
      <c r="Q110" s="86">
        <v>441</v>
      </c>
      <c r="R110" s="86">
        <v>438</v>
      </c>
    </row>
    <row r="111" spans="1:18" ht="15.75" customHeight="1" x14ac:dyDescent="0.2">
      <c r="A111" s="45">
        <v>50</v>
      </c>
      <c r="B111" s="46" t="s">
        <v>105</v>
      </c>
      <c r="C111" s="47">
        <v>388</v>
      </c>
      <c r="D111" s="47">
        <v>396</v>
      </c>
      <c r="E111" s="47">
        <v>390</v>
      </c>
      <c r="F111" s="47">
        <v>389</v>
      </c>
      <c r="G111" s="47">
        <v>376</v>
      </c>
      <c r="H111" s="47">
        <v>389</v>
      </c>
      <c r="I111" s="47">
        <v>381</v>
      </c>
      <c r="J111" s="47">
        <v>383</v>
      </c>
      <c r="K111" s="47">
        <v>393</v>
      </c>
      <c r="L111" s="47">
        <v>390</v>
      </c>
      <c r="M111" s="47">
        <v>391</v>
      </c>
      <c r="N111" s="47">
        <v>386</v>
      </c>
      <c r="O111" s="85">
        <v>377</v>
      </c>
      <c r="P111" s="86">
        <v>370</v>
      </c>
      <c r="Q111" s="86">
        <v>363</v>
      </c>
      <c r="R111" s="86">
        <v>364</v>
      </c>
    </row>
    <row r="112" spans="1:18" ht="15.75" customHeight="1" x14ac:dyDescent="0.2">
      <c r="A112" s="45">
        <v>51</v>
      </c>
      <c r="B112" s="46" t="s">
        <v>106</v>
      </c>
      <c r="C112" s="47">
        <v>408</v>
      </c>
      <c r="D112" s="47">
        <v>406</v>
      </c>
      <c r="E112" s="47">
        <v>407</v>
      </c>
      <c r="F112" s="47">
        <v>403</v>
      </c>
      <c r="G112" s="47">
        <v>417</v>
      </c>
      <c r="H112" s="47">
        <v>407</v>
      </c>
      <c r="I112" s="47">
        <v>418</v>
      </c>
      <c r="J112" s="47">
        <v>399</v>
      </c>
      <c r="K112" s="47">
        <v>399</v>
      </c>
      <c r="L112" s="47">
        <v>367</v>
      </c>
      <c r="M112" s="47">
        <v>369</v>
      </c>
      <c r="N112" s="47">
        <v>366</v>
      </c>
      <c r="O112" s="85">
        <v>349</v>
      </c>
      <c r="P112" s="86">
        <v>347</v>
      </c>
      <c r="Q112" s="86">
        <v>335</v>
      </c>
      <c r="R112" s="86">
        <v>351</v>
      </c>
    </row>
    <row r="113" spans="1:18" ht="15.75" customHeight="1" x14ac:dyDescent="0.2">
      <c r="A113" s="45">
        <v>52</v>
      </c>
      <c r="B113" s="46" t="s">
        <v>107</v>
      </c>
      <c r="C113" s="47">
        <v>1656</v>
      </c>
      <c r="D113" s="47">
        <v>1666</v>
      </c>
      <c r="E113" s="47">
        <v>1663</v>
      </c>
      <c r="F113" s="47">
        <v>1675</v>
      </c>
      <c r="G113" s="47">
        <v>1715</v>
      </c>
      <c r="H113" s="47">
        <v>1758</v>
      </c>
      <c r="I113" s="47">
        <v>1759</v>
      </c>
      <c r="J113" s="47">
        <v>1710</v>
      </c>
      <c r="K113" s="47">
        <v>1659</v>
      </c>
      <c r="L113" s="47">
        <v>1632</v>
      </c>
      <c r="M113" s="47">
        <v>1621</v>
      </c>
      <c r="N113" s="47">
        <v>1636</v>
      </c>
      <c r="O113" s="85">
        <v>1597</v>
      </c>
      <c r="P113" s="86">
        <v>1564</v>
      </c>
      <c r="Q113" s="86">
        <v>1544</v>
      </c>
      <c r="R113" s="86">
        <v>1559</v>
      </c>
    </row>
    <row r="114" spans="1:18" ht="15.75" customHeight="1" x14ac:dyDescent="0.2">
      <c r="A114" s="45">
        <v>53</v>
      </c>
      <c r="B114" s="46" t="s">
        <v>108</v>
      </c>
      <c r="C114" s="47">
        <v>1142</v>
      </c>
      <c r="D114" s="47">
        <v>1146</v>
      </c>
      <c r="E114" s="47">
        <v>1120</v>
      </c>
      <c r="F114" s="47">
        <v>1131</v>
      </c>
      <c r="G114" s="47">
        <v>1115</v>
      </c>
      <c r="H114" s="47">
        <v>1108</v>
      </c>
      <c r="I114" s="47">
        <v>1076</v>
      </c>
      <c r="J114" s="47">
        <v>1094</v>
      </c>
      <c r="K114" s="47">
        <v>1058</v>
      </c>
      <c r="L114" s="47">
        <v>1053</v>
      </c>
      <c r="M114" s="47">
        <v>1043</v>
      </c>
      <c r="N114" s="47">
        <v>1023</v>
      </c>
      <c r="O114" s="85">
        <v>1027</v>
      </c>
      <c r="P114" s="86">
        <v>1000</v>
      </c>
      <c r="Q114" s="86">
        <v>986</v>
      </c>
      <c r="R114" s="86">
        <v>990</v>
      </c>
    </row>
    <row r="115" spans="1:18" ht="15.75" customHeight="1" x14ac:dyDescent="0.2">
      <c r="A115" s="45">
        <v>140</v>
      </c>
      <c r="B115" s="46" t="s">
        <v>109</v>
      </c>
      <c r="C115" s="48">
        <v>1760</v>
      </c>
      <c r="D115" s="48">
        <v>1810</v>
      </c>
      <c r="E115" s="48">
        <v>1907</v>
      </c>
      <c r="F115" s="48">
        <v>2009</v>
      </c>
      <c r="G115" s="48">
        <v>2080</v>
      </c>
      <c r="H115" s="48">
        <v>2136</v>
      </c>
      <c r="I115" s="48">
        <v>2236</v>
      </c>
      <c r="J115" s="48">
        <v>2327</v>
      </c>
      <c r="K115" s="48">
        <v>2363</v>
      </c>
      <c r="L115" s="48">
        <v>2459</v>
      </c>
      <c r="M115" s="48">
        <v>2482</v>
      </c>
      <c r="N115" s="48">
        <v>2541</v>
      </c>
      <c r="O115" s="85">
        <v>2574</v>
      </c>
      <c r="P115" s="86">
        <v>2620</v>
      </c>
      <c r="Q115" s="86">
        <v>2687</v>
      </c>
      <c r="R115" s="86">
        <v>2818</v>
      </c>
    </row>
    <row r="116" spans="1:18" ht="15.75" customHeight="1" x14ac:dyDescent="0.2">
      <c r="A116" s="45">
        <v>87</v>
      </c>
      <c r="B116" s="46" t="s">
        <v>110</v>
      </c>
      <c r="C116" s="47">
        <v>1323</v>
      </c>
      <c r="D116" s="47">
        <v>1312</v>
      </c>
      <c r="E116" s="47">
        <v>1344</v>
      </c>
      <c r="F116" s="47">
        <v>1337</v>
      </c>
      <c r="G116" s="47">
        <v>1348</v>
      </c>
      <c r="H116" s="47">
        <v>1367</v>
      </c>
      <c r="I116" s="47">
        <v>1356</v>
      </c>
      <c r="J116" s="47">
        <v>1393</v>
      </c>
      <c r="K116" s="47">
        <v>1399</v>
      </c>
      <c r="L116" s="47">
        <v>1448</v>
      </c>
      <c r="M116" s="47">
        <v>1465</v>
      </c>
      <c r="N116" s="47">
        <v>1470</v>
      </c>
      <c r="O116" s="85">
        <v>1511</v>
      </c>
      <c r="P116" s="86">
        <v>1548</v>
      </c>
      <c r="Q116" s="86">
        <v>1540</v>
      </c>
      <c r="R116" s="86">
        <v>1567</v>
      </c>
    </row>
    <row r="117" spans="1:18" ht="15.75" customHeight="1" x14ac:dyDescent="0.2">
      <c r="A117" s="45">
        <v>1123</v>
      </c>
      <c r="B117" s="46" t="s">
        <v>111</v>
      </c>
      <c r="C117" s="48">
        <v>958</v>
      </c>
      <c r="D117" s="48">
        <v>968</v>
      </c>
      <c r="E117" s="48">
        <v>976</v>
      </c>
      <c r="F117" s="48">
        <v>974</v>
      </c>
      <c r="G117" s="48">
        <v>972</v>
      </c>
      <c r="H117" s="48">
        <v>982</v>
      </c>
      <c r="I117" s="48">
        <v>959</v>
      </c>
      <c r="J117" s="48">
        <v>960</v>
      </c>
      <c r="K117" s="48"/>
      <c r="L117" s="48"/>
      <c r="M117" s="48"/>
      <c r="N117" s="48"/>
      <c r="O117" s="85"/>
      <c r="P117" s="85"/>
      <c r="Q117" s="85"/>
      <c r="R117" s="85"/>
    </row>
    <row r="118" spans="1:18" ht="15.75" customHeight="1" x14ac:dyDescent="0.2">
      <c r="A118" s="45">
        <v>156</v>
      </c>
      <c r="B118" s="46" t="s">
        <v>112</v>
      </c>
      <c r="C118" s="48">
        <v>1139</v>
      </c>
      <c r="D118" s="48">
        <v>1114</v>
      </c>
      <c r="E118" s="48">
        <v>1097</v>
      </c>
      <c r="F118" s="48">
        <v>1092</v>
      </c>
      <c r="G118" s="48">
        <v>1114</v>
      </c>
      <c r="H118" s="48">
        <v>1172</v>
      </c>
      <c r="I118" s="48">
        <v>1190</v>
      </c>
      <c r="J118" s="48">
        <v>1215</v>
      </c>
      <c r="K118" s="48">
        <v>1267</v>
      </c>
      <c r="L118" s="48">
        <v>1314</v>
      </c>
      <c r="M118" s="48">
        <v>1339</v>
      </c>
      <c r="N118" s="48">
        <v>1394</v>
      </c>
      <c r="O118" s="85">
        <v>1374</v>
      </c>
      <c r="P118" s="86">
        <v>1395</v>
      </c>
      <c r="Q118" s="86">
        <v>1416</v>
      </c>
      <c r="R118" s="86">
        <v>1442</v>
      </c>
    </row>
    <row r="119" spans="1:18" ht="15.75" customHeight="1" x14ac:dyDescent="0.2">
      <c r="A119" s="45">
        <v>124</v>
      </c>
      <c r="B119" s="46" t="s">
        <v>113</v>
      </c>
      <c r="C119" s="48">
        <v>5852</v>
      </c>
      <c r="D119" s="48">
        <v>5956</v>
      </c>
      <c r="E119" s="48">
        <v>6077</v>
      </c>
      <c r="F119" s="48">
        <v>6239</v>
      </c>
      <c r="G119" s="48">
        <v>6365</v>
      </c>
      <c r="H119" s="48">
        <v>6596</v>
      </c>
      <c r="I119" s="48">
        <v>6760</v>
      </c>
      <c r="J119" s="48">
        <v>6939</v>
      </c>
      <c r="K119" s="48">
        <v>7149</v>
      </c>
      <c r="L119" s="48">
        <v>7249</v>
      </c>
      <c r="M119" s="48">
        <v>7381</v>
      </c>
      <c r="N119" s="48">
        <v>7532</v>
      </c>
      <c r="O119" s="85">
        <v>7594</v>
      </c>
      <c r="P119" s="86">
        <v>7716</v>
      </c>
      <c r="Q119" s="86">
        <v>7814</v>
      </c>
      <c r="R119" s="86">
        <v>7937</v>
      </c>
    </row>
    <row r="120" spans="1:18" ht="15.75" customHeight="1" x14ac:dyDescent="0.2">
      <c r="A120" s="45">
        <v>141</v>
      </c>
      <c r="B120" s="46" t="s">
        <v>114</v>
      </c>
      <c r="C120" s="48">
        <v>3834</v>
      </c>
      <c r="D120" s="48">
        <v>3956</v>
      </c>
      <c r="E120" s="48">
        <v>4067</v>
      </c>
      <c r="F120" s="48">
        <v>4182</v>
      </c>
      <c r="G120" s="48">
        <v>4338</v>
      </c>
      <c r="H120" s="48">
        <v>4557</v>
      </c>
      <c r="I120" s="48">
        <v>4698</v>
      </c>
      <c r="J120" s="48">
        <v>4903</v>
      </c>
      <c r="K120" s="48">
        <v>4993</v>
      </c>
      <c r="L120" s="48">
        <v>5248</v>
      </c>
      <c r="M120" s="48">
        <v>5534</v>
      </c>
      <c r="N120" s="48">
        <v>5645</v>
      </c>
      <c r="O120" s="85">
        <v>5774</v>
      </c>
      <c r="P120" s="86">
        <v>5902</v>
      </c>
      <c r="Q120" s="86">
        <v>6086</v>
      </c>
      <c r="R120" s="86">
        <v>6278</v>
      </c>
    </row>
    <row r="121" spans="1:18" ht="15.75" customHeight="1" x14ac:dyDescent="0.2">
      <c r="A121" s="45">
        <v>147</v>
      </c>
      <c r="B121" s="46" t="s">
        <v>115</v>
      </c>
      <c r="C121" s="48">
        <v>826</v>
      </c>
      <c r="D121" s="48">
        <v>821</v>
      </c>
      <c r="E121" s="48">
        <v>853</v>
      </c>
      <c r="F121" s="48">
        <v>848</v>
      </c>
      <c r="G121" s="48">
        <v>845</v>
      </c>
      <c r="H121" s="48">
        <v>862</v>
      </c>
      <c r="I121" s="48">
        <v>891</v>
      </c>
      <c r="J121" s="48">
        <v>938</v>
      </c>
      <c r="K121" s="48">
        <v>954</v>
      </c>
      <c r="L121" s="48">
        <v>964</v>
      </c>
      <c r="M121" s="48">
        <v>984</v>
      </c>
      <c r="N121" s="48">
        <v>1011</v>
      </c>
      <c r="O121" s="85">
        <v>1034</v>
      </c>
      <c r="P121" s="86">
        <v>1042</v>
      </c>
      <c r="Q121" s="86">
        <v>1031</v>
      </c>
      <c r="R121" s="86">
        <v>1050</v>
      </c>
    </row>
    <row r="122" spans="1:18" ht="15.75" customHeight="1" x14ac:dyDescent="0.2">
      <c r="A122" s="45">
        <v>108</v>
      </c>
      <c r="B122" s="46" t="s">
        <v>116</v>
      </c>
      <c r="C122" s="48">
        <v>15123</v>
      </c>
      <c r="D122" s="48">
        <v>15319</v>
      </c>
      <c r="E122" s="48">
        <v>15405</v>
      </c>
      <c r="F122" s="48">
        <v>15574</v>
      </c>
      <c r="G122" s="48">
        <v>15787</v>
      </c>
      <c r="H122" s="48">
        <v>15527</v>
      </c>
      <c r="I122" s="48">
        <v>15752</v>
      </c>
      <c r="J122" s="48">
        <v>15945</v>
      </c>
      <c r="K122" s="48">
        <v>16332</v>
      </c>
      <c r="L122" s="48">
        <v>16547</v>
      </c>
      <c r="M122" s="48">
        <v>16711</v>
      </c>
      <c r="N122" s="48">
        <v>16817</v>
      </c>
      <c r="O122" s="85">
        <v>16860</v>
      </c>
      <c r="P122" s="86">
        <v>16801</v>
      </c>
      <c r="Q122" s="86">
        <v>16842</v>
      </c>
      <c r="R122" s="86">
        <v>16819</v>
      </c>
    </row>
    <row r="123" spans="1:18" ht="15.75" customHeight="1" x14ac:dyDescent="0.2">
      <c r="A123" s="45">
        <v>40</v>
      </c>
      <c r="B123" s="46" t="s">
        <v>117</v>
      </c>
      <c r="C123" s="47">
        <v>358</v>
      </c>
      <c r="D123" s="47">
        <v>348</v>
      </c>
      <c r="E123" s="47">
        <v>342</v>
      </c>
      <c r="F123" s="47">
        <v>345</v>
      </c>
      <c r="G123" s="47">
        <v>349</v>
      </c>
      <c r="H123" s="47">
        <v>326</v>
      </c>
      <c r="I123" s="47">
        <v>329</v>
      </c>
      <c r="J123" s="47">
        <v>325</v>
      </c>
      <c r="K123" s="47">
        <v>327</v>
      </c>
      <c r="L123" s="47">
        <v>327</v>
      </c>
      <c r="M123" s="47">
        <v>319</v>
      </c>
      <c r="N123" s="47">
        <v>309</v>
      </c>
      <c r="O123" s="85">
        <v>304</v>
      </c>
      <c r="P123" s="86">
        <v>305</v>
      </c>
      <c r="Q123" s="86">
        <v>300</v>
      </c>
      <c r="R123" s="86">
        <v>292</v>
      </c>
    </row>
    <row r="124" spans="1:18" ht="15.75" customHeight="1" x14ac:dyDescent="0.2">
      <c r="A124" s="45">
        <v>125</v>
      </c>
      <c r="B124" s="46" t="s">
        <v>118</v>
      </c>
      <c r="C124" s="48">
        <v>28510</v>
      </c>
      <c r="D124" s="48">
        <v>28633</v>
      </c>
      <c r="E124" s="48">
        <v>28871</v>
      </c>
      <c r="F124" s="48">
        <v>29304</v>
      </c>
      <c r="G124" s="48">
        <v>29718</v>
      </c>
      <c r="H124" s="48">
        <v>30363</v>
      </c>
      <c r="I124" s="48">
        <v>30717</v>
      </c>
      <c r="J124" s="48">
        <v>31207</v>
      </c>
      <c r="K124" s="48">
        <v>32797</v>
      </c>
      <c r="L124" s="48">
        <v>33296</v>
      </c>
      <c r="M124" s="48">
        <v>33532</v>
      </c>
      <c r="N124" s="48">
        <v>33999</v>
      </c>
      <c r="O124" s="85">
        <v>34599</v>
      </c>
      <c r="P124" s="86">
        <v>34708</v>
      </c>
      <c r="Q124" s="86">
        <v>34710</v>
      </c>
      <c r="R124" s="86">
        <v>34978</v>
      </c>
    </row>
    <row r="125" spans="1:18" ht="15.75" customHeight="1" x14ac:dyDescent="0.2">
      <c r="A125" s="45">
        <v>54</v>
      </c>
      <c r="B125" s="46" t="s">
        <v>125</v>
      </c>
      <c r="C125" s="47">
        <v>2295</v>
      </c>
      <c r="D125" s="47">
        <v>2279</v>
      </c>
      <c r="E125" s="47">
        <v>2258</v>
      </c>
      <c r="F125" s="47">
        <v>2268</v>
      </c>
      <c r="G125" s="47">
        <v>2283</v>
      </c>
      <c r="H125" s="47">
        <v>2358</v>
      </c>
      <c r="I125" s="47">
        <v>2351</v>
      </c>
      <c r="J125" s="47">
        <v>2325</v>
      </c>
      <c r="K125" s="47">
        <v>2300</v>
      </c>
      <c r="L125" s="47">
        <v>2291</v>
      </c>
      <c r="M125" s="47">
        <v>2290</v>
      </c>
      <c r="N125" s="47">
        <v>2265</v>
      </c>
      <c r="O125" s="85">
        <v>2227</v>
      </c>
      <c r="P125" s="86">
        <v>2239</v>
      </c>
      <c r="Q125" s="86">
        <v>2235</v>
      </c>
      <c r="R125" s="86">
        <v>2224</v>
      </c>
    </row>
    <row r="126" spans="1:18" ht="15.75" customHeight="1" x14ac:dyDescent="0.2">
      <c r="A126" s="45">
        <v>55</v>
      </c>
      <c r="B126" s="46" t="s">
        <v>126</v>
      </c>
      <c r="C126" s="47">
        <v>1175</v>
      </c>
      <c r="D126" s="47">
        <v>1155</v>
      </c>
      <c r="E126" s="47">
        <v>1126</v>
      </c>
      <c r="F126" s="47">
        <v>1123</v>
      </c>
      <c r="G126" s="47">
        <v>1129</v>
      </c>
      <c r="H126" s="47">
        <v>1114</v>
      </c>
      <c r="I126" s="47">
        <v>1119</v>
      </c>
      <c r="J126" s="47">
        <v>1121</v>
      </c>
      <c r="K126" s="47">
        <v>1111</v>
      </c>
      <c r="L126" s="47">
        <v>1093</v>
      </c>
      <c r="M126" s="47">
        <v>1098</v>
      </c>
      <c r="N126" s="47">
        <v>1119</v>
      </c>
      <c r="O126" s="85">
        <v>1101</v>
      </c>
      <c r="P126" s="86">
        <v>1086</v>
      </c>
      <c r="Q126" s="86">
        <v>1062</v>
      </c>
      <c r="R126" s="86">
        <v>1052</v>
      </c>
    </row>
    <row r="127" spans="1:18" ht="15.75" customHeight="1" x14ac:dyDescent="0.2">
      <c r="A127" s="45">
        <v>56</v>
      </c>
      <c r="B127" s="46" t="s">
        <v>127</v>
      </c>
      <c r="C127" s="47">
        <v>589</v>
      </c>
      <c r="D127" s="47">
        <v>590</v>
      </c>
      <c r="E127" s="47">
        <v>586</v>
      </c>
      <c r="F127" s="47">
        <v>584</v>
      </c>
      <c r="G127" s="47">
        <v>607</v>
      </c>
      <c r="H127" s="47">
        <v>557</v>
      </c>
      <c r="I127" s="47">
        <v>552</v>
      </c>
      <c r="J127" s="47">
        <v>551</v>
      </c>
      <c r="K127" s="47">
        <v>553</v>
      </c>
      <c r="L127" s="47">
        <v>544</v>
      </c>
      <c r="M127" s="47">
        <v>550</v>
      </c>
      <c r="N127" s="47">
        <v>558</v>
      </c>
      <c r="O127" s="85">
        <v>543</v>
      </c>
      <c r="P127" s="86">
        <v>537</v>
      </c>
      <c r="Q127" s="86">
        <v>537</v>
      </c>
      <c r="R127" s="86">
        <v>537</v>
      </c>
    </row>
    <row r="128" spans="1:18" ht="15.75" customHeight="1" x14ac:dyDescent="0.2">
      <c r="A128" s="45">
        <v>1072</v>
      </c>
      <c r="B128" s="46" t="s">
        <v>128</v>
      </c>
      <c r="C128" s="47">
        <v>1320</v>
      </c>
      <c r="D128" s="47">
        <v>1287</v>
      </c>
      <c r="E128" s="47">
        <v>1320</v>
      </c>
      <c r="F128" s="47">
        <v>1301</v>
      </c>
      <c r="G128" s="47"/>
      <c r="H128" s="47"/>
      <c r="I128" s="47"/>
      <c r="J128" s="47"/>
      <c r="K128" s="47"/>
      <c r="L128" s="47"/>
      <c r="M128" s="47"/>
      <c r="N128" s="47"/>
      <c r="O128" s="85"/>
      <c r="P128" s="85"/>
      <c r="Q128" s="85"/>
      <c r="R128" s="85"/>
    </row>
    <row r="129" spans="1:18" ht="15.75" customHeight="1" x14ac:dyDescent="0.2">
      <c r="A129" s="45">
        <v>72</v>
      </c>
      <c r="B129" s="46" t="s">
        <v>129</v>
      </c>
      <c r="C129" s="50"/>
      <c r="D129" s="50"/>
      <c r="E129" s="50"/>
      <c r="F129" s="50"/>
      <c r="G129" s="50">
        <v>1514</v>
      </c>
      <c r="H129" s="50">
        <v>1595</v>
      </c>
      <c r="I129" s="50">
        <v>1579</v>
      </c>
      <c r="J129" s="50">
        <v>1559</v>
      </c>
      <c r="K129" s="50">
        <v>1558</v>
      </c>
      <c r="L129" s="50">
        <v>1566</v>
      </c>
      <c r="M129" s="50">
        <v>1573</v>
      </c>
      <c r="N129" s="50">
        <v>1565</v>
      </c>
      <c r="O129" s="85">
        <v>1569</v>
      </c>
      <c r="P129" s="86">
        <v>1591</v>
      </c>
      <c r="Q129" s="86">
        <v>1603</v>
      </c>
      <c r="R129" s="86">
        <v>1620</v>
      </c>
    </row>
    <row r="130" spans="1:18" ht="15.75" customHeight="1" x14ac:dyDescent="0.2">
      <c r="A130" s="45">
        <v>163</v>
      </c>
      <c r="B130" s="46" t="s">
        <v>119</v>
      </c>
      <c r="C130" s="48">
        <v>755</v>
      </c>
      <c r="D130" s="48">
        <v>770</v>
      </c>
      <c r="E130" s="48">
        <v>799</v>
      </c>
      <c r="F130" s="48">
        <v>831</v>
      </c>
      <c r="G130" s="48">
        <v>852</v>
      </c>
      <c r="H130" s="48">
        <v>888</v>
      </c>
      <c r="I130" s="48">
        <v>932</v>
      </c>
      <c r="J130" s="48">
        <v>939</v>
      </c>
      <c r="K130" s="48">
        <v>951</v>
      </c>
      <c r="L130" s="48">
        <v>917</v>
      </c>
      <c r="M130" s="48">
        <v>912</v>
      </c>
      <c r="N130" s="48">
        <v>905</v>
      </c>
      <c r="O130" s="85">
        <v>963</v>
      </c>
      <c r="P130" s="86">
        <v>982</v>
      </c>
      <c r="Q130" s="86">
        <v>967</v>
      </c>
      <c r="R130" s="86">
        <v>964</v>
      </c>
    </row>
    <row r="131" spans="1:18" ht="15.75" customHeight="1" x14ac:dyDescent="0.2">
      <c r="A131" s="45">
        <v>1105</v>
      </c>
      <c r="B131" s="46" t="s">
        <v>120</v>
      </c>
      <c r="C131" s="48">
        <v>239</v>
      </c>
      <c r="D131" s="48">
        <v>235</v>
      </c>
      <c r="E131" s="48">
        <v>244</v>
      </c>
      <c r="F131" s="48">
        <v>253</v>
      </c>
      <c r="G131" s="48"/>
      <c r="H131" s="48"/>
      <c r="I131" s="48"/>
      <c r="J131" s="48"/>
      <c r="K131" s="48"/>
      <c r="L131" s="48"/>
      <c r="M131" s="48"/>
      <c r="N131" s="48"/>
      <c r="O131" s="85"/>
      <c r="P131" s="85"/>
      <c r="Q131" s="85"/>
      <c r="R131" s="85"/>
    </row>
    <row r="132" spans="1:18" ht="15.75" customHeight="1" x14ac:dyDescent="0.2">
      <c r="A132" s="45">
        <v>106</v>
      </c>
      <c r="B132" s="46" t="s">
        <v>122</v>
      </c>
      <c r="C132" s="48">
        <v>1975</v>
      </c>
      <c r="D132" s="48">
        <v>2030</v>
      </c>
      <c r="E132" s="48">
        <v>2048</v>
      </c>
      <c r="F132" s="48">
        <v>2064</v>
      </c>
      <c r="G132" s="48">
        <v>2094</v>
      </c>
      <c r="H132" s="48">
        <v>2117</v>
      </c>
      <c r="I132" s="48">
        <v>2137</v>
      </c>
      <c r="J132" s="48">
        <v>2171</v>
      </c>
      <c r="K132" s="48">
        <v>2213</v>
      </c>
      <c r="L132" s="48">
        <v>2209</v>
      </c>
      <c r="M132" s="48">
        <v>2269</v>
      </c>
      <c r="N132" s="48">
        <v>2263</v>
      </c>
      <c r="O132" s="85">
        <v>2316</v>
      </c>
      <c r="P132" s="86">
        <v>2446</v>
      </c>
      <c r="Q132" s="86">
        <v>2428</v>
      </c>
      <c r="R132" s="86">
        <v>2460</v>
      </c>
    </row>
    <row r="133" spans="1:18" ht="15.75" customHeight="1" x14ac:dyDescent="0.2">
      <c r="A133" s="45">
        <v>1107</v>
      </c>
      <c r="B133" s="46" t="s">
        <v>121</v>
      </c>
      <c r="C133" s="48">
        <v>382</v>
      </c>
      <c r="D133" s="48">
        <v>403</v>
      </c>
      <c r="E133" s="48">
        <v>407</v>
      </c>
      <c r="F133" s="48">
        <v>389</v>
      </c>
      <c r="G133" s="48"/>
      <c r="H133" s="48"/>
      <c r="I133" s="48"/>
      <c r="J133" s="48"/>
      <c r="K133" s="48"/>
      <c r="L133" s="48"/>
      <c r="M133" s="48"/>
      <c r="N133" s="48"/>
      <c r="O133" s="85"/>
      <c r="P133" s="85"/>
      <c r="Q133" s="85"/>
      <c r="R133" s="85"/>
    </row>
    <row r="134" spans="1:18" ht="15.75" customHeight="1" x14ac:dyDescent="0.2">
      <c r="A134" s="45">
        <v>118</v>
      </c>
      <c r="B134" s="46" t="s">
        <v>123</v>
      </c>
      <c r="C134" s="48">
        <v>975</v>
      </c>
      <c r="D134" s="48">
        <v>956</v>
      </c>
      <c r="E134" s="48">
        <v>943</v>
      </c>
      <c r="F134" s="48">
        <v>938</v>
      </c>
      <c r="G134" s="48">
        <v>937</v>
      </c>
      <c r="H134" s="48">
        <v>890</v>
      </c>
      <c r="I134" s="48">
        <v>895</v>
      </c>
      <c r="J134" s="48">
        <v>883</v>
      </c>
      <c r="K134" s="48">
        <v>879</v>
      </c>
      <c r="L134" s="48">
        <v>869</v>
      </c>
      <c r="M134" s="48">
        <v>875</v>
      </c>
      <c r="N134" s="48">
        <v>837</v>
      </c>
      <c r="O134" s="85">
        <v>829</v>
      </c>
      <c r="P134" s="86">
        <v>825</v>
      </c>
      <c r="Q134" s="86">
        <v>838</v>
      </c>
      <c r="R134" s="86">
        <v>842</v>
      </c>
    </row>
    <row r="135" spans="1:18" ht="15.75" customHeight="1" x14ac:dyDescent="0.2">
      <c r="A135" s="45">
        <v>155</v>
      </c>
      <c r="B135" s="46" t="s">
        <v>124</v>
      </c>
      <c r="C135" s="48">
        <v>3876</v>
      </c>
      <c r="D135" s="48">
        <v>3934</v>
      </c>
      <c r="E135" s="48">
        <v>4002</v>
      </c>
      <c r="F135" s="48">
        <v>4013</v>
      </c>
      <c r="G135" s="48">
        <v>4114</v>
      </c>
      <c r="H135" s="48">
        <v>4191</v>
      </c>
      <c r="I135" s="48">
        <v>4263</v>
      </c>
      <c r="J135" s="48">
        <v>4345</v>
      </c>
      <c r="K135" s="48">
        <v>4516</v>
      </c>
      <c r="L135" s="48">
        <v>4500</v>
      </c>
      <c r="M135" s="48">
        <v>4494</v>
      </c>
      <c r="N135" s="48">
        <v>4566</v>
      </c>
      <c r="O135" s="85">
        <v>4595</v>
      </c>
      <c r="P135" s="86">
        <v>4572</v>
      </c>
      <c r="Q135" s="86">
        <v>4556</v>
      </c>
      <c r="R135" s="86">
        <v>4518</v>
      </c>
    </row>
    <row r="136" spans="1:18" ht="15.75" customHeight="1" x14ac:dyDescent="0.2">
      <c r="A136" s="45">
        <v>57</v>
      </c>
      <c r="B136" s="46" t="s">
        <v>134</v>
      </c>
      <c r="C136" s="47">
        <v>881</v>
      </c>
      <c r="D136" s="47">
        <v>925</v>
      </c>
      <c r="E136" s="47">
        <v>990</v>
      </c>
      <c r="F136" s="47">
        <v>1060</v>
      </c>
      <c r="G136" s="47">
        <v>1082</v>
      </c>
      <c r="H136" s="47">
        <v>1126</v>
      </c>
      <c r="I136" s="47">
        <v>1147</v>
      </c>
      <c r="J136" s="47">
        <v>1165</v>
      </c>
      <c r="K136" s="47">
        <v>1212</v>
      </c>
      <c r="L136" s="47">
        <v>1235</v>
      </c>
      <c r="M136" s="47">
        <v>1222</v>
      </c>
      <c r="N136" s="47">
        <v>1237</v>
      </c>
      <c r="O136" s="85">
        <v>1295</v>
      </c>
      <c r="P136" s="86">
        <v>1322</v>
      </c>
      <c r="Q136" s="86">
        <v>1314</v>
      </c>
      <c r="R136" s="86">
        <v>1345</v>
      </c>
    </row>
    <row r="137" spans="1:18" ht="15.75" customHeight="1" x14ac:dyDescent="0.2">
      <c r="A137" s="45">
        <v>41</v>
      </c>
      <c r="B137" s="46" t="s">
        <v>130</v>
      </c>
      <c r="C137" s="47">
        <v>842</v>
      </c>
      <c r="D137" s="47">
        <v>839</v>
      </c>
      <c r="E137" s="47">
        <v>856</v>
      </c>
      <c r="F137" s="47">
        <v>863</v>
      </c>
      <c r="G137" s="47">
        <v>875</v>
      </c>
      <c r="H137" s="47">
        <v>863</v>
      </c>
      <c r="I137" s="47">
        <v>863</v>
      </c>
      <c r="J137" s="47">
        <v>858</v>
      </c>
      <c r="K137" s="47">
        <v>865</v>
      </c>
      <c r="L137" s="47">
        <v>877</v>
      </c>
      <c r="M137" s="47">
        <v>895</v>
      </c>
      <c r="N137" s="47">
        <v>891</v>
      </c>
      <c r="O137" s="85">
        <v>913</v>
      </c>
      <c r="P137" s="86">
        <v>946</v>
      </c>
      <c r="Q137" s="86">
        <v>971</v>
      </c>
      <c r="R137" s="86">
        <v>1021</v>
      </c>
    </row>
    <row r="138" spans="1:18" ht="15.75" customHeight="1" x14ac:dyDescent="0.2">
      <c r="A138" s="45">
        <v>58</v>
      </c>
      <c r="B138" s="46" t="s">
        <v>135</v>
      </c>
      <c r="C138" s="47">
        <v>493</v>
      </c>
      <c r="D138" s="47">
        <v>500</v>
      </c>
      <c r="E138" s="47">
        <v>500</v>
      </c>
      <c r="F138" s="47">
        <v>501</v>
      </c>
      <c r="G138" s="47">
        <v>489</v>
      </c>
      <c r="H138" s="47">
        <v>491</v>
      </c>
      <c r="I138" s="47">
        <v>508</v>
      </c>
      <c r="J138" s="47">
        <v>484</v>
      </c>
      <c r="K138" s="47">
        <v>476</v>
      </c>
      <c r="L138" s="47">
        <v>477</v>
      </c>
      <c r="M138" s="47">
        <v>468</v>
      </c>
      <c r="N138" s="47">
        <v>471</v>
      </c>
      <c r="O138" s="85">
        <v>470</v>
      </c>
      <c r="P138" s="86">
        <v>481</v>
      </c>
      <c r="Q138" s="86">
        <v>488</v>
      </c>
      <c r="R138" s="86">
        <v>498</v>
      </c>
    </row>
    <row r="139" spans="1:18" ht="15.75" customHeight="1" x14ac:dyDescent="0.2">
      <c r="A139" s="45">
        <v>142</v>
      </c>
      <c r="B139" s="46" t="s">
        <v>131</v>
      </c>
      <c r="C139" s="48">
        <v>150</v>
      </c>
      <c r="D139" s="48">
        <v>150</v>
      </c>
      <c r="E139" s="48">
        <v>147</v>
      </c>
      <c r="F139" s="48">
        <v>145</v>
      </c>
      <c r="G139" s="48">
        <v>147</v>
      </c>
      <c r="H139" s="48">
        <v>147</v>
      </c>
      <c r="I139" s="48">
        <v>148</v>
      </c>
      <c r="J139" s="48">
        <v>144</v>
      </c>
      <c r="K139" s="48">
        <v>161</v>
      </c>
      <c r="L139" s="48">
        <v>178</v>
      </c>
      <c r="M139" s="48">
        <v>193</v>
      </c>
      <c r="N139" s="48">
        <v>174</v>
      </c>
      <c r="O139" s="85">
        <v>183</v>
      </c>
      <c r="P139" s="86">
        <v>161</v>
      </c>
      <c r="Q139" s="86">
        <v>165</v>
      </c>
      <c r="R139" s="86">
        <v>163</v>
      </c>
    </row>
    <row r="140" spans="1:18" ht="15.75" customHeight="1" x14ac:dyDescent="0.2">
      <c r="A140" s="45">
        <v>164</v>
      </c>
      <c r="B140" s="46" t="s">
        <v>132</v>
      </c>
      <c r="C140" s="48">
        <v>4044</v>
      </c>
      <c r="D140" s="48">
        <v>4088</v>
      </c>
      <c r="E140" s="48">
        <v>4126</v>
      </c>
      <c r="F140" s="48">
        <v>4125</v>
      </c>
      <c r="G140" s="48">
        <v>4143</v>
      </c>
      <c r="H140" s="48">
        <v>4230</v>
      </c>
      <c r="I140" s="48">
        <v>4249</v>
      </c>
      <c r="J140" s="48">
        <v>4256</v>
      </c>
      <c r="K140" s="48">
        <v>4347</v>
      </c>
      <c r="L140" s="48">
        <v>4453</v>
      </c>
      <c r="M140" s="48">
        <v>4505</v>
      </c>
      <c r="N140" s="48">
        <v>4568</v>
      </c>
      <c r="O140" s="85">
        <v>4602</v>
      </c>
      <c r="P140" s="86">
        <v>4684</v>
      </c>
      <c r="Q140" s="86">
        <v>4748</v>
      </c>
      <c r="R140" s="86">
        <v>4806</v>
      </c>
    </row>
    <row r="141" spans="1:18" ht="15.75" customHeight="1" x14ac:dyDescent="0.2">
      <c r="A141" s="45">
        <v>1088</v>
      </c>
      <c r="B141" s="46" t="s">
        <v>133</v>
      </c>
      <c r="C141" s="47">
        <v>992</v>
      </c>
      <c r="D141" s="47">
        <v>973</v>
      </c>
      <c r="E141" s="47">
        <v>971</v>
      </c>
      <c r="F141" s="47">
        <v>988</v>
      </c>
      <c r="G141" s="47">
        <v>969</v>
      </c>
      <c r="H141" s="47">
        <v>1010</v>
      </c>
      <c r="I141" s="47">
        <v>997</v>
      </c>
      <c r="J141" s="47">
        <v>980</v>
      </c>
      <c r="K141" s="47"/>
      <c r="L141" s="47"/>
      <c r="M141" s="47"/>
      <c r="N141" s="47"/>
      <c r="O141" s="85"/>
      <c r="P141" s="85"/>
      <c r="Q141" s="85"/>
      <c r="R141" s="86"/>
    </row>
    <row r="142" spans="1:18" ht="15.75" customHeight="1" x14ac:dyDescent="0.2">
      <c r="A142" s="45">
        <v>88</v>
      </c>
      <c r="B142" s="46" t="s">
        <v>166</v>
      </c>
      <c r="C142" s="50"/>
      <c r="D142" s="50"/>
      <c r="E142" s="50"/>
      <c r="F142" s="50"/>
      <c r="G142" s="50"/>
      <c r="H142" s="50"/>
      <c r="I142" s="50"/>
      <c r="J142" s="50"/>
      <c r="K142" s="50">
        <v>1125</v>
      </c>
      <c r="L142" s="50">
        <v>1111</v>
      </c>
      <c r="M142" s="50">
        <v>1117</v>
      </c>
      <c r="N142" s="50">
        <v>1108</v>
      </c>
      <c r="O142" s="85">
        <v>1106</v>
      </c>
      <c r="P142" s="86">
        <v>1111</v>
      </c>
      <c r="Q142" s="86">
        <v>1100</v>
      </c>
      <c r="R142" s="86">
        <v>1094</v>
      </c>
    </row>
    <row r="143" spans="1:18" ht="15.75" customHeight="1" x14ac:dyDescent="0.2">
      <c r="A143" s="45">
        <v>1021</v>
      </c>
      <c r="B143" s="46" t="s">
        <v>136</v>
      </c>
      <c r="C143" s="47">
        <v>216</v>
      </c>
      <c r="D143" s="47">
        <v>218</v>
      </c>
      <c r="E143" s="47">
        <v>219</v>
      </c>
      <c r="F143" s="47">
        <v>225</v>
      </c>
      <c r="G143" s="47"/>
      <c r="H143" s="47"/>
      <c r="I143" s="47"/>
      <c r="J143" s="47"/>
      <c r="K143" s="47"/>
      <c r="L143" s="47"/>
      <c r="M143" s="47"/>
      <c r="N143" s="47"/>
      <c r="O143" s="85"/>
      <c r="P143" s="85"/>
      <c r="Q143" s="85"/>
      <c r="R143" s="86"/>
    </row>
    <row r="144" spans="1:18" ht="15.75" customHeight="1" x14ac:dyDescent="0.2">
      <c r="A144" s="45">
        <v>73</v>
      </c>
      <c r="B144" s="46" t="s">
        <v>137</v>
      </c>
      <c r="C144" s="47">
        <v>433</v>
      </c>
      <c r="D144" s="47">
        <v>431</v>
      </c>
      <c r="E144" s="47">
        <v>438</v>
      </c>
      <c r="F144" s="47">
        <v>415</v>
      </c>
      <c r="G144" s="47">
        <v>409</v>
      </c>
      <c r="H144" s="47">
        <v>401</v>
      </c>
      <c r="I144" s="47">
        <v>398</v>
      </c>
      <c r="J144" s="47">
        <v>409</v>
      </c>
      <c r="K144" s="47">
        <v>411</v>
      </c>
      <c r="L144" s="47">
        <v>404</v>
      </c>
      <c r="M144" s="47">
        <v>411</v>
      </c>
      <c r="N144" s="47">
        <v>412</v>
      </c>
      <c r="O144" s="85">
        <v>421</v>
      </c>
      <c r="P144" s="86">
        <v>436</v>
      </c>
      <c r="Q144" s="86">
        <v>437</v>
      </c>
      <c r="R144" s="86">
        <v>444</v>
      </c>
    </row>
    <row r="145" spans="1:18" ht="15.75" customHeight="1" x14ac:dyDescent="0.2">
      <c r="A145" s="45">
        <v>1089</v>
      </c>
      <c r="B145" s="46" t="s">
        <v>138</v>
      </c>
      <c r="C145" s="47">
        <v>159</v>
      </c>
      <c r="D145" s="47">
        <v>160</v>
      </c>
      <c r="E145" s="47">
        <v>164</v>
      </c>
      <c r="F145" s="47">
        <v>163</v>
      </c>
      <c r="G145" s="47">
        <v>162</v>
      </c>
      <c r="H145" s="47">
        <v>147</v>
      </c>
      <c r="I145" s="47">
        <v>142</v>
      </c>
      <c r="J145" s="47">
        <v>141</v>
      </c>
      <c r="K145" s="47"/>
      <c r="L145" s="47"/>
      <c r="M145" s="47"/>
      <c r="N145" s="47"/>
      <c r="O145" s="85"/>
      <c r="P145" s="85"/>
      <c r="Q145" s="85"/>
      <c r="R145" s="86"/>
    </row>
    <row r="146" spans="1:18" ht="15.75" customHeight="1" x14ac:dyDescent="0.2">
      <c r="A146" s="45">
        <v>143</v>
      </c>
      <c r="B146" s="46" t="s">
        <v>222</v>
      </c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85"/>
      <c r="P146" s="85"/>
      <c r="Q146" s="85"/>
      <c r="R146" s="86">
        <v>10329</v>
      </c>
    </row>
    <row r="147" spans="1:18" ht="15.75" customHeight="1" x14ac:dyDescent="0.2">
      <c r="A147" s="45">
        <v>165</v>
      </c>
      <c r="B147" s="46" t="s">
        <v>171</v>
      </c>
      <c r="C147" s="48">
        <v>1557</v>
      </c>
      <c r="D147" s="48">
        <v>1578</v>
      </c>
      <c r="E147" s="48">
        <v>1629</v>
      </c>
      <c r="F147" s="48">
        <v>1656</v>
      </c>
      <c r="G147" s="48">
        <v>1681</v>
      </c>
      <c r="H147" s="48">
        <v>1718</v>
      </c>
      <c r="I147" s="48">
        <v>1763</v>
      </c>
      <c r="J147" s="48">
        <v>1802</v>
      </c>
      <c r="K147" s="48">
        <v>1793</v>
      </c>
      <c r="L147" s="48">
        <v>1843</v>
      </c>
      <c r="M147" s="48">
        <v>1875</v>
      </c>
      <c r="N147" s="48">
        <v>1902</v>
      </c>
      <c r="O147" s="85">
        <v>1888</v>
      </c>
      <c r="P147" s="86">
        <v>1961</v>
      </c>
      <c r="Q147" s="86">
        <v>2025</v>
      </c>
      <c r="R147" s="86">
        <v>2074</v>
      </c>
    </row>
    <row r="148" spans="1:18" ht="15.75" customHeight="1" x14ac:dyDescent="0.2">
      <c r="A148" s="45">
        <v>90</v>
      </c>
      <c r="B148" s="46" t="s">
        <v>140</v>
      </c>
      <c r="C148" s="47">
        <v>629</v>
      </c>
      <c r="D148" s="47">
        <v>631</v>
      </c>
      <c r="E148" s="47">
        <v>636</v>
      </c>
      <c r="F148" s="47">
        <v>622</v>
      </c>
      <c r="G148" s="47">
        <v>610</v>
      </c>
      <c r="H148" s="47">
        <v>624</v>
      </c>
      <c r="I148" s="47">
        <v>632</v>
      </c>
      <c r="J148" s="47">
        <v>614</v>
      </c>
      <c r="K148" s="47">
        <v>625</v>
      </c>
      <c r="L148" s="47">
        <v>616</v>
      </c>
      <c r="M148" s="47">
        <v>615</v>
      </c>
      <c r="N148" s="47">
        <v>619</v>
      </c>
      <c r="O148" s="85">
        <v>625</v>
      </c>
      <c r="P148" s="86">
        <v>642</v>
      </c>
      <c r="Q148" s="86">
        <v>658</v>
      </c>
      <c r="R148" s="86">
        <v>682</v>
      </c>
    </row>
    <row r="149" spans="1:18" ht="15.75" customHeight="1" x14ac:dyDescent="0.2">
      <c r="A149" s="45">
        <v>109</v>
      </c>
      <c r="B149" s="46" t="s">
        <v>141</v>
      </c>
      <c r="C149" s="48">
        <v>1110</v>
      </c>
      <c r="D149" s="48">
        <v>1135</v>
      </c>
      <c r="E149" s="48">
        <v>1132</v>
      </c>
      <c r="F149" s="48">
        <v>1154</v>
      </c>
      <c r="G149" s="48">
        <v>1154</v>
      </c>
      <c r="H149" s="48">
        <v>1173</v>
      </c>
      <c r="I149" s="48">
        <v>1188</v>
      </c>
      <c r="J149" s="48">
        <v>1208</v>
      </c>
      <c r="K149" s="48">
        <v>1219</v>
      </c>
      <c r="L149" s="48">
        <v>1219</v>
      </c>
      <c r="M149" s="48">
        <v>1213</v>
      </c>
      <c r="N149" s="48">
        <v>1251</v>
      </c>
      <c r="O149" s="85">
        <v>1264</v>
      </c>
      <c r="P149" s="86">
        <v>1283</v>
      </c>
      <c r="Q149" s="86">
        <v>1297</v>
      </c>
      <c r="R149" s="85"/>
    </row>
    <row r="150" spans="1:18" ht="15.75" customHeight="1" x14ac:dyDescent="0.2">
      <c r="A150" s="45">
        <v>1119</v>
      </c>
      <c r="B150" s="46" t="s">
        <v>142</v>
      </c>
      <c r="C150" s="48">
        <v>149</v>
      </c>
      <c r="D150" s="48">
        <v>146</v>
      </c>
      <c r="E150" s="48">
        <v>169</v>
      </c>
      <c r="F150" s="48">
        <v>184</v>
      </c>
      <c r="G150" s="48">
        <v>189</v>
      </c>
      <c r="H150" s="48">
        <v>182</v>
      </c>
      <c r="I150" s="48"/>
      <c r="J150" s="48"/>
      <c r="K150" s="48"/>
      <c r="L150" s="48"/>
      <c r="M150" s="48"/>
      <c r="N150" s="48"/>
      <c r="O150" s="85"/>
      <c r="P150" s="85"/>
      <c r="Q150" s="85"/>
      <c r="R150" s="85"/>
    </row>
    <row r="151" spans="1:18" ht="15.75" customHeight="1" x14ac:dyDescent="0.2">
      <c r="A151" s="45">
        <v>157</v>
      </c>
      <c r="B151" s="46" t="s">
        <v>143</v>
      </c>
      <c r="C151" s="48">
        <v>1694</v>
      </c>
      <c r="D151" s="48">
        <v>1744</v>
      </c>
      <c r="E151" s="48">
        <v>1725</v>
      </c>
      <c r="F151" s="48">
        <v>1766</v>
      </c>
      <c r="G151" s="48">
        <v>1799</v>
      </c>
      <c r="H151" s="48">
        <v>1769</v>
      </c>
      <c r="I151" s="48">
        <v>1798</v>
      </c>
      <c r="J151" s="48">
        <v>1839</v>
      </c>
      <c r="K151" s="48">
        <v>1875</v>
      </c>
      <c r="L151" s="48">
        <v>1906</v>
      </c>
      <c r="M151" s="48">
        <v>1886</v>
      </c>
      <c r="N151" s="48">
        <v>1881</v>
      </c>
      <c r="O151" s="85">
        <v>1886</v>
      </c>
      <c r="P151" s="86">
        <v>1885</v>
      </c>
      <c r="Q151" s="86">
        <v>1874</v>
      </c>
      <c r="R151" s="86">
        <v>1847</v>
      </c>
    </row>
    <row r="152" spans="1:18" ht="15.75" customHeight="1" x14ac:dyDescent="0.2">
      <c r="A152" s="45">
        <v>158</v>
      </c>
      <c r="B152" s="46" t="s">
        <v>153</v>
      </c>
      <c r="C152" s="48">
        <v>522</v>
      </c>
      <c r="D152" s="48">
        <v>535</v>
      </c>
      <c r="E152" s="48">
        <v>558</v>
      </c>
      <c r="F152" s="48">
        <v>564</v>
      </c>
      <c r="G152" s="48">
        <v>576</v>
      </c>
      <c r="H152" s="48">
        <v>587</v>
      </c>
      <c r="I152" s="48">
        <v>612</v>
      </c>
      <c r="J152" s="48">
        <v>662</v>
      </c>
      <c r="K152" s="48">
        <v>679</v>
      </c>
      <c r="L152" s="48">
        <v>689</v>
      </c>
      <c r="M152" s="48">
        <v>712</v>
      </c>
      <c r="N152" s="48">
        <v>735</v>
      </c>
      <c r="O152" s="85">
        <v>748</v>
      </c>
      <c r="P152" s="86">
        <v>770</v>
      </c>
      <c r="Q152" s="86">
        <v>774</v>
      </c>
      <c r="R152" s="86">
        <v>774</v>
      </c>
    </row>
    <row r="153" spans="1:18" ht="15.75" customHeight="1" x14ac:dyDescent="0.2">
      <c r="A153" s="45">
        <v>131</v>
      </c>
      <c r="B153" s="46" t="s">
        <v>154</v>
      </c>
      <c r="C153" s="48">
        <v>4115</v>
      </c>
      <c r="D153" s="48">
        <v>4205</v>
      </c>
      <c r="E153" s="48">
        <v>4339</v>
      </c>
      <c r="F153" s="48">
        <v>4439</v>
      </c>
      <c r="G153" s="48">
        <v>4504</v>
      </c>
      <c r="H153" s="48">
        <v>4766</v>
      </c>
      <c r="I153" s="48">
        <v>4973</v>
      </c>
      <c r="J153" s="48">
        <v>5190</v>
      </c>
      <c r="K153" s="48">
        <v>5407</v>
      </c>
      <c r="L153" s="48">
        <v>5644</v>
      </c>
      <c r="M153" s="48">
        <v>5888</v>
      </c>
      <c r="N153" s="48">
        <v>6135</v>
      </c>
      <c r="O153" s="85">
        <v>6268</v>
      </c>
      <c r="P153" s="86">
        <v>6372</v>
      </c>
      <c r="Q153" s="86">
        <v>6398</v>
      </c>
      <c r="R153" s="86">
        <v>6397</v>
      </c>
    </row>
    <row r="154" spans="1:18" ht="15.75" customHeight="1" x14ac:dyDescent="0.2">
      <c r="A154" s="45">
        <v>120</v>
      </c>
      <c r="B154" s="46" t="s">
        <v>144</v>
      </c>
      <c r="C154" s="48">
        <v>1513</v>
      </c>
      <c r="D154" s="48">
        <v>1532</v>
      </c>
      <c r="E154" s="48">
        <v>1559</v>
      </c>
      <c r="F154" s="48">
        <v>1602</v>
      </c>
      <c r="G154" s="48">
        <v>1631</v>
      </c>
      <c r="H154" s="48">
        <v>1586</v>
      </c>
      <c r="I154" s="48">
        <v>1615</v>
      </c>
      <c r="J154" s="48">
        <v>1642</v>
      </c>
      <c r="K154" s="48">
        <v>1719</v>
      </c>
      <c r="L154" s="48">
        <v>1751</v>
      </c>
      <c r="M154" s="48">
        <v>1801</v>
      </c>
      <c r="N154" s="48">
        <v>1813</v>
      </c>
      <c r="O154" s="85">
        <v>1820</v>
      </c>
      <c r="P154" s="86">
        <v>1811</v>
      </c>
      <c r="Q154" s="86">
        <v>1805</v>
      </c>
      <c r="R154" s="86">
        <v>1792</v>
      </c>
    </row>
    <row r="155" spans="1:18" ht="15.75" customHeight="1" x14ac:dyDescent="0.2">
      <c r="A155" s="45">
        <v>110</v>
      </c>
      <c r="B155" s="46" t="s">
        <v>145</v>
      </c>
      <c r="C155" s="48">
        <v>1573</v>
      </c>
      <c r="D155" s="48">
        <v>1591</v>
      </c>
      <c r="E155" s="48">
        <v>1618</v>
      </c>
      <c r="F155" s="48">
        <v>1676</v>
      </c>
      <c r="G155" s="48">
        <v>1730</v>
      </c>
      <c r="H155" s="48">
        <v>1699</v>
      </c>
      <c r="I155" s="48">
        <v>1727</v>
      </c>
      <c r="J155" s="48">
        <v>1736</v>
      </c>
      <c r="K155" s="48">
        <v>1760</v>
      </c>
      <c r="L155" s="48">
        <v>1785</v>
      </c>
      <c r="M155" s="48">
        <v>1817</v>
      </c>
      <c r="N155" s="48">
        <v>1804</v>
      </c>
      <c r="O155" s="85">
        <v>1832</v>
      </c>
      <c r="P155" s="86">
        <v>1834</v>
      </c>
      <c r="Q155" s="86">
        <v>1839</v>
      </c>
      <c r="R155" s="85"/>
    </row>
    <row r="156" spans="1:18" ht="15.75" customHeight="1" x14ac:dyDescent="0.2">
      <c r="A156" s="45">
        <v>126</v>
      </c>
      <c r="B156" s="46" t="s">
        <v>146</v>
      </c>
      <c r="C156" s="48">
        <v>500</v>
      </c>
      <c r="D156" s="48">
        <v>504</v>
      </c>
      <c r="E156" s="48">
        <v>518</v>
      </c>
      <c r="F156" s="48">
        <v>558</v>
      </c>
      <c r="G156" s="48">
        <v>544</v>
      </c>
      <c r="H156" s="48">
        <v>567</v>
      </c>
      <c r="I156" s="48">
        <v>565</v>
      </c>
      <c r="J156" s="48">
        <v>568</v>
      </c>
      <c r="K156" s="48">
        <v>595</v>
      </c>
      <c r="L156" s="48">
        <v>606</v>
      </c>
      <c r="M156" s="48">
        <v>606</v>
      </c>
      <c r="N156" s="48">
        <v>611</v>
      </c>
      <c r="O156" s="85">
        <v>613</v>
      </c>
      <c r="P156" s="86">
        <v>604</v>
      </c>
      <c r="Q156" s="86">
        <v>590</v>
      </c>
      <c r="R156" s="86">
        <v>588</v>
      </c>
    </row>
    <row r="157" spans="1:18" ht="15.75" customHeight="1" x14ac:dyDescent="0.2">
      <c r="A157" s="45">
        <v>166</v>
      </c>
      <c r="B157" s="46" t="s">
        <v>147</v>
      </c>
      <c r="C157" s="48">
        <v>1995</v>
      </c>
      <c r="D157" s="48">
        <v>2055</v>
      </c>
      <c r="E157" s="48">
        <v>2076</v>
      </c>
      <c r="F157" s="48">
        <v>2137</v>
      </c>
      <c r="G157" s="48">
        <v>2173</v>
      </c>
      <c r="H157" s="48">
        <v>2217</v>
      </c>
      <c r="I157" s="48">
        <v>2266</v>
      </c>
      <c r="J157" s="48">
        <v>2310</v>
      </c>
      <c r="K157" s="48">
        <v>2355</v>
      </c>
      <c r="L157" s="48">
        <v>2389</v>
      </c>
      <c r="M157" s="48">
        <v>2530</v>
      </c>
      <c r="N157" s="48">
        <v>2594</v>
      </c>
      <c r="O157" s="85">
        <v>2646</v>
      </c>
      <c r="P157" s="86">
        <v>2728</v>
      </c>
      <c r="Q157" s="86">
        <v>2732</v>
      </c>
      <c r="R157" s="86">
        <v>2753</v>
      </c>
    </row>
    <row r="158" spans="1:18" ht="15.75" customHeight="1" x14ac:dyDescent="0.2">
      <c r="A158" s="45">
        <v>59</v>
      </c>
      <c r="B158" s="46" t="s">
        <v>148</v>
      </c>
      <c r="C158" s="47">
        <v>6507</v>
      </c>
      <c r="D158" s="47">
        <v>6513</v>
      </c>
      <c r="E158" s="47">
        <v>6673</v>
      </c>
      <c r="F158" s="47">
        <v>6777</v>
      </c>
      <c r="G158" s="47">
        <v>6842</v>
      </c>
      <c r="H158" s="47">
        <v>7014</v>
      </c>
      <c r="I158" s="47">
        <v>7191</v>
      </c>
      <c r="J158" s="47">
        <v>7281</v>
      </c>
      <c r="K158" s="47">
        <v>7377</v>
      </c>
      <c r="L158" s="47">
        <v>7498</v>
      </c>
      <c r="M158" s="47">
        <v>7665</v>
      </c>
      <c r="N158" s="47">
        <v>7726</v>
      </c>
      <c r="O158" s="85">
        <v>7891</v>
      </c>
      <c r="P158" s="86">
        <v>7950</v>
      </c>
      <c r="Q158" s="86">
        <v>7978</v>
      </c>
      <c r="R158" s="86">
        <v>8060</v>
      </c>
    </row>
    <row r="159" spans="1:18" ht="15.75" customHeight="1" x14ac:dyDescent="0.2">
      <c r="A159" s="45">
        <v>60</v>
      </c>
      <c r="B159" s="46" t="s">
        <v>149</v>
      </c>
      <c r="C159" s="47">
        <v>1405</v>
      </c>
      <c r="D159" s="47">
        <v>1402</v>
      </c>
      <c r="E159" s="47">
        <v>1402</v>
      </c>
      <c r="F159" s="47">
        <v>1397</v>
      </c>
      <c r="G159" s="47">
        <v>1390</v>
      </c>
      <c r="H159" s="47">
        <v>1373</v>
      </c>
      <c r="I159" s="47">
        <v>1401</v>
      </c>
      <c r="J159" s="47">
        <v>1401</v>
      </c>
      <c r="K159" s="47">
        <v>1383</v>
      </c>
      <c r="L159" s="47">
        <v>1377</v>
      </c>
      <c r="M159" s="47">
        <v>1380</v>
      </c>
      <c r="N159" s="47">
        <v>1363</v>
      </c>
      <c r="O159" s="85">
        <v>1351</v>
      </c>
      <c r="P159" s="86">
        <v>1345</v>
      </c>
      <c r="Q159" s="86">
        <v>1337</v>
      </c>
      <c r="R159" s="86">
        <v>1328</v>
      </c>
    </row>
    <row r="160" spans="1:18" ht="15.75" customHeight="1" x14ac:dyDescent="0.2">
      <c r="A160" s="45">
        <v>1111</v>
      </c>
      <c r="B160" s="46" t="s">
        <v>150</v>
      </c>
      <c r="C160" s="48">
        <v>471</v>
      </c>
      <c r="D160" s="48">
        <v>464</v>
      </c>
      <c r="E160" s="48">
        <v>473</v>
      </c>
      <c r="F160" s="48">
        <v>479</v>
      </c>
      <c r="G160" s="48"/>
      <c r="H160" s="48"/>
      <c r="I160" s="48"/>
      <c r="J160" s="48"/>
      <c r="K160" s="48"/>
      <c r="L160" s="48"/>
      <c r="M160" s="48"/>
      <c r="N160" s="48"/>
      <c r="O160" s="85"/>
      <c r="P160" s="85"/>
      <c r="Q160" s="85"/>
      <c r="R160" s="85"/>
    </row>
    <row r="161" spans="1:18" ht="15.75" customHeight="1" x14ac:dyDescent="0.2">
      <c r="A161" s="45">
        <v>148</v>
      </c>
      <c r="B161" s="46" t="s">
        <v>151</v>
      </c>
      <c r="C161" s="48">
        <v>1466</v>
      </c>
      <c r="D161" s="48">
        <v>1495</v>
      </c>
      <c r="E161" s="48">
        <v>1510</v>
      </c>
      <c r="F161" s="48">
        <v>1520</v>
      </c>
      <c r="G161" s="48">
        <v>1550</v>
      </c>
      <c r="H161" s="48">
        <v>1631</v>
      </c>
      <c r="I161" s="48">
        <v>1678</v>
      </c>
      <c r="J161" s="48">
        <v>1740</v>
      </c>
      <c r="K161" s="48">
        <v>1782</v>
      </c>
      <c r="L161" s="48">
        <v>1825</v>
      </c>
      <c r="M161" s="48">
        <v>1891</v>
      </c>
      <c r="N161" s="48">
        <v>1942</v>
      </c>
      <c r="O161" s="85">
        <v>2001</v>
      </c>
      <c r="P161" s="86">
        <v>2018</v>
      </c>
      <c r="Q161" s="86">
        <v>2041</v>
      </c>
      <c r="R161" s="85"/>
    </row>
    <row r="162" spans="1:18" ht="15.75" customHeight="1" x14ac:dyDescent="0.2">
      <c r="A162" s="45">
        <v>167</v>
      </c>
      <c r="B162" s="46" t="s">
        <v>152</v>
      </c>
      <c r="C162" s="48">
        <v>3271</v>
      </c>
      <c r="D162" s="48">
        <v>3375</v>
      </c>
      <c r="E162" s="48">
        <v>3402</v>
      </c>
      <c r="F162" s="48">
        <v>3471</v>
      </c>
      <c r="G162" s="48">
        <v>3587</v>
      </c>
      <c r="H162" s="48">
        <v>3598</v>
      </c>
      <c r="I162" s="48">
        <v>3706</v>
      </c>
      <c r="J162" s="48">
        <v>3843</v>
      </c>
      <c r="K162" s="48">
        <v>3891</v>
      </c>
      <c r="L162" s="48">
        <v>3945</v>
      </c>
      <c r="M162" s="48">
        <v>3968</v>
      </c>
      <c r="N162" s="48">
        <v>4052</v>
      </c>
      <c r="O162" s="85">
        <v>4138</v>
      </c>
      <c r="P162" s="86">
        <v>4199</v>
      </c>
      <c r="Q162" s="86">
        <v>4257</v>
      </c>
      <c r="R162" s="86">
        <v>4243</v>
      </c>
    </row>
    <row r="163" spans="1:18" ht="15.75" customHeight="1" x14ac:dyDescent="0.2">
      <c r="A163" s="45">
        <v>74</v>
      </c>
      <c r="B163" s="46" t="s">
        <v>155</v>
      </c>
      <c r="C163" s="47">
        <v>532</v>
      </c>
      <c r="D163" s="47">
        <v>523</v>
      </c>
      <c r="E163" s="47">
        <v>532</v>
      </c>
      <c r="F163" s="47">
        <v>550</v>
      </c>
      <c r="G163" s="47">
        <v>551</v>
      </c>
      <c r="H163" s="47">
        <v>546</v>
      </c>
      <c r="I163" s="47">
        <v>565</v>
      </c>
      <c r="J163" s="47">
        <v>575</v>
      </c>
      <c r="K163" s="47">
        <v>582</v>
      </c>
      <c r="L163" s="47">
        <v>575</v>
      </c>
      <c r="M163" s="47">
        <v>576</v>
      </c>
      <c r="N163" s="47">
        <v>570</v>
      </c>
      <c r="O163" s="85">
        <v>571</v>
      </c>
      <c r="P163" s="86">
        <v>565</v>
      </c>
      <c r="Q163" s="86">
        <v>555</v>
      </c>
      <c r="R163" s="86">
        <v>565</v>
      </c>
    </row>
    <row r="164" spans="1:18" ht="15.75" customHeight="1" x14ac:dyDescent="0.2">
      <c r="A164" s="45">
        <v>61</v>
      </c>
      <c r="B164" s="46" t="s">
        <v>156</v>
      </c>
      <c r="C164" s="47">
        <v>242</v>
      </c>
      <c r="D164" s="47">
        <v>234</v>
      </c>
      <c r="E164" s="47">
        <v>224</v>
      </c>
      <c r="F164" s="47">
        <v>235</v>
      </c>
      <c r="G164" s="47">
        <v>245</v>
      </c>
      <c r="H164" s="47">
        <v>276</v>
      </c>
      <c r="I164" s="47">
        <v>276</v>
      </c>
      <c r="J164" s="47">
        <v>268</v>
      </c>
      <c r="K164" s="47">
        <v>272</v>
      </c>
      <c r="L164" s="47">
        <v>278</v>
      </c>
      <c r="M164" s="47">
        <v>288</v>
      </c>
      <c r="N164" s="47">
        <v>280</v>
      </c>
      <c r="O164" s="85">
        <v>282</v>
      </c>
      <c r="P164" s="86">
        <v>293</v>
      </c>
      <c r="Q164" s="86">
        <v>290</v>
      </c>
      <c r="R164" s="86">
        <v>295</v>
      </c>
    </row>
    <row r="165" spans="1:18" ht="15.75" customHeight="1" x14ac:dyDescent="0.2">
      <c r="A165" s="45">
        <v>62</v>
      </c>
      <c r="B165" s="46" t="s">
        <v>157</v>
      </c>
      <c r="C165" s="47">
        <v>5865</v>
      </c>
      <c r="D165" s="47">
        <v>5808</v>
      </c>
      <c r="E165" s="47">
        <v>5786</v>
      </c>
      <c r="F165" s="47">
        <v>5775</v>
      </c>
      <c r="G165" s="47">
        <v>5828</v>
      </c>
      <c r="H165" s="47">
        <v>5720</v>
      </c>
      <c r="I165" s="47">
        <v>5746</v>
      </c>
      <c r="J165" s="47">
        <v>5786</v>
      </c>
      <c r="K165" s="47">
        <v>5751</v>
      </c>
      <c r="L165" s="47">
        <v>5770</v>
      </c>
      <c r="M165" s="47">
        <v>5759</v>
      </c>
      <c r="N165" s="47">
        <v>5714</v>
      </c>
      <c r="O165" s="85">
        <v>5643</v>
      </c>
      <c r="P165" s="86">
        <v>5758</v>
      </c>
      <c r="Q165" s="86">
        <v>5765</v>
      </c>
      <c r="R165" s="86">
        <v>5820</v>
      </c>
    </row>
    <row r="166" spans="1:18" ht="15.75" customHeight="1" x14ac:dyDescent="0.2">
      <c r="A166" s="45">
        <v>42</v>
      </c>
      <c r="B166" s="46" t="s">
        <v>158</v>
      </c>
      <c r="C166" s="47">
        <v>126</v>
      </c>
      <c r="D166" s="47">
        <v>114</v>
      </c>
      <c r="E166" s="47">
        <v>105</v>
      </c>
      <c r="F166" s="47">
        <v>111</v>
      </c>
      <c r="G166" s="47">
        <v>102</v>
      </c>
      <c r="H166" s="47">
        <v>80</v>
      </c>
      <c r="I166" s="47">
        <v>76</v>
      </c>
      <c r="J166" s="47">
        <v>87</v>
      </c>
      <c r="K166" s="47">
        <v>86</v>
      </c>
      <c r="L166" s="47">
        <v>89</v>
      </c>
      <c r="M166" s="47">
        <v>84</v>
      </c>
      <c r="N166" s="47">
        <v>78</v>
      </c>
      <c r="O166" s="85">
        <v>77</v>
      </c>
      <c r="P166" s="86">
        <v>77</v>
      </c>
      <c r="Q166" s="86">
        <v>74</v>
      </c>
      <c r="R166" s="86">
        <v>71</v>
      </c>
    </row>
    <row r="167" spans="1:18" ht="15.75" customHeight="1" x14ac:dyDescent="0.2">
      <c r="A167" s="60"/>
      <c r="C167" s="38"/>
      <c r="G167" s="38"/>
      <c r="H167" s="38"/>
    </row>
    <row r="168" spans="1:18" ht="15.75" customHeight="1" x14ac:dyDescent="0.2">
      <c r="A168" s="60"/>
      <c r="B168" s="51" t="s">
        <v>200</v>
      </c>
      <c r="C168" s="52">
        <f>SUM(C3:C166)</f>
        <v>291575</v>
      </c>
      <c r="D168" s="52">
        <f>SUM(D3:D166)</f>
        <v>294608</v>
      </c>
      <c r="E168" s="52">
        <f t="shared" ref="E168:M168" si="0">SUM(E3:E166)</f>
        <v>298580</v>
      </c>
      <c r="F168" s="52">
        <f t="shared" si="0"/>
        <v>303241</v>
      </c>
      <c r="G168" s="52">
        <f t="shared" si="0"/>
        <v>307392</v>
      </c>
      <c r="H168" s="52">
        <f t="shared" si="0"/>
        <v>312684</v>
      </c>
      <c r="I168" s="52">
        <f t="shared" si="0"/>
        <v>317022</v>
      </c>
      <c r="J168" s="52">
        <f t="shared" si="0"/>
        <v>321732</v>
      </c>
      <c r="K168" s="52">
        <f t="shared" si="0"/>
        <v>327011</v>
      </c>
      <c r="L168" s="52">
        <f t="shared" si="0"/>
        <v>331763</v>
      </c>
      <c r="M168" s="52">
        <f t="shared" si="0"/>
        <v>335696</v>
      </c>
      <c r="N168" s="52">
        <f>SUM(N3:N166)</f>
        <v>339176</v>
      </c>
      <c r="O168" s="52">
        <f>SUM(O3:O166)</f>
        <v>341463</v>
      </c>
      <c r="P168" s="52">
        <f>SUM(P3:P166)</f>
        <v>343955</v>
      </c>
      <c r="Q168" s="52">
        <f>SUM(Q3:Q166)</f>
        <v>345525</v>
      </c>
      <c r="R168" s="52">
        <f t="shared" ref="R168" si="1">SUM(R3:R166)</f>
        <v>348503</v>
      </c>
    </row>
    <row r="169" spans="1:18" ht="15.75" customHeight="1" x14ac:dyDescent="0.2">
      <c r="A169" s="60"/>
      <c r="B169" s="51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</row>
    <row r="170" spans="1:18" ht="15.75" customHeight="1" x14ac:dyDescent="0.2">
      <c r="A170" s="60"/>
      <c r="B170" s="73" t="s">
        <v>199</v>
      </c>
      <c r="C170" s="52">
        <f>MAX(C3:C166)</f>
        <v>28510</v>
      </c>
      <c r="D170" s="52">
        <f>MAX(D3:D166)</f>
        <v>28633</v>
      </c>
      <c r="E170" s="52">
        <f t="shared" ref="E170:M170" si="2">MAX(E3:E166)</f>
        <v>28871</v>
      </c>
      <c r="F170" s="52">
        <f t="shared" si="2"/>
        <v>29304</v>
      </c>
      <c r="G170" s="52">
        <f t="shared" si="2"/>
        <v>29718</v>
      </c>
      <c r="H170" s="52">
        <f t="shared" si="2"/>
        <v>30363</v>
      </c>
      <c r="I170" s="52">
        <f t="shared" si="2"/>
        <v>30717</v>
      </c>
      <c r="J170" s="52">
        <f t="shared" si="2"/>
        <v>31207</v>
      </c>
      <c r="K170" s="52">
        <f t="shared" si="2"/>
        <v>32797</v>
      </c>
      <c r="L170" s="52">
        <f t="shared" si="2"/>
        <v>33296</v>
      </c>
      <c r="M170" s="52">
        <f t="shared" si="2"/>
        <v>33532</v>
      </c>
      <c r="N170" s="52">
        <f>MAX(N3:N166)</f>
        <v>33999</v>
      </c>
      <c r="O170" s="52">
        <f>MAX(O3:O166)</f>
        <v>34599</v>
      </c>
      <c r="P170" s="52">
        <f>MAX(P3:P166)</f>
        <v>34708</v>
      </c>
      <c r="Q170" s="52">
        <f>MAX(Q3:Q166)</f>
        <v>34710</v>
      </c>
      <c r="R170" s="52">
        <f t="shared" ref="R170" si="3">MAX(R3:R166)</f>
        <v>34978</v>
      </c>
    </row>
    <row r="171" spans="1:18" ht="15.75" customHeight="1" x14ac:dyDescent="0.2">
      <c r="A171" s="60"/>
      <c r="B171" s="73" t="s">
        <v>198</v>
      </c>
      <c r="C171" s="52">
        <f>MIN(C3:C166)</f>
        <v>21</v>
      </c>
      <c r="D171" s="52">
        <f>MIN(D3:D166)</f>
        <v>20</v>
      </c>
      <c r="E171" s="52">
        <f t="shared" ref="E171:M171" si="4">MIN(E3:E166)</f>
        <v>20</v>
      </c>
      <c r="F171" s="52">
        <f t="shared" si="4"/>
        <v>20</v>
      </c>
      <c r="G171" s="52">
        <f t="shared" si="4"/>
        <v>22</v>
      </c>
      <c r="H171" s="52">
        <f t="shared" si="4"/>
        <v>23</v>
      </c>
      <c r="I171" s="52">
        <f t="shared" si="4"/>
        <v>19</v>
      </c>
      <c r="J171" s="52">
        <f t="shared" si="4"/>
        <v>19</v>
      </c>
      <c r="K171" s="52">
        <f t="shared" si="4"/>
        <v>16</v>
      </c>
      <c r="L171" s="52">
        <f t="shared" si="4"/>
        <v>33</v>
      </c>
      <c r="M171" s="52">
        <f t="shared" si="4"/>
        <v>31</v>
      </c>
      <c r="N171" s="52">
        <f>MIN(N3:N166)</f>
        <v>30</v>
      </c>
      <c r="O171" s="52">
        <f>MIN(O3:O166)</f>
        <v>32</v>
      </c>
      <c r="P171" s="52">
        <f>MIN(P3:P166)</f>
        <v>33</v>
      </c>
      <c r="Q171" s="52">
        <f>MIN(Q3:Q166)</f>
        <v>33</v>
      </c>
      <c r="R171" s="52">
        <f t="shared" ref="R171" si="5">MIN(R3:R166)</f>
        <v>34</v>
      </c>
    </row>
    <row r="172" spans="1:18" ht="15.75" customHeight="1" x14ac:dyDescent="0.2">
      <c r="A172" s="60"/>
      <c r="B172" s="51" t="s">
        <v>197</v>
      </c>
      <c r="C172" s="52">
        <f>AVERAGE(C3:C166)</f>
        <v>1905.7189542483661</v>
      </c>
      <c r="D172" s="52">
        <f>AVERAGE(D3:D166)</f>
        <v>1925.5424836601308</v>
      </c>
      <c r="E172" s="52">
        <f t="shared" ref="E172:M172" si="6">AVERAGE(E3:E166)</f>
        <v>1951.5032679738563</v>
      </c>
      <c r="F172" s="52">
        <f t="shared" si="6"/>
        <v>1981.9673202614379</v>
      </c>
      <c r="G172" s="52">
        <f t="shared" si="6"/>
        <v>2149.5944055944055</v>
      </c>
      <c r="H172" s="52">
        <f t="shared" si="6"/>
        <v>2186.6013986013986</v>
      </c>
      <c r="I172" s="52">
        <f t="shared" si="6"/>
        <v>2248.3829787234044</v>
      </c>
      <c r="J172" s="52">
        <f t="shared" si="6"/>
        <v>2281.7872340425533</v>
      </c>
      <c r="K172" s="52">
        <f t="shared" si="6"/>
        <v>2422.3037037037038</v>
      </c>
      <c r="L172" s="52">
        <f t="shared" si="6"/>
        <v>2475.8432835820895</v>
      </c>
      <c r="M172" s="52">
        <f t="shared" si="6"/>
        <v>2505.1940298507461</v>
      </c>
      <c r="N172" s="52">
        <f>AVERAGE(N3:N166)</f>
        <v>2531.1641791044776</v>
      </c>
      <c r="O172" s="52">
        <f>AVERAGE(O3:O166)</f>
        <v>2710.0238095238096</v>
      </c>
      <c r="P172" s="52">
        <f>AVERAGE(P3:P166)</f>
        <v>2729.8015873015875</v>
      </c>
      <c r="Q172" s="52">
        <f>AVERAGE(Q3:Q166)</f>
        <v>2742.2619047619046</v>
      </c>
      <c r="R172" s="52">
        <f t="shared" ref="R172" si="7">AVERAGE(R3:R166)</f>
        <v>2856.5819672131147</v>
      </c>
    </row>
    <row r="173" spans="1:18" x14ac:dyDescent="0.2">
      <c r="B173" s="51" t="s">
        <v>213</v>
      </c>
      <c r="C173" s="52">
        <f>MEDIAN(C3:C166)</f>
        <v>803</v>
      </c>
      <c r="D173" s="52">
        <f t="shared" ref="D173:M173" si="8">MEDIAN(D3:D166)</f>
        <v>802</v>
      </c>
      <c r="E173" s="52">
        <f t="shared" si="8"/>
        <v>831</v>
      </c>
      <c r="F173" s="52">
        <f t="shared" si="8"/>
        <v>840</v>
      </c>
      <c r="G173" s="52">
        <f t="shared" si="8"/>
        <v>969</v>
      </c>
      <c r="H173" s="52">
        <f t="shared" si="8"/>
        <v>968</v>
      </c>
      <c r="I173" s="52">
        <f t="shared" si="8"/>
        <v>968</v>
      </c>
      <c r="J173" s="52">
        <f t="shared" si="8"/>
        <v>960</v>
      </c>
      <c r="K173" s="52">
        <f t="shared" si="8"/>
        <v>1125</v>
      </c>
      <c r="L173" s="52">
        <f t="shared" si="8"/>
        <v>1143.5</v>
      </c>
      <c r="M173" s="52">
        <f t="shared" si="8"/>
        <v>1156</v>
      </c>
      <c r="N173" s="52">
        <f>MEDIAN(N3:N166)</f>
        <v>1169</v>
      </c>
      <c r="O173" s="52">
        <f>MEDIAN(O3:O166)</f>
        <v>1262</v>
      </c>
      <c r="P173" s="52">
        <f>MEDIAN(P3:P166)</f>
        <v>1272.5</v>
      </c>
      <c r="Q173" s="52">
        <f>MEDIAN(Q3:Q166)</f>
        <v>1299.5</v>
      </c>
      <c r="R173" s="52">
        <f t="shared" ref="R173" si="9">MEDIAN(R3:R166)</f>
        <v>1209</v>
      </c>
    </row>
    <row r="225" spans="11:17" x14ac:dyDescent="0.2">
      <c r="K225" s="42"/>
      <c r="L225" s="42"/>
      <c r="M225" s="42"/>
      <c r="N225" s="42"/>
      <c r="O225" s="42"/>
      <c r="P225" s="42"/>
      <c r="Q225" s="42"/>
    </row>
    <row r="226" spans="11:17" x14ac:dyDescent="0.2">
      <c r="K226" s="42"/>
      <c r="L226" s="42"/>
      <c r="M226" s="42"/>
      <c r="N226" s="42"/>
      <c r="O226" s="42"/>
      <c r="P226" s="42"/>
      <c r="Q226" s="42"/>
    </row>
    <row r="227" spans="11:17" x14ac:dyDescent="0.2">
      <c r="K227" s="43"/>
      <c r="L227" s="43"/>
      <c r="M227" s="43"/>
      <c r="N227" s="43"/>
      <c r="O227" s="43"/>
      <c r="P227" s="43"/>
      <c r="Q227" s="43"/>
    </row>
    <row r="258" spans="9:10" x14ac:dyDescent="0.2">
      <c r="I258" s="42"/>
      <c r="J258" s="42"/>
    </row>
    <row r="259" spans="9:10" x14ac:dyDescent="0.2">
      <c r="I259" s="42"/>
      <c r="J259" s="42"/>
    </row>
    <row r="260" spans="9:10" x14ac:dyDescent="0.2">
      <c r="I260" s="43"/>
      <c r="J260" s="43"/>
    </row>
  </sheetData>
  <autoFilter ref="A2:R166"/>
  <mergeCells count="1">
    <mergeCell ref="A1:R1"/>
  </mergeCells>
  <conditionalFormatting sqref="A3:A166">
    <cfRule type="containsBlanks" dxfId="555" priority="409" stopIfTrue="1">
      <formula>LEN(TRIM(A3))=0</formula>
    </cfRule>
  </conditionalFormatting>
  <conditionalFormatting sqref="C3:N166 R10:R11 R16 R20 R23 R29:R31 R44 R50 R53 R57 R64 R79:R80 R72 R82:R85 R88 R90:R91 R93 R96 R99 R101 R105 R107 R117 R128 R131 R133 R160:R161 R149:R150 R155">
    <cfRule type="containsBlanks" dxfId="554" priority="379" stopIfTrue="1">
      <formula>LEN(TRIM(C3))=0</formula>
    </cfRule>
    <cfRule type="cellIs" dxfId="553" priority="380" stopIfTrue="1" operator="lessThan">
      <formula>500</formula>
    </cfRule>
    <cfRule type="cellIs" dxfId="552" priority="381" stopIfTrue="1" operator="between">
      <formula>500</formula>
      <formula>1000</formula>
    </cfRule>
    <cfRule type="cellIs" dxfId="551" priority="382" stopIfTrue="1" operator="between">
      <formula>1000</formula>
      <formula>5000</formula>
    </cfRule>
    <cfRule type="cellIs" dxfId="550" priority="383" stopIfTrue="1" operator="between">
      <formula>5001</formula>
      <formula>10000</formula>
    </cfRule>
    <cfRule type="cellIs" dxfId="549" priority="384" stopIfTrue="1" operator="greaterThan">
      <formula>10000</formula>
    </cfRule>
  </conditionalFormatting>
  <conditionalFormatting sqref="O3:O166">
    <cfRule type="containsBlanks" dxfId="548" priority="367" stopIfTrue="1">
      <formula>LEN(TRIM(O3))=0</formula>
    </cfRule>
    <cfRule type="cellIs" dxfId="547" priority="368" stopIfTrue="1" operator="lessThan">
      <formula>500</formula>
    </cfRule>
    <cfRule type="cellIs" dxfId="546" priority="369" stopIfTrue="1" operator="between">
      <formula>500</formula>
      <formula>1000</formula>
    </cfRule>
    <cfRule type="cellIs" dxfId="545" priority="370" stopIfTrue="1" operator="between">
      <formula>1000</formula>
      <formula>5000</formula>
    </cfRule>
    <cfRule type="cellIs" dxfId="544" priority="371" stopIfTrue="1" operator="between">
      <formula>5001</formula>
      <formula>10000</formula>
    </cfRule>
    <cfRule type="cellIs" dxfId="543" priority="372" stopIfTrue="1" operator="greaterThan">
      <formula>10000</formula>
    </cfRule>
  </conditionalFormatting>
  <conditionalFormatting sqref="O3:O166">
    <cfRule type="containsBlanks" dxfId="542" priority="361" stopIfTrue="1">
      <formula>LEN(TRIM(O3))=0</formula>
    </cfRule>
    <cfRule type="cellIs" dxfId="541" priority="362" stopIfTrue="1" operator="lessThan">
      <formula>500</formula>
    </cfRule>
    <cfRule type="cellIs" dxfId="540" priority="363" stopIfTrue="1" operator="between">
      <formula>500</formula>
      <formula>1000</formula>
    </cfRule>
    <cfRule type="cellIs" dxfId="539" priority="364" stopIfTrue="1" operator="between">
      <formula>1000</formula>
      <formula>5000</formula>
    </cfRule>
    <cfRule type="cellIs" dxfId="538" priority="365" stopIfTrue="1" operator="between">
      <formula>5001</formula>
      <formula>10000</formula>
    </cfRule>
    <cfRule type="cellIs" dxfId="537" priority="366" stopIfTrue="1" operator="greaterThan">
      <formula>10000</formula>
    </cfRule>
  </conditionalFormatting>
  <conditionalFormatting sqref="P3:P166">
    <cfRule type="containsBlanks" dxfId="536" priority="355" stopIfTrue="1">
      <formula>LEN(TRIM(P3))=0</formula>
    </cfRule>
    <cfRule type="cellIs" dxfId="535" priority="356" stopIfTrue="1" operator="lessThan">
      <formula>500</formula>
    </cfRule>
    <cfRule type="cellIs" dxfId="534" priority="357" stopIfTrue="1" operator="between">
      <formula>500</formula>
      <formula>1000</formula>
    </cfRule>
    <cfRule type="cellIs" dxfId="533" priority="358" stopIfTrue="1" operator="between">
      <formula>1000</formula>
      <formula>5000</formula>
    </cfRule>
    <cfRule type="cellIs" dxfId="532" priority="359" stopIfTrue="1" operator="between">
      <formula>5001</formula>
      <formula>10000</formula>
    </cfRule>
    <cfRule type="cellIs" dxfId="531" priority="360" stopIfTrue="1" operator="greaterThan">
      <formula>10000</formula>
    </cfRule>
  </conditionalFormatting>
  <conditionalFormatting sqref="P3:P166">
    <cfRule type="containsBlanks" dxfId="530" priority="349" stopIfTrue="1">
      <formula>LEN(TRIM(P3))=0</formula>
    </cfRule>
    <cfRule type="cellIs" dxfId="529" priority="350" stopIfTrue="1" operator="lessThan">
      <formula>500</formula>
    </cfRule>
    <cfRule type="cellIs" dxfId="528" priority="351" stopIfTrue="1" operator="between">
      <formula>500</formula>
      <formula>1000</formula>
    </cfRule>
    <cfRule type="cellIs" dxfId="527" priority="352" stopIfTrue="1" operator="between">
      <formula>1000</formula>
      <formula>5000</formula>
    </cfRule>
    <cfRule type="cellIs" dxfId="526" priority="353" stopIfTrue="1" operator="between">
      <formula>5001</formula>
      <formula>10000</formula>
    </cfRule>
    <cfRule type="cellIs" dxfId="525" priority="354" stopIfTrue="1" operator="greaterThan">
      <formula>10000</formula>
    </cfRule>
  </conditionalFormatting>
  <conditionalFormatting sqref="Q3:Q166 R59">
    <cfRule type="containsBlanks" dxfId="524" priority="343" stopIfTrue="1">
      <formula>LEN(TRIM(Q3))=0</formula>
    </cfRule>
    <cfRule type="cellIs" dxfId="523" priority="344" stopIfTrue="1" operator="lessThan">
      <formula>500</formula>
    </cfRule>
    <cfRule type="cellIs" dxfId="522" priority="345" stopIfTrue="1" operator="between">
      <formula>500</formula>
      <formula>1000</formula>
    </cfRule>
    <cfRule type="cellIs" dxfId="521" priority="346" stopIfTrue="1" operator="between">
      <formula>1000</formula>
      <formula>5000</formula>
    </cfRule>
    <cfRule type="cellIs" dxfId="520" priority="347" stopIfTrue="1" operator="between">
      <formula>5001</formula>
      <formula>10000</formula>
    </cfRule>
    <cfRule type="cellIs" dxfId="519" priority="348" stopIfTrue="1" operator="greaterThan">
      <formula>10000</formula>
    </cfRule>
  </conditionalFormatting>
  <conditionalFormatting sqref="Q3:Q166 R59">
    <cfRule type="containsBlanks" dxfId="518" priority="337" stopIfTrue="1">
      <formula>LEN(TRIM(Q3))=0</formula>
    </cfRule>
    <cfRule type="cellIs" dxfId="517" priority="338" stopIfTrue="1" operator="lessThan">
      <formula>500</formula>
    </cfRule>
    <cfRule type="cellIs" dxfId="516" priority="339" stopIfTrue="1" operator="between">
      <formula>500</formula>
      <formula>1000</formula>
    </cfRule>
    <cfRule type="cellIs" dxfId="515" priority="340" stopIfTrue="1" operator="between">
      <formula>1000</formula>
      <formula>5000</formula>
    </cfRule>
    <cfRule type="cellIs" dxfId="514" priority="341" stopIfTrue="1" operator="between">
      <formula>5001</formula>
      <formula>10000</formula>
    </cfRule>
    <cfRule type="cellIs" dxfId="513" priority="342" stopIfTrue="1" operator="greaterThan">
      <formula>10000</formula>
    </cfRule>
  </conditionalFormatting>
  <conditionalFormatting sqref="R92">
    <cfRule type="containsBlanks" dxfId="512" priority="1" stopIfTrue="1">
      <formula>LEN(TRIM(R92))=0</formula>
    </cfRule>
    <cfRule type="cellIs" dxfId="511" priority="2" stopIfTrue="1" operator="lessThan">
      <formula>500</formula>
    </cfRule>
    <cfRule type="cellIs" dxfId="510" priority="3" stopIfTrue="1" operator="between">
      <formula>500</formula>
      <formula>1000</formula>
    </cfRule>
    <cfRule type="cellIs" dxfId="509" priority="4" stopIfTrue="1" operator="between">
      <formula>1000</formula>
      <formula>5000</formula>
    </cfRule>
    <cfRule type="cellIs" dxfId="508" priority="5" stopIfTrue="1" operator="between">
      <formula>5001</formula>
      <formula>10000</formula>
    </cfRule>
    <cfRule type="cellIs" dxfId="507" priority="6" stopIfTrue="1" operator="greaterThan">
      <formula>10000</formula>
    </cfRule>
  </conditionalFormatting>
  <conditionalFormatting sqref="R3">
    <cfRule type="containsBlanks" dxfId="506" priority="307" stopIfTrue="1">
      <formula>LEN(TRIM(R3))=0</formula>
    </cfRule>
    <cfRule type="cellIs" dxfId="505" priority="308" stopIfTrue="1" operator="lessThan">
      <formula>500</formula>
    </cfRule>
    <cfRule type="cellIs" dxfId="504" priority="309" stopIfTrue="1" operator="between">
      <formula>500</formula>
      <formula>1000</formula>
    </cfRule>
    <cfRule type="cellIs" dxfId="503" priority="310" stopIfTrue="1" operator="between">
      <formula>1000</formula>
      <formula>5000</formula>
    </cfRule>
    <cfRule type="cellIs" dxfId="502" priority="311" stopIfTrue="1" operator="between">
      <formula>5001</formula>
      <formula>10000</formula>
    </cfRule>
    <cfRule type="cellIs" dxfId="501" priority="312" stopIfTrue="1" operator="greaterThan">
      <formula>10000</formula>
    </cfRule>
  </conditionalFormatting>
  <conditionalFormatting sqref="R3">
    <cfRule type="containsBlanks" dxfId="500" priority="301" stopIfTrue="1">
      <formula>LEN(TRIM(R3))=0</formula>
    </cfRule>
    <cfRule type="cellIs" dxfId="499" priority="302" stopIfTrue="1" operator="lessThan">
      <formula>500</formula>
    </cfRule>
    <cfRule type="cellIs" dxfId="498" priority="303" stopIfTrue="1" operator="between">
      <formula>500</formula>
      <formula>1000</formula>
    </cfRule>
    <cfRule type="cellIs" dxfId="497" priority="304" stopIfTrue="1" operator="between">
      <formula>1000</formula>
      <formula>5000</formula>
    </cfRule>
    <cfRule type="cellIs" dxfId="496" priority="305" stopIfTrue="1" operator="between">
      <formula>5001</formula>
      <formula>10000</formula>
    </cfRule>
    <cfRule type="cellIs" dxfId="495" priority="306" stopIfTrue="1" operator="greaterThan">
      <formula>10000</formula>
    </cfRule>
  </conditionalFormatting>
  <conditionalFormatting sqref="R4:R9">
    <cfRule type="containsBlanks" dxfId="494" priority="295" stopIfTrue="1">
      <formula>LEN(TRIM(R4))=0</formula>
    </cfRule>
    <cfRule type="cellIs" dxfId="493" priority="296" stopIfTrue="1" operator="lessThan">
      <formula>500</formula>
    </cfRule>
    <cfRule type="cellIs" dxfId="492" priority="297" stopIfTrue="1" operator="between">
      <formula>500</formula>
      <formula>1000</formula>
    </cfRule>
    <cfRule type="cellIs" dxfId="491" priority="298" stopIfTrue="1" operator="between">
      <formula>1000</formula>
      <formula>5000</formula>
    </cfRule>
    <cfRule type="cellIs" dxfId="490" priority="299" stopIfTrue="1" operator="between">
      <formula>5001</formula>
      <formula>10000</formula>
    </cfRule>
    <cfRule type="cellIs" dxfId="489" priority="300" stopIfTrue="1" operator="greaterThan">
      <formula>10000</formula>
    </cfRule>
  </conditionalFormatting>
  <conditionalFormatting sqref="R4:R9">
    <cfRule type="containsBlanks" dxfId="488" priority="289" stopIfTrue="1">
      <formula>LEN(TRIM(R4))=0</formula>
    </cfRule>
    <cfRule type="cellIs" dxfId="487" priority="290" stopIfTrue="1" operator="lessThan">
      <formula>500</formula>
    </cfRule>
    <cfRule type="cellIs" dxfId="486" priority="291" stopIfTrue="1" operator="between">
      <formula>500</formula>
      <formula>1000</formula>
    </cfRule>
    <cfRule type="cellIs" dxfId="485" priority="292" stopIfTrue="1" operator="between">
      <formula>1000</formula>
      <formula>5000</formula>
    </cfRule>
    <cfRule type="cellIs" dxfId="484" priority="293" stopIfTrue="1" operator="between">
      <formula>5001</formula>
      <formula>10000</formula>
    </cfRule>
    <cfRule type="cellIs" dxfId="483" priority="294" stopIfTrue="1" operator="greaterThan">
      <formula>10000</formula>
    </cfRule>
  </conditionalFormatting>
  <conditionalFormatting sqref="R12:R15">
    <cfRule type="containsBlanks" dxfId="482" priority="283" stopIfTrue="1">
      <formula>LEN(TRIM(R12))=0</formula>
    </cfRule>
    <cfRule type="cellIs" dxfId="481" priority="284" stopIfTrue="1" operator="lessThan">
      <formula>500</formula>
    </cfRule>
    <cfRule type="cellIs" dxfId="480" priority="285" stopIfTrue="1" operator="between">
      <formula>500</formula>
      <formula>1000</formula>
    </cfRule>
    <cfRule type="cellIs" dxfId="479" priority="286" stopIfTrue="1" operator="between">
      <formula>1000</formula>
      <formula>5000</formula>
    </cfRule>
    <cfRule type="cellIs" dxfId="478" priority="287" stopIfTrue="1" operator="between">
      <formula>5001</formula>
      <formula>10000</formula>
    </cfRule>
    <cfRule type="cellIs" dxfId="477" priority="288" stopIfTrue="1" operator="greaterThan">
      <formula>10000</formula>
    </cfRule>
  </conditionalFormatting>
  <conditionalFormatting sqref="R12:R15">
    <cfRule type="containsBlanks" dxfId="476" priority="277" stopIfTrue="1">
      <formula>LEN(TRIM(R12))=0</formula>
    </cfRule>
    <cfRule type="cellIs" dxfId="475" priority="278" stopIfTrue="1" operator="lessThan">
      <formula>500</formula>
    </cfRule>
    <cfRule type="cellIs" dxfId="474" priority="279" stopIfTrue="1" operator="between">
      <formula>500</formula>
      <formula>1000</formula>
    </cfRule>
    <cfRule type="cellIs" dxfId="473" priority="280" stopIfTrue="1" operator="between">
      <formula>1000</formula>
      <formula>5000</formula>
    </cfRule>
    <cfRule type="cellIs" dxfId="472" priority="281" stopIfTrue="1" operator="between">
      <formula>5001</formula>
      <formula>10000</formula>
    </cfRule>
    <cfRule type="cellIs" dxfId="471" priority="282" stopIfTrue="1" operator="greaterThan">
      <formula>10000</formula>
    </cfRule>
  </conditionalFormatting>
  <conditionalFormatting sqref="R17:R19">
    <cfRule type="containsBlanks" dxfId="470" priority="271" stopIfTrue="1">
      <formula>LEN(TRIM(R17))=0</formula>
    </cfRule>
    <cfRule type="cellIs" dxfId="469" priority="272" stopIfTrue="1" operator="lessThan">
      <formula>500</formula>
    </cfRule>
    <cfRule type="cellIs" dxfId="468" priority="273" stopIfTrue="1" operator="between">
      <formula>500</formula>
      <formula>1000</formula>
    </cfRule>
    <cfRule type="cellIs" dxfId="467" priority="274" stopIfTrue="1" operator="between">
      <formula>1000</formula>
      <formula>5000</formula>
    </cfRule>
    <cfRule type="cellIs" dxfId="466" priority="275" stopIfTrue="1" operator="between">
      <formula>5001</formula>
      <formula>10000</formula>
    </cfRule>
    <cfRule type="cellIs" dxfId="465" priority="276" stopIfTrue="1" operator="greaterThan">
      <formula>10000</formula>
    </cfRule>
  </conditionalFormatting>
  <conditionalFormatting sqref="R17:R19">
    <cfRule type="containsBlanks" dxfId="464" priority="265" stopIfTrue="1">
      <formula>LEN(TRIM(R17))=0</formula>
    </cfRule>
    <cfRule type="cellIs" dxfId="463" priority="266" stopIfTrue="1" operator="lessThan">
      <formula>500</formula>
    </cfRule>
    <cfRule type="cellIs" dxfId="462" priority="267" stopIfTrue="1" operator="between">
      <formula>500</formula>
      <formula>1000</formula>
    </cfRule>
    <cfRule type="cellIs" dxfId="461" priority="268" stopIfTrue="1" operator="between">
      <formula>1000</formula>
      <formula>5000</formula>
    </cfRule>
    <cfRule type="cellIs" dxfId="460" priority="269" stopIfTrue="1" operator="between">
      <formula>5001</formula>
      <formula>10000</formula>
    </cfRule>
    <cfRule type="cellIs" dxfId="459" priority="270" stopIfTrue="1" operator="greaterThan">
      <formula>10000</formula>
    </cfRule>
  </conditionalFormatting>
  <conditionalFormatting sqref="R21:R22">
    <cfRule type="containsBlanks" dxfId="458" priority="259" stopIfTrue="1">
      <formula>LEN(TRIM(R21))=0</formula>
    </cfRule>
    <cfRule type="cellIs" dxfId="457" priority="260" stopIfTrue="1" operator="lessThan">
      <formula>500</formula>
    </cfRule>
    <cfRule type="cellIs" dxfId="456" priority="261" stopIfTrue="1" operator="between">
      <formula>500</formula>
      <formula>1000</formula>
    </cfRule>
    <cfRule type="cellIs" dxfId="455" priority="262" stopIfTrue="1" operator="between">
      <formula>1000</formula>
      <formula>5000</formula>
    </cfRule>
    <cfRule type="cellIs" dxfId="454" priority="263" stopIfTrue="1" operator="between">
      <formula>5001</formula>
      <formula>10000</formula>
    </cfRule>
    <cfRule type="cellIs" dxfId="453" priority="264" stopIfTrue="1" operator="greaterThan">
      <formula>10000</formula>
    </cfRule>
  </conditionalFormatting>
  <conditionalFormatting sqref="R21:R22">
    <cfRule type="containsBlanks" dxfId="452" priority="253" stopIfTrue="1">
      <formula>LEN(TRIM(R21))=0</formula>
    </cfRule>
    <cfRule type="cellIs" dxfId="451" priority="254" stopIfTrue="1" operator="lessThan">
      <formula>500</formula>
    </cfRule>
    <cfRule type="cellIs" dxfId="450" priority="255" stopIfTrue="1" operator="between">
      <formula>500</formula>
      <formula>1000</formula>
    </cfRule>
    <cfRule type="cellIs" dxfId="449" priority="256" stopIfTrue="1" operator="between">
      <formula>1000</formula>
      <formula>5000</formula>
    </cfRule>
    <cfRule type="cellIs" dxfId="448" priority="257" stopIfTrue="1" operator="between">
      <formula>5001</formula>
      <formula>10000</formula>
    </cfRule>
    <cfRule type="cellIs" dxfId="447" priority="258" stopIfTrue="1" operator="greaterThan">
      <formula>10000</formula>
    </cfRule>
  </conditionalFormatting>
  <conditionalFormatting sqref="R24:R28">
    <cfRule type="containsBlanks" dxfId="446" priority="247" stopIfTrue="1">
      <formula>LEN(TRIM(R24))=0</formula>
    </cfRule>
    <cfRule type="cellIs" dxfId="445" priority="248" stopIfTrue="1" operator="lessThan">
      <formula>500</formula>
    </cfRule>
    <cfRule type="cellIs" dxfId="444" priority="249" stopIfTrue="1" operator="between">
      <formula>500</formula>
      <formula>1000</formula>
    </cfRule>
    <cfRule type="cellIs" dxfId="443" priority="250" stopIfTrue="1" operator="between">
      <formula>1000</formula>
      <formula>5000</formula>
    </cfRule>
    <cfRule type="cellIs" dxfId="442" priority="251" stopIfTrue="1" operator="between">
      <formula>5001</formula>
      <formula>10000</formula>
    </cfRule>
    <cfRule type="cellIs" dxfId="441" priority="252" stopIfTrue="1" operator="greaterThan">
      <formula>10000</formula>
    </cfRule>
  </conditionalFormatting>
  <conditionalFormatting sqref="R24:R28">
    <cfRule type="containsBlanks" dxfId="440" priority="241" stopIfTrue="1">
      <formula>LEN(TRIM(R24))=0</formula>
    </cfRule>
    <cfRule type="cellIs" dxfId="439" priority="242" stopIfTrue="1" operator="lessThan">
      <formula>500</formula>
    </cfRule>
    <cfRule type="cellIs" dxfId="438" priority="243" stopIfTrue="1" operator="between">
      <formula>500</formula>
      <formula>1000</formula>
    </cfRule>
    <cfRule type="cellIs" dxfId="437" priority="244" stopIfTrue="1" operator="between">
      <formula>1000</formula>
      <formula>5000</formula>
    </cfRule>
    <cfRule type="cellIs" dxfId="436" priority="245" stopIfTrue="1" operator="between">
      <formula>5001</formula>
      <formula>10000</formula>
    </cfRule>
    <cfRule type="cellIs" dxfId="435" priority="246" stopIfTrue="1" operator="greaterThan">
      <formula>10000</formula>
    </cfRule>
  </conditionalFormatting>
  <conditionalFormatting sqref="R32:R43">
    <cfRule type="containsBlanks" dxfId="434" priority="235" stopIfTrue="1">
      <formula>LEN(TRIM(R32))=0</formula>
    </cfRule>
    <cfRule type="cellIs" dxfId="433" priority="236" stopIfTrue="1" operator="lessThan">
      <formula>500</formula>
    </cfRule>
    <cfRule type="cellIs" dxfId="432" priority="237" stopIfTrue="1" operator="between">
      <formula>500</formula>
      <formula>1000</formula>
    </cfRule>
    <cfRule type="cellIs" dxfId="431" priority="238" stopIfTrue="1" operator="between">
      <formula>1000</formula>
      <formula>5000</formula>
    </cfRule>
    <cfRule type="cellIs" dxfId="430" priority="239" stopIfTrue="1" operator="between">
      <formula>5001</formula>
      <formula>10000</formula>
    </cfRule>
    <cfRule type="cellIs" dxfId="429" priority="240" stopIfTrue="1" operator="greaterThan">
      <formula>10000</formula>
    </cfRule>
  </conditionalFormatting>
  <conditionalFormatting sqref="R32:R43">
    <cfRule type="containsBlanks" dxfId="428" priority="229" stopIfTrue="1">
      <formula>LEN(TRIM(R32))=0</formula>
    </cfRule>
    <cfRule type="cellIs" dxfId="427" priority="230" stopIfTrue="1" operator="lessThan">
      <formula>500</formula>
    </cfRule>
    <cfRule type="cellIs" dxfId="426" priority="231" stopIfTrue="1" operator="between">
      <formula>500</formula>
      <formula>1000</formula>
    </cfRule>
    <cfRule type="cellIs" dxfId="425" priority="232" stopIfTrue="1" operator="between">
      <formula>1000</formula>
      <formula>5000</formula>
    </cfRule>
    <cfRule type="cellIs" dxfId="424" priority="233" stopIfTrue="1" operator="between">
      <formula>5001</formula>
      <formula>10000</formula>
    </cfRule>
    <cfRule type="cellIs" dxfId="423" priority="234" stopIfTrue="1" operator="greaterThan">
      <formula>10000</formula>
    </cfRule>
  </conditionalFormatting>
  <conditionalFormatting sqref="R45:R49">
    <cfRule type="containsBlanks" dxfId="422" priority="223" stopIfTrue="1">
      <formula>LEN(TRIM(R45))=0</formula>
    </cfRule>
    <cfRule type="cellIs" dxfId="421" priority="224" stopIfTrue="1" operator="lessThan">
      <formula>500</formula>
    </cfRule>
    <cfRule type="cellIs" dxfId="420" priority="225" stopIfTrue="1" operator="between">
      <formula>500</formula>
      <formula>1000</formula>
    </cfRule>
    <cfRule type="cellIs" dxfId="419" priority="226" stopIfTrue="1" operator="between">
      <formula>1000</formula>
      <formula>5000</formula>
    </cfRule>
    <cfRule type="cellIs" dxfId="418" priority="227" stopIfTrue="1" operator="between">
      <formula>5001</formula>
      <formula>10000</formula>
    </cfRule>
    <cfRule type="cellIs" dxfId="417" priority="228" stopIfTrue="1" operator="greaterThan">
      <formula>10000</formula>
    </cfRule>
  </conditionalFormatting>
  <conditionalFormatting sqref="R45:R49">
    <cfRule type="containsBlanks" dxfId="416" priority="217" stopIfTrue="1">
      <formula>LEN(TRIM(R45))=0</formula>
    </cfRule>
    <cfRule type="cellIs" dxfId="415" priority="218" stopIfTrue="1" operator="lessThan">
      <formula>500</formula>
    </cfRule>
    <cfRule type="cellIs" dxfId="414" priority="219" stopIfTrue="1" operator="between">
      <formula>500</formula>
      <formula>1000</formula>
    </cfRule>
    <cfRule type="cellIs" dxfId="413" priority="220" stopIfTrue="1" operator="between">
      <formula>1000</formula>
      <formula>5000</formula>
    </cfRule>
    <cfRule type="cellIs" dxfId="412" priority="221" stopIfTrue="1" operator="between">
      <formula>5001</formula>
      <formula>10000</formula>
    </cfRule>
    <cfRule type="cellIs" dxfId="411" priority="222" stopIfTrue="1" operator="greaterThan">
      <formula>10000</formula>
    </cfRule>
  </conditionalFormatting>
  <conditionalFormatting sqref="R51:R52">
    <cfRule type="containsBlanks" dxfId="410" priority="211" stopIfTrue="1">
      <formula>LEN(TRIM(R51))=0</formula>
    </cfRule>
    <cfRule type="cellIs" dxfId="409" priority="212" stopIfTrue="1" operator="lessThan">
      <formula>500</formula>
    </cfRule>
    <cfRule type="cellIs" dxfId="408" priority="213" stopIfTrue="1" operator="between">
      <formula>500</formula>
      <formula>1000</formula>
    </cfRule>
    <cfRule type="cellIs" dxfId="407" priority="214" stopIfTrue="1" operator="between">
      <formula>1000</formula>
      <formula>5000</formula>
    </cfRule>
    <cfRule type="cellIs" dxfId="406" priority="215" stopIfTrue="1" operator="between">
      <formula>5001</formula>
      <formula>10000</formula>
    </cfRule>
    <cfRule type="cellIs" dxfId="405" priority="216" stopIfTrue="1" operator="greaterThan">
      <formula>10000</formula>
    </cfRule>
  </conditionalFormatting>
  <conditionalFormatting sqref="R51:R52">
    <cfRule type="containsBlanks" dxfId="404" priority="205" stopIfTrue="1">
      <formula>LEN(TRIM(R51))=0</formula>
    </cfRule>
    <cfRule type="cellIs" dxfId="403" priority="206" stopIfTrue="1" operator="lessThan">
      <formula>500</formula>
    </cfRule>
    <cfRule type="cellIs" dxfId="402" priority="207" stopIfTrue="1" operator="between">
      <formula>500</formula>
      <formula>1000</formula>
    </cfRule>
    <cfRule type="cellIs" dxfId="401" priority="208" stopIfTrue="1" operator="between">
      <formula>1000</formula>
      <formula>5000</formula>
    </cfRule>
    <cfRule type="cellIs" dxfId="400" priority="209" stopIfTrue="1" operator="between">
      <formula>5001</formula>
      <formula>10000</formula>
    </cfRule>
    <cfRule type="cellIs" dxfId="399" priority="210" stopIfTrue="1" operator="greaterThan">
      <formula>10000</formula>
    </cfRule>
  </conditionalFormatting>
  <conditionalFormatting sqref="R54:R56">
    <cfRule type="containsBlanks" dxfId="398" priority="199" stopIfTrue="1">
      <formula>LEN(TRIM(R54))=0</formula>
    </cfRule>
    <cfRule type="cellIs" dxfId="397" priority="200" stopIfTrue="1" operator="lessThan">
      <formula>500</formula>
    </cfRule>
    <cfRule type="cellIs" dxfId="396" priority="201" stopIfTrue="1" operator="between">
      <formula>500</formula>
      <formula>1000</formula>
    </cfRule>
    <cfRule type="cellIs" dxfId="395" priority="202" stopIfTrue="1" operator="between">
      <formula>1000</formula>
      <formula>5000</formula>
    </cfRule>
    <cfRule type="cellIs" dxfId="394" priority="203" stopIfTrue="1" operator="between">
      <formula>5001</formula>
      <formula>10000</formula>
    </cfRule>
    <cfRule type="cellIs" dxfId="393" priority="204" stopIfTrue="1" operator="greaterThan">
      <formula>10000</formula>
    </cfRule>
  </conditionalFormatting>
  <conditionalFormatting sqref="R54:R56">
    <cfRule type="containsBlanks" dxfId="392" priority="193" stopIfTrue="1">
      <formula>LEN(TRIM(R54))=0</formula>
    </cfRule>
    <cfRule type="cellIs" dxfId="391" priority="194" stopIfTrue="1" operator="lessThan">
      <formula>500</formula>
    </cfRule>
    <cfRule type="cellIs" dxfId="390" priority="195" stopIfTrue="1" operator="between">
      <formula>500</formula>
      <formula>1000</formula>
    </cfRule>
    <cfRule type="cellIs" dxfId="389" priority="196" stopIfTrue="1" operator="between">
      <formula>1000</formula>
      <formula>5000</formula>
    </cfRule>
    <cfRule type="cellIs" dxfId="388" priority="197" stopIfTrue="1" operator="between">
      <formula>5001</formula>
      <formula>10000</formula>
    </cfRule>
    <cfRule type="cellIs" dxfId="387" priority="198" stopIfTrue="1" operator="greaterThan">
      <formula>10000</formula>
    </cfRule>
  </conditionalFormatting>
  <conditionalFormatting sqref="R58">
    <cfRule type="containsBlanks" dxfId="386" priority="187" stopIfTrue="1">
      <formula>LEN(TRIM(R58))=0</formula>
    </cfRule>
    <cfRule type="cellIs" dxfId="385" priority="188" stopIfTrue="1" operator="lessThan">
      <formula>500</formula>
    </cfRule>
    <cfRule type="cellIs" dxfId="384" priority="189" stopIfTrue="1" operator="between">
      <formula>500</formula>
      <formula>1000</formula>
    </cfRule>
    <cfRule type="cellIs" dxfId="383" priority="190" stopIfTrue="1" operator="between">
      <formula>1000</formula>
      <formula>5000</formula>
    </cfRule>
    <cfRule type="cellIs" dxfId="382" priority="191" stopIfTrue="1" operator="between">
      <formula>5001</formula>
      <formula>10000</formula>
    </cfRule>
    <cfRule type="cellIs" dxfId="381" priority="192" stopIfTrue="1" operator="greaterThan">
      <formula>10000</formula>
    </cfRule>
  </conditionalFormatting>
  <conditionalFormatting sqref="R58">
    <cfRule type="containsBlanks" dxfId="380" priority="181" stopIfTrue="1">
      <formula>LEN(TRIM(R58))=0</formula>
    </cfRule>
    <cfRule type="cellIs" dxfId="379" priority="182" stopIfTrue="1" operator="lessThan">
      <formula>500</formula>
    </cfRule>
    <cfRule type="cellIs" dxfId="378" priority="183" stopIfTrue="1" operator="between">
      <formula>500</formula>
      <formula>1000</formula>
    </cfRule>
    <cfRule type="cellIs" dxfId="377" priority="184" stopIfTrue="1" operator="between">
      <formula>1000</formula>
      <formula>5000</formula>
    </cfRule>
    <cfRule type="cellIs" dxfId="376" priority="185" stopIfTrue="1" operator="between">
      <formula>5001</formula>
      <formula>10000</formula>
    </cfRule>
    <cfRule type="cellIs" dxfId="375" priority="186" stopIfTrue="1" operator="greaterThan">
      <formula>10000</formula>
    </cfRule>
  </conditionalFormatting>
  <conditionalFormatting sqref="R60:R63">
    <cfRule type="containsBlanks" dxfId="374" priority="175" stopIfTrue="1">
      <formula>LEN(TRIM(R60))=0</formula>
    </cfRule>
    <cfRule type="cellIs" dxfId="373" priority="176" stopIfTrue="1" operator="lessThan">
      <formula>500</formula>
    </cfRule>
    <cfRule type="cellIs" dxfId="372" priority="177" stopIfTrue="1" operator="between">
      <formula>500</formula>
      <formula>1000</formula>
    </cfRule>
    <cfRule type="cellIs" dxfId="371" priority="178" stopIfTrue="1" operator="between">
      <formula>1000</formula>
      <formula>5000</formula>
    </cfRule>
    <cfRule type="cellIs" dxfId="370" priority="179" stopIfTrue="1" operator="between">
      <formula>5001</formula>
      <formula>10000</formula>
    </cfRule>
    <cfRule type="cellIs" dxfId="369" priority="180" stopIfTrue="1" operator="greaterThan">
      <formula>10000</formula>
    </cfRule>
  </conditionalFormatting>
  <conditionalFormatting sqref="R60:R63">
    <cfRule type="containsBlanks" dxfId="368" priority="169" stopIfTrue="1">
      <formula>LEN(TRIM(R60))=0</formula>
    </cfRule>
    <cfRule type="cellIs" dxfId="367" priority="170" stopIfTrue="1" operator="lessThan">
      <formula>500</formula>
    </cfRule>
    <cfRule type="cellIs" dxfId="366" priority="171" stopIfTrue="1" operator="between">
      <formula>500</formula>
      <formula>1000</formula>
    </cfRule>
    <cfRule type="cellIs" dxfId="365" priority="172" stopIfTrue="1" operator="between">
      <formula>1000</formula>
      <formula>5000</formula>
    </cfRule>
    <cfRule type="cellIs" dxfId="364" priority="173" stopIfTrue="1" operator="between">
      <formula>5001</formula>
      <formula>10000</formula>
    </cfRule>
    <cfRule type="cellIs" dxfId="363" priority="174" stopIfTrue="1" operator="greaterThan">
      <formula>10000</formula>
    </cfRule>
  </conditionalFormatting>
  <conditionalFormatting sqref="R65:R71">
    <cfRule type="containsBlanks" dxfId="362" priority="163" stopIfTrue="1">
      <formula>LEN(TRIM(R65))=0</formula>
    </cfRule>
    <cfRule type="cellIs" dxfId="361" priority="164" stopIfTrue="1" operator="lessThan">
      <formula>500</formula>
    </cfRule>
    <cfRule type="cellIs" dxfId="360" priority="165" stopIfTrue="1" operator="between">
      <formula>500</formula>
      <formula>1000</formula>
    </cfRule>
    <cfRule type="cellIs" dxfId="359" priority="166" stopIfTrue="1" operator="between">
      <formula>1000</formula>
      <formula>5000</formula>
    </cfRule>
    <cfRule type="cellIs" dxfId="358" priority="167" stopIfTrue="1" operator="between">
      <formula>5001</formula>
      <formula>10000</formula>
    </cfRule>
    <cfRule type="cellIs" dxfId="357" priority="168" stopIfTrue="1" operator="greaterThan">
      <formula>10000</formula>
    </cfRule>
  </conditionalFormatting>
  <conditionalFormatting sqref="R65:R71">
    <cfRule type="containsBlanks" dxfId="356" priority="157" stopIfTrue="1">
      <formula>LEN(TRIM(R65))=0</formula>
    </cfRule>
    <cfRule type="cellIs" dxfId="355" priority="158" stopIfTrue="1" operator="lessThan">
      <formula>500</formula>
    </cfRule>
    <cfRule type="cellIs" dxfId="354" priority="159" stopIfTrue="1" operator="between">
      <formula>500</formula>
      <formula>1000</formula>
    </cfRule>
    <cfRule type="cellIs" dxfId="353" priority="160" stopIfTrue="1" operator="between">
      <formula>1000</formula>
      <formula>5000</formula>
    </cfRule>
    <cfRule type="cellIs" dxfId="352" priority="161" stopIfTrue="1" operator="between">
      <formula>5001</formula>
      <formula>10000</formula>
    </cfRule>
    <cfRule type="cellIs" dxfId="351" priority="162" stopIfTrue="1" operator="greaterThan">
      <formula>10000</formula>
    </cfRule>
  </conditionalFormatting>
  <conditionalFormatting sqref="R73:R78">
    <cfRule type="containsBlanks" dxfId="350" priority="151" stopIfTrue="1">
      <formula>LEN(TRIM(R73))=0</formula>
    </cfRule>
    <cfRule type="cellIs" dxfId="349" priority="152" stopIfTrue="1" operator="lessThan">
      <formula>500</formula>
    </cfRule>
    <cfRule type="cellIs" dxfId="348" priority="153" stopIfTrue="1" operator="between">
      <formula>500</formula>
      <formula>1000</formula>
    </cfRule>
    <cfRule type="cellIs" dxfId="347" priority="154" stopIfTrue="1" operator="between">
      <formula>1000</formula>
      <formula>5000</formula>
    </cfRule>
    <cfRule type="cellIs" dxfId="346" priority="155" stopIfTrue="1" operator="between">
      <formula>5001</formula>
      <formula>10000</formula>
    </cfRule>
    <cfRule type="cellIs" dxfId="345" priority="156" stopIfTrue="1" operator="greaterThan">
      <formula>10000</formula>
    </cfRule>
  </conditionalFormatting>
  <conditionalFormatting sqref="R73:R78">
    <cfRule type="containsBlanks" dxfId="344" priority="145" stopIfTrue="1">
      <formula>LEN(TRIM(R73))=0</formula>
    </cfRule>
    <cfRule type="cellIs" dxfId="343" priority="146" stopIfTrue="1" operator="lessThan">
      <formula>500</formula>
    </cfRule>
    <cfRule type="cellIs" dxfId="342" priority="147" stopIfTrue="1" operator="between">
      <formula>500</formula>
      <formula>1000</formula>
    </cfRule>
    <cfRule type="cellIs" dxfId="341" priority="148" stopIfTrue="1" operator="between">
      <formula>1000</formula>
      <formula>5000</formula>
    </cfRule>
    <cfRule type="cellIs" dxfId="340" priority="149" stopIfTrue="1" operator="between">
      <formula>5001</formula>
      <formula>10000</formula>
    </cfRule>
    <cfRule type="cellIs" dxfId="339" priority="150" stopIfTrue="1" operator="greaterThan">
      <formula>10000</formula>
    </cfRule>
  </conditionalFormatting>
  <conditionalFormatting sqref="R81">
    <cfRule type="containsBlanks" dxfId="338" priority="139" stopIfTrue="1">
      <formula>LEN(TRIM(R81))=0</formula>
    </cfRule>
    <cfRule type="cellIs" dxfId="337" priority="140" stopIfTrue="1" operator="lessThan">
      <formula>500</formula>
    </cfRule>
    <cfRule type="cellIs" dxfId="336" priority="141" stopIfTrue="1" operator="between">
      <formula>500</formula>
      <formula>1000</formula>
    </cfRule>
    <cfRule type="cellIs" dxfId="335" priority="142" stopIfTrue="1" operator="between">
      <formula>1000</formula>
      <formula>5000</formula>
    </cfRule>
    <cfRule type="cellIs" dxfId="334" priority="143" stopIfTrue="1" operator="between">
      <formula>5001</formula>
      <formula>10000</formula>
    </cfRule>
    <cfRule type="cellIs" dxfId="333" priority="144" stopIfTrue="1" operator="greaterThan">
      <formula>10000</formula>
    </cfRule>
  </conditionalFormatting>
  <conditionalFormatting sqref="R81">
    <cfRule type="containsBlanks" dxfId="332" priority="133" stopIfTrue="1">
      <formula>LEN(TRIM(R81))=0</formula>
    </cfRule>
    <cfRule type="cellIs" dxfId="331" priority="134" stopIfTrue="1" operator="lessThan">
      <formula>500</formula>
    </cfRule>
    <cfRule type="cellIs" dxfId="330" priority="135" stopIfTrue="1" operator="between">
      <formula>500</formula>
      <formula>1000</formula>
    </cfRule>
    <cfRule type="cellIs" dxfId="329" priority="136" stopIfTrue="1" operator="between">
      <formula>1000</formula>
      <formula>5000</formula>
    </cfRule>
    <cfRule type="cellIs" dxfId="328" priority="137" stopIfTrue="1" operator="between">
      <formula>5001</formula>
      <formula>10000</formula>
    </cfRule>
    <cfRule type="cellIs" dxfId="327" priority="138" stopIfTrue="1" operator="greaterThan">
      <formula>10000</formula>
    </cfRule>
  </conditionalFormatting>
  <conditionalFormatting sqref="R86:R87">
    <cfRule type="containsBlanks" dxfId="326" priority="127" stopIfTrue="1">
      <formula>LEN(TRIM(R86))=0</formula>
    </cfRule>
    <cfRule type="cellIs" dxfId="325" priority="128" stopIfTrue="1" operator="lessThan">
      <formula>500</formula>
    </cfRule>
    <cfRule type="cellIs" dxfId="324" priority="129" stopIfTrue="1" operator="between">
      <formula>500</formula>
      <formula>1000</formula>
    </cfRule>
    <cfRule type="cellIs" dxfId="323" priority="130" stopIfTrue="1" operator="between">
      <formula>1000</formula>
      <formula>5000</formula>
    </cfRule>
    <cfRule type="cellIs" dxfId="322" priority="131" stopIfTrue="1" operator="between">
      <formula>5001</formula>
      <formula>10000</formula>
    </cfRule>
    <cfRule type="cellIs" dxfId="321" priority="132" stopIfTrue="1" operator="greaterThan">
      <formula>10000</formula>
    </cfRule>
  </conditionalFormatting>
  <conditionalFormatting sqref="R86:R87">
    <cfRule type="containsBlanks" dxfId="320" priority="121" stopIfTrue="1">
      <formula>LEN(TRIM(R86))=0</formula>
    </cfRule>
    <cfRule type="cellIs" dxfId="319" priority="122" stopIfTrue="1" operator="lessThan">
      <formula>500</formula>
    </cfRule>
    <cfRule type="cellIs" dxfId="318" priority="123" stopIfTrue="1" operator="between">
      <formula>500</formula>
      <formula>1000</formula>
    </cfRule>
    <cfRule type="cellIs" dxfId="317" priority="124" stopIfTrue="1" operator="between">
      <formula>1000</formula>
      <formula>5000</formula>
    </cfRule>
    <cfRule type="cellIs" dxfId="316" priority="125" stopIfTrue="1" operator="between">
      <formula>5001</formula>
      <formula>10000</formula>
    </cfRule>
    <cfRule type="cellIs" dxfId="315" priority="126" stopIfTrue="1" operator="greaterThan">
      <formula>10000</formula>
    </cfRule>
  </conditionalFormatting>
  <conditionalFormatting sqref="R89">
    <cfRule type="containsBlanks" dxfId="314" priority="115" stopIfTrue="1">
      <formula>LEN(TRIM(R89))=0</formula>
    </cfRule>
    <cfRule type="cellIs" dxfId="313" priority="116" stopIfTrue="1" operator="lessThan">
      <formula>500</formula>
    </cfRule>
    <cfRule type="cellIs" dxfId="312" priority="117" stopIfTrue="1" operator="between">
      <formula>500</formula>
      <formula>1000</formula>
    </cfRule>
    <cfRule type="cellIs" dxfId="311" priority="118" stopIfTrue="1" operator="between">
      <formula>1000</formula>
      <formula>5000</formula>
    </cfRule>
    <cfRule type="cellIs" dxfId="310" priority="119" stopIfTrue="1" operator="between">
      <formula>5001</formula>
      <formula>10000</formula>
    </cfRule>
    <cfRule type="cellIs" dxfId="309" priority="120" stopIfTrue="1" operator="greaterThan">
      <formula>10000</formula>
    </cfRule>
  </conditionalFormatting>
  <conditionalFormatting sqref="R89">
    <cfRule type="containsBlanks" dxfId="308" priority="109" stopIfTrue="1">
      <formula>LEN(TRIM(R89))=0</formula>
    </cfRule>
    <cfRule type="cellIs" dxfId="307" priority="110" stopIfTrue="1" operator="lessThan">
      <formula>500</formula>
    </cfRule>
    <cfRule type="cellIs" dxfId="306" priority="111" stopIfTrue="1" operator="between">
      <formula>500</formula>
      <formula>1000</formula>
    </cfRule>
    <cfRule type="cellIs" dxfId="305" priority="112" stopIfTrue="1" operator="between">
      <formula>1000</formula>
      <formula>5000</formula>
    </cfRule>
    <cfRule type="cellIs" dxfId="304" priority="113" stopIfTrue="1" operator="between">
      <formula>5001</formula>
      <formula>10000</formula>
    </cfRule>
    <cfRule type="cellIs" dxfId="303" priority="114" stopIfTrue="1" operator="greaterThan">
      <formula>10000</formula>
    </cfRule>
  </conditionalFormatting>
  <conditionalFormatting sqref="R106 R102:R104 R100 R97:R98 R94:R95">
    <cfRule type="containsBlanks" dxfId="302" priority="103" stopIfTrue="1">
      <formula>LEN(TRIM(R94))=0</formula>
    </cfRule>
    <cfRule type="cellIs" dxfId="301" priority="104" stopIfTrue="1" operator="lessThan">
      <formula>500</formula>
    </cfRule>
    <cfRule type="cellIs" dxfId="300" priority="105" stopIfTrue="1" operator="between">
      <formula>500</formula>
      <formula>1000</formula>
    </cfRule>
    <cfRule type="cellIs" dxfId="299" priority="106" stopIfTrue="1" operator="between">
      <formula>1000</formula>
      <formula>5000</formula>
    </cfRule>
    <cfRule type="cellIs" dxfId="298" priority="107" stopIfTrue="1" operator="between">
      <formula>5001</formula>
      <formula>10000</formula>
    </cfRule>
    <cfRule type="cellIs" dxfId="297" priority="108" stopIfTrue="1" operator="greaterThan">
      <formula>10000</formula>
    </cfRule>
  </conditionalFormatting>
  <conditionalFormatting sqref="R106 R102:R104 R100 R97:R98 R94:R95">
    <cfRule type="containsBlanks" dxfId="296" priority="97" stopIfTrue="1">
      <formula>LEN(TRIM(R94))=0</formula>
    </cfRule>
    <cfRule type="cellIs" dxfId="295" priority="98" stopIfTrue="1" operator="lessThan">
      <formula>500</formula>
    </cfRule>
    <cfRule type="cellIs" dxfId="294" priority="99" stopIfTrue="1" operator="between">
      <formula>500</formula>
      <formula>1000</formula>
    </cfRule>
    <cfRule type="cellIs" dxfId="293" priority="100" stopIfTrue="1" operator="between">
      <formula>1000</formula>
      <formula>5000</formula>
    </cfRule>
    <cfRule type="cellIs" dxfId="292" priority="101" stopIfTrue="1" operator="between">
      <formula>5001</formula>
      <formula>10000</formula>
    </cfRule>
    <cfRule type="cellIs" dxfId="291" priority="102" stopIfTrue="1" operator="greaterThan">
      <formula>10000</formula>
    </cfRule>
  </conditionalFormatting>
  <conditionalFormatting sqref="R132 R129:R130 R118:R127 R108:R116">
    <cfRule type="containsBlanks" dxfId="290" priority="91" stopIfTrue="1">
      <formula>LEN(TRIM(R108))=0</formula>
    </cfRule>
    <cfRule type="cellIs" dxfId="289" priority="92" stopIfTrue="1" operator="lessThan">
      <formula>500</formula>
    </cfRule>
    <cfRule type="cellIs" dxfId="288" priority="93" stopIfTrue="1" operator="between">
      <formula>500</formula>
      <formula>1000</formula>
    </cfRule>
    <cfRule type="cellIs" dxfId="287" priority="94" stopIfTrue="1" operator="between">
      <formula>1000</formula>
      <formula>5000</formula>
    </cfRule>
    <cfRule type="cellIs" dxfId="286" priority="95" stopIfTrue="1" operator="between">
      <formula>5001</formula>
      <formula>10000</formula>
    </cfRule>
    <cfRule type="cellIs" dxfId="285" priority="96" stopIfTrue="1" operator="greaterThan">
      <formula>10000</formula>
    </cfRule>
  </conditionalFormatting>
  <conditionalFormatting sqref="R132 R129:R130 R118:R127 R108:R116">
    <cfRule type="containsBlanks" dxfId="284" priority="85" stopIfTrue="1">
      <formula>LEN(TRIM(R108))=0</formula>
    </cfRule>
    <cfRule type="cellIs" dxfId="283" priority="86" stopIfTrue="1" operator="lessThan">
      <formula>500</formula>
    </cfRule>
    <cfRule type="cellIs" dxfId="282" priority="87" stopIfTrue="1" operator="between">
      <formula>500</formula>
      <formula>1000</formula>
    </cfRule>
    <cfRule type="cellIs" dxfId="281" priority="88" stopIfTrue="1" operator="between">
      <formula>1000</formula>
      <formula>5000</formula>
    </cfRule>
    <cfRule type="cellIs" dxfId="280" priority="89" stopIfTrue="1" operator="between">
      <formula>5001</formula>
      <formula>10000</formula>
    </cfRule>
    <cfRule type="cellIs" dxfId="279" priority="90" stopIfTrue="1" operator="greaterThan">
      <formula>10000</formula>
    </cfRule>
  </conditionalFormatting>
  <conditionalFormatting sqref="R152:R154">
    <cfRule type="containsBlanks" dxfId="278" priority="79" stopIfTrue="1">
      <formula>LEN(TRIM(R152))=0</formula>
    </cfRule>
    <cfRule type="cellIs" dxfId="277" priority="80" stopIfTrue="1" operator="lessThan">
      <formula>500</formula>
    </cfRule>
    <cfRule type="cellIs" dxfId="276" priority="81" stopIfTrue="1" operator="between">
      <formula>500</formula>
      <formula>1000</formula>
    </cfRule>
    <cfRule type="cellIs" dxfId="275" priority="82" stopIfTrue="1" operator="between">
      <formula>1000</formula>
      <formula>5000</formula>
    </cfRule>
    <cfRule type="cellIs" dxfId="274" priority="83" stopIfTrue="1" operator="between">
      <formula>5001</formula>
      <formula>10000</formula>
    </cfRule>
    <cfRule type="cellIs" dxfId="273" priority="84" stopIfTrue="1" operator="greaterThan">
      <formula>10000</formula>
    </cfRule>
  </conditionalFormatting>
  <conditionalFormatting sqref="R152:R154">
    <cfRule type="containsBlanks" dxfId="272" priority="73" stopIfTrue="1">
      <formula>LEN(TRIM(R152))=0</formula>
    </cfRule>
    <cfRule type="cellIs" dxfId="271" priority="74" stopIfTrue="1" operator="lessThan">
      <formula>500</formula>
    </cfRule>
    <cfRule type="cellIs" dxfId="270" priority="75" stopIfTrue="1" operator="between">
      <formula>500</formula>
      <formula>1000</formula>
    </cfRule>
    <cfRule type="cellIs" dxfId="269" priority="76" stopIfTrue="1" operator="between">
      <formula>1000</formula>
      <formula>5000</formula>
    </cfRule>
    <cfRule type="cellIs" dxfId="268" priority="77" stopIfTrue="1" operator="between">
      <formula>5001</formula>
      <formula>10000</formula>
    </cfRule>
    <cfRule type="cellIs" dxfId="267" priority="78" stopIfTrue="1" operator="greaterThan">
      <formula>10000</formula>
    </cfRule>
  </conditionalFormatting>
  <conditionalFormatting sqref="R156:R159">
    <cfRule type="containsBlanks" dxfId="266" priority="67" stopIfTrue="1">
      <formula>LEN(TRIM(R156))=0</formula>
    </cfRule>
    <cfRule type="cellIs" dxfId="265" priority="68" stopIfTrue="1" operator="lessThan">
      <formula>500</formula>
    </cfRule>
    <cfRule type="cellIs" dxfId="264" priority="69" stopIfTrue="1" operator="between">
      <formula>500</formula>
      <formula>1000</formula>
    </cfRule>
    <cfRule type="cellIs" dxfId="263" priority="70" stopIfTrue="1" operator="between">
      <formula>1000</formula>
      <formula>5000</formula>
    </cfRule>
    <cfRule type="cellIs" dxfId="262" priority="71" stopIfTrue="1" operator="between">
      <formula>5001</formula>
      <formula>10000</formula>
    </cfRule>
    <cfRule type="cellIs" dxfId="261" priority="72" stopIfTrue="1" operator="greaterThan">
      <formula>10000</formula>
    </cfRule>
  </conditionalFormatting>
  <conditionalFormatting sqref="R156:R159">
    <cfRule type="containsBlanks" dxfId="260" priority="61" stopIfTrue="1">
      <formula>LEN(TRIM(R156))=0</formula>
    </cfRule>
    <cfRule type="cellIs" dxfId="259" priority="62" stopIfTrue="1" operator="lessThan">
      <formula>500</formula>
    </cfRule>
    <cfRule type="cellIs" dxfId="258" priority="63" stopIfTrue="1" operator="between">
      <formula>500</formula>
      <formula>1000</formula>
    </cfRule>
    <cfRule type="cellIs" dxfId="257" priority="64" stopIfTrue="1" operator="between">
      <formula>1000</formula>
      <formula>5000</formula>
    </cfRule>
    <cfRule type="cellIs" dxfId="256" priority="65" stopIfTrue="1" operator="between">
      <formula>5001</formula>
      <formula>10000</formula>
    </cfRule>
    <cfRule type="cellIs" dxfId="255" priority="66" stopIfTrue="1" operator="greaterThan">
      <formula>10000</formula>
    </cfRule>
  </conditionalFormatting>
  <conditionalFormatting sqref="R162:R166">
    <cfRule type="containsBlanks" dxfId="254" priority="55" stopIfTrue="1">
      <formula>LEN(TRIM(R162))=0</formula>
    </cfRule>
    <cfRule type="cellIs" dxfId="253" priority="56" stopIfTrue="1" operator="lessThan">
      <formula>500</formula>
    </cfRule>
    <cfRule type="cellIs" dxfId="252" priority="57" stopIfTrue="1" operator="between">
      <formula>500</formula>
      <formula>1000</formula>
    </cfRule>
    <cfRule type="cellIs" dxfId="251" priority="58" stopIfTrue="1" operator="between">
      <formula>1000</formula>
      <formula>5000</formula>
    </cfRule>
    <cfRule type="cellIs" dxfId="250" priority="59" stopIfTrue="1" operator="between">
      <formula>5001</formula>
      <formula>10000</formula>
    </cfRule>
    <cfRule type="cellIs" dxfId="249" priority="60" stopIfTrue="1" operator="greaterThan">
      <formula>10000</formula>
    </cfRule>
  </conditionalFormatting>
  <conditionalFormatting sqref="R162:R166">
    <cfRule type="containsBlanks" dxfId="248" priority="49" stopIfTrue="1">
      <formula>LEN(TRIM(R162))=0</formula>
    </cfRule>
    <cfRule type="cellIs" dxfId="247" priority="50" stopIfTrue="1" operator="lessThan">
      <formula>500</formula>
    </cfRule>
    <cfRule type="cellIs" dxfId="246" priority="51" stopIfTrue="1" operator="between">
      <formula>500</formula>
      <formula>1000</formula>
    </cfRule>
    <cfRule type="cellIs" dxfId="245" priority="52" stopIfTrue="1" operator="between">
      <formula>1000</formula>
      <formula>5000</formula>
    </cfRule>
    <cfRule type="cellIs" dxfId="244" priority="53" stopIfTrue="1" operator="between">
      <formula>5001</formula>
      <formula>10000</formula>
    </cfRule>
    <cfRule type="cellIs" dxfId="243" priority="54" stopIfTrue="1" operator="greaterThan">
      <formula>10000</formula>
    </cfRule>
  </conditionalFormatting>
  <conditionalFormatting sqref="R92">
    <cfRule type="containsBlanks" dxfId="242" priority="7" stopIfTrue="1">
      <formula>LEN(TRIM(R92))=0</formula>
    </cfRule>
    <cfRule type="cellIs" dxfId="241" priority="8" stopIfTrue="1" operator="lessThan">
      <formula>500</formula>
    </cfRule>
    <cfRule type="cellIs" dxfId="240" priority="9" stopIfTrue="1" operator="between">
      <formula>500</formula>
      <formula>1000</formula>
    </cfRule>
    <cfRule type="cellIs" dxfId="239" priority="10" stopIfTrue="1" operator="between">
      <formula>1000</formula>
      <formula>5000</formula>
    </cfRule>
    <cfRule type="cellIs" dxfId="238" priority="11" stopIfTrue="1" operator="between">
      <formula>5001</formula>
      <formula>10000</formula>
    </cfRule>
    <cfRule type="cellIs" dxfId="237" priority="12" stopIfTrue="1" operator="greaterThan">
      <formula>10000</formula>
    </cfRule>
  </conditionalFormatting>
  <conditionalFormatting sqref="R134:R148">
    <cfRule type="containsBlanks" dxfId="236" priority="31" stopIfTrue="1">
      <formula>LEN(TRIM(R134))=0</formula>
    </cfRule>
    <cfRule type="cellIs" dxfId="235" priority="32" stopIfTrue="1" operator="lessThan">
      <formula>500</formula>
    </cfRule>
    <cfRule type="cellIs" dxfId="234" priority="33" stopIfTrue="1" operator="between">
      <formula>500</formula>
      <formula>1000</formula>
    </cfRule>
    <cfRule type="cellIs" dxfId="233" priority="34" stopIfTrue="1" operator="between">
      <formula>1000</formula>
      <formula>5000</formula>
    </cfRule>
    <cfRule type="cellIs" dxfId="232" priority="35" stopIfTrue="1" operator="between">
      <formula>5001</formula>
      <formula>10000</formula>
    </cfRule>
    <cfRule type="cellIs" dxfId="231" priority="36" stopIfTrue="1" operator="greaterThan">
      <formula>10000</formula>
    </cfRule>
  </conditionalFormatting>
  <conditionalFormatting sqref="R134:R148">
    <cfRule type="containsBlanks" dxfId="230" priority="25" stopIfTrue="1">
      <formula>LEN(TRIM(R134))=0</formula>
    </cfRule>
    <cfRule type="cellIs" dxfId="229" priority="26" stopIfTrue="1" operator="lessThan">
      <formula>500</formula>
    </cfRule>
    <cfRule type="cellIs" dxfId="228" priority="27" stopIfTrue="1" operator="between">
      <formula>500</formula>
      <formula>1000</formula>
    </cfRule>
    <cfRule type="cellIs" dxfId="227" priority="28" stopIfTrue="1" operator="between">
      <formula>1000</formula>
      <formula>5000</formula>
    </cfRule>
    <cfRule type="cellIs" dxfId="226" priority="29" stopIfTrue="1" operator="between">
      <formula>5001</formula>
      <formula>10000</formula>
    </cfRule>
    <cfRule type="cellIs" dxfId="225" priority="30" stopIfTrue="1" operator="greaterThan">
      <formula>10000</formula>
    </cfRule>
  </conditionalFormatting>
  <conditionalFormatting sqref="R151">
    <cfRule type="containsBlanks" dxfId="224" priority="19" stopIfTrue="1">
      <formula>LEN(TRIM(R151))=0</formula>
    </cfRule>
    <cfRule type="cellIs" dxfId="223" priority="20" stopIfTrue="1" operator="lessThan">
      <formula>500</formula>
    </cfRule>
    <cfRule type="cellIs" dxfId="222" priority="21" stopIfTrue="1" operator="between">
      <formula>500</formula>
      <formula>1000</formula>
    </cfRule>
    <cfRule type="cellIs" dxfId="221" priority="22" stopIfTrue="1" operator="between">
      <formula>1000</formula>
      <formula>5000</formula>
    </cfRule>
    <cfRule type="cellIs" dxfId="220" priority="23" stopIfTrue="1" operator="between">
      <formula>5001</formula>
      <formula>10000</formula>
    </cfRule>
    <cfRule type="cellIs" dxfId="219" priority="24" stopIfTrue="1" operator="greaterThan">
      <formula>10000</formula>
    </cfRule>
  </conditionalFormatting>
  <conditionalFormatting sqref="R151">
    <cfRule type="containsBlanks" dxfId="218" priority="13" stopIfTrue="1">
      <formula>LEN(TRIM(R151))=0</formula>
    </cfRule>
    <cfRule type="cellIs" dxfId="217" priority="14" stopIfTrue="1" operator="lessThan">
      <formula>500</formula>
    </cfRule>
    <cfRule type="cellIs" dxfId="216" priority="15" stopIfTrue="1" operator="between">
      <formula>500</formula>
      <formula>1000</formula>
    </cfRule>
    <cfRule type="cellIs" dxfId="215" priority="16" stopIfTrue="1" operator="between">
      <formula>1000</formula>
      <formula>5000</formula>
    </cfRule>
    <cfRule type="cellIs" dxfId="214" priority="17" stopIfTrue="1" operator="between">
      <formula>5001</formula>
      <formula>10000</formula>
    </cfRule>
    <cfRule type="cellIs" dxfId="213" priority="18" stopIfTrue="1" operator="greaterThan">
      <formula>10000</formula>
    </cfRule>
  </conditionalFormatting>
  <printOptions horizontalCentered="1"/>
  <pageMargins left="0.19685039370078741" right="0.19685039370078741" top="0.71" bottom="0.21" header="0.18" footer="0.16"/>
  <pageSetup paperSize="9" scale="81" fitToHeight="0" orientation="landscape" r:id="rId1"/>
  <headerFooter alignWithMargins="0">
    <oddHeader>&amp;C&amp;"Arial,Gras"Population résidante permanente / &amp;"Arial,Gras italique"Ständige Wohnbevölkerung</oddHeader>
  </headerFooter>
  <customProperties>
    <customPr name="EpmWorksheetKeyString_GUID" r:id="rId2"/>
  </customProperties>
  <ignoredErrors>
    <ignoredError sqref="C168:M172 C173:M173 N170:N173" formulaRange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8"/>
  <sheetViews>
    <sheetView zoomScaleNormal="100" workbookViewId="0">
      <pane ySplit="13" topLeftCell="A140" activePane="bottomLeft" state="frozen"/>
      <selection activeCell="B56" sqref="B56"/>
      <selection pane="bottomLeft" activeCell="F159" sqref="F159"/>
    </sheetView>
  </sheetViews>
  <sheetFormatPr baseColWidth="10" defaultColWidth="11.5703125" defaultRowHeight="13.5" x14ac:dyDescent="0.25"/>
  <cols>
    <col min="1" max="1" width="4.7109375" style="7" customWidth="1"/>
    <col min="2" max="2" width="19.85546875" style="5" customWidth="1"/>
    <col min="3" max="6" width="13.28515625" style="6" customWidth="1"/>
    <col min="7" max="14" width="13.28515625" style="5" customWidth="1"/>
    <col min="15" max="16384" width="11.5703125" style="5"/>
  </cols>
  <sheetData>
    <row r="1" spans="1:18" ht="33" customHeight="1" x14ac:dyDescent="0.2">
      <c r="A1" s="97" t="s">
        <v>223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18" s="7" customFormat="1" ht="18" customHeight="1" x14ac:dyDescent="0.25">
      <c r="A2" s="44" t="s">
        <v>180</v>
      </c>
      <c r="B2" s="44" t="s">
        <v>195</v>
      </c>
      <c r="C2" s="76">
        <v>2006</v>
      </c>
      <c r="D2" s="77">
        <v>2007</v>
      </c>
      <c r="E2" s="77">
        <v>2008</v>
      </c>
      <c r="F2" s="77">
        <v>2009</v>
      </c>
      <c r="G2" s="77">
        <v>2010</v>
      </c>
      <c r="H2" s="77">
        <v>2011</v>
      </c>
      <c r="I2" s="77">
        <v>2012</v>
      </c>
      <c r="J2" s="77">
        <v>2013</v>
      </c>
      <c r="K2" s="77">
        <v>2014</v>
      </c>
      <c r="L2" s="77">
        <v>2015</v>
      </c>
      <c r="M2" s="77" t="s">
        <v>188</v>
      </c>
      <c r="N2" s="84">
        <v>2017</v>
      </c>
      <c r="O2" s="84">
        <v>2018</v>
      </c>
      <c r="P2" s="84">
        <v>2019</v>
      </c>
      <c r="Q2" s="84">
        <v>2020</v>
      </c>
      <c r="R2" s="84">
        <v>2021</v>
      </c>
    </row>
    <row r="3" spans="1:18" s="7" customFormat="1" ht="15.75" customHeight="1" x14ac:dyDescent="0.25">
      <c r="A3" s="19">
        <v>75</v>
      </c>
      <c r="B3" s="18" t="s">
        <v>1</v>
      </c>
      <c r="C3" s="15">
        <v>1.3</v>
      </c>
      <c r="D3" s="15">
        <v>1.3</v>
      </c>
      <c r="E3" s="15">
        <v>1.3</v>
      </c>
      <c r="F3" s="15">
        <v>1.3</v>
      </c>
      <c r="G3" s="15">
        <v>1.3</v>
      </c>
      <c r="H3" s="15">
        <v>1.3</v>
      </c>
      <c r="I3" s="15">
        <v>1.3</v>
      </c>
      <c r="J3" s="15">
        <v>1.3</v>
      </c>
      <c r="K3" s="15">
        <v>1.3</v>
      </c>
      <c r="L3" s="15">
        <v>1.3</v>
      </c>
      <c r="M3" s="15">
        <v>1.3</v>
      </c>
      <c r="N3" s="15">
        <v>1.3</v>
      </c>
      <c r="O3" s="15">
        <v>1.3</v>
      </c>
      <c r="P3" s="15">
        <v>1.3</v>
      </c>
      <c r="Q3" s="15">
        <v>1.3</v>
      </c>
      <c r="R3" s="15">
        <v>1.3</v>
      </c>
    </row>
    <row r="4" spans="1:18" s="25" customFormat="1" ht="15.75" customHeight="1" x14ac:dyDescent="0.2">
      <c r="A4" s="19">
        <v>76</v>
      </c>
      <c r="B4" s="18" t="s">
        <v>2</v>
      </c>
      <c r="C4" s="15">
        <v>1.3</v>
      </c>
      <c r="D4" s="15">
        <v>1.3</v>
      </c>
      <c r="E4" s="15">
        <v>1.3</v>
      </c>
      <c r="F4" s="15">
        <v>1.3</v>
      </c>
      <c r="G4" s="15">
        <v>1.3</v>
      </c>
      <c r="H4" s="15">
        <v>1.3</v>
      </c>
      <c r="I4" s="15">
        <v>1.3</v>
      </c>
      <c r="J4" s="15">
        <v>1.3</v>
      </c>
      <c r="K4" s="15">
        <v>1.3</v>
      </c>
      <c r="L4" s="15">
        <v>1.3</v>
      </c>
      <c r="M4" s="15">
        <v>1.3</v>
      </c>
      <c r="N4" s="15">
        <v>1.3</v>
      </c>
      <c r="O4" s="15">
        <v>1.3</v>
      </c>
      <c r="P4" s="15">
        <v>1.3</v>
      </c>
      <c r="Q4" s="15">
        <v>1.3</v>
      </c>
      <c r="R4" s="15">
        <v>1.3</v>
      </c>
    </row>
    <row r="5" spans="1:18" s="7" customFormat="1" ht="15.75" customHeight="1" x14ac:dyDescent="0.25">
      <c r="A5" s="19">
        <v>111</v>
      </c>
      <c r="B5" s="18" t="s">
        <v>3</v>
      </c>
      <c r="C5" s="15"/>
      <c r="D5" s="15"/>
      <c r="E5" s="15"/>
      <c r="F5" s="15">
        <v>1.25</v>
      </c>
      <c r="G5" s="15">
        <v>1.25</v>
      </c>
      <c r="H5" s="15">
        <v>1.25</v>
      </c>
      <c r="I5" s="15">
        <v>1.25</v>
      </c>
      <c r="J5" s="15">
        <v>1.25</v>
      </c>
      <c r="K5" s="15">
        <v>1.25</v>
      </c>
      <c r="L5" s="15">
        <v>1.25</v>
      </c>
      <c r="M5" s="15">
        <v>1.25</v>
      </c>
      <c r="N5" s="15">
        <v>1.25</v>
      </c>
      <c r="O5" s="15">
        <v>1.25</v>
      </c>
      <c r="P5" s="15">
        <v>1.25</v>
      </c>
      <c r="Q5" s="15">
        <v>1.25</v>
      </c>
      <c r="R5" s="15">
        <v>1.25</v>
      </c>
    </row>
    <row r="6" spans="1:18" s="7" customFormat="1" ht="15.75" customHeight="1" x14ac:dyDescent="0.25">
      <c r="A6" s="19">
        <v>121</v>
      </c>
      <c r="B6" s="18" t="s">
        <v>4</v>
      </c>
      <c r="C6" s="15">
        <v>1.3</v>
      </c>
      <c r="D6" s="15">
        <v>1.3</v>
      </c>
      <c r="E6" s="15">
        <v>1.25</v>
      </c>
      <c r="F6" s="15">
        <v>1.25</v>
      </c>
      <c r="G6" s="15">
        <v>1.25</v>
      </c>
      <c r="H6" s="15">
        <v>1.25</v>
      </c>
      <c r="I6" s="15">
        <v>1.25</v>
      </c>
      <c r="J6" s="15">
        <v>1.25</v>
      </c>
      <c r="K6" s="15">
        <v>1.25</v>
      </c>
      <c r="L6" s="15">
        <v>1.25</v>
      </c>
      <c r="M6" s="15">
        <v>1.25</v>
      </c>
      <c r="N6" s="15">
        <v>1.25</v>
      </c>
      <c r="O6" s="15">
        <v>1.25</v>
      </c>
      <c r="P6" s="15">
        <v>1.25</v>
      </c>
      <c r="Q6" s="15">
        <v>1.25</v>
      </c>
      <c r="R6" s="15">
        <v>1.25</v>
      </c>
    </row>
    <row r="7" spans="1:18" s="7" customFormat="1" ht="15.75" customHeight="1" x14ac:dyDescent="0.25">
      <c r="A7" s="19">
        <v>127</v>
      </c>
      <c r="B7" s="18" t="s">
        <v>5</v>
      </c>
      <c r="C7" s="15">
        <v>1.3</v>
      </c>
      <c r="D7" s="15">
        <v>1.3</v>
      </c>
      <c r="E7" s="15">
        <v>1.3</v>
      </c>
      <c r="F7" s="15">
        <v>1.3</v>
      </c>
      <c r="G7" s="15">
        <v>1.3</v>
      </c>
      <c r="H7" s="15">
        <v>1.3</v>
      </c>
      <c r="I7" s="15">
        <v>1.3</v>
      </c>
      <c r="J7" s="15">
        <v>1.3</v>
      </c>
      <c r="K7" s="15">
        <v>1.3</v>
      </c>
      <c r="L7" s="15">
        <v>1.3</v>
      </c>
      <c r="M7" s="15">
        <v>1.3</v>
      </c>
      <c r="N7" s="15">
        <v>1.3</v>
      </c>
      <c r="O7" s="15">
        <v>1.3</v>
      </c>
      <c r="P7" s="15">
        <v>1.3</v>
      </c>
      <c r="Q7" s="15">
        <v>1.3</v>
      </c>
      <c r="R7" s="15">
        <v>1.3</v>
      </c>
    </row>
    <row r="8" spans="1:18" s="7" customFormat="1" ht="15.75" customHeight="1" x14ac:dyDescent="0.25">
      <c r="A8" s="17">
        <v>63</v>
      </c>
      <c r="B8" s="16" t="s">
        <v>6</v>
      </c>
      <c r="C8" s="15">
        <v>1.4</v>
      </c>
      <c r="D8" s="15">
        <v>1.4</v>
      </c>
      <c r="E8" s="15">
        <v>1.4</v>
      </c>
      <c r="F8" s="15">
        <v>1.4</v>
      </c>
      <c r="G8" s="15">
        <v>1.4</v>
      </c>
      <c r="H8" s="15">
        <v>1.4</v>
      </c>
      <c r="I8" s="15">
        <v>1.4</v>
      </c>
      <c r="J8" s="15">
        <v>1.4</v>
      </c>
      <c r="K8" s="15">
        <v>1.4</v>
      </c>
      <c r="L8" s="15">
        <v>1.4</v>
      </c>
      <c r="M8" s="15">
        <v>1.4</v>
      </c>
      <c r="N8" s="15">
        <v>1.4</v>
      </c>
      <c r="O8" s="15">
        <v>1.4</v>
      </c>
      <c r="P8" s="15">
        <v>1.4</v>
      </c>
      <c r="Q8" s="15">
        <v>1.4</v>
      </c>
      <c r="R8" s="15">
        <v>1.4</v>
      </c>
    </row>
    <row r="9" spans="1:18" s="7" customFormat="1" ht="15.75" customHeight="1" x14ac:dyDescent="0.25">
      <c r="A9" s="17">
        <v>113</v>
      </c>
      <c r="B9" s="16" t="s">
        <v>7</v>
      </c>
      <c r="C9" s="15">
        <v>1.25</v>
      </c>
      <c r="D9" s="15">
        <v>1.25</v>
      </c>
      <c r="E9" s="15">
        <v>1.2</v>
      </c>
      <c r="F9" s="15">
        <v>1.2</v>
      </c>
      <c r="G9" s="15">
        <v>1.2</v>
      </c>
      <c r="H9" s="15">
        <v>1.2</v>
      </c>
      <c r="I9" s="15">
        <v>1.2</v>
      </c>
      <c r="J9" s="15">
        <v>1.2</v>
      </c>
      <c r="K9" s="15">
        <v>1.2</v>
      </c>
      <c r="L9" s="15">
        <v>1.2</v>
      </c>
      <c r="M9" s="15">
        <v>1.2</v>
      </c>
      <c r="N9" s="15">
        <v>1.2</v>
      </c>
      <c r="O9" s="15">
        <v>1.2</v>
      </c>
      <c r="P9" s="15">
        <v>1.3</v>
      </c>
      <c r="Q9" s="15">
        <v>1.3</v>
      </c>
      <c r="R9" s="15">
        <v>1.3</v>
      </c>
    </row>
    <row r="10" spans="1:18" s="7" customFormat="1" ht="15.75" customHeight="1" x14ac:dyDescent="0.25">
      <c r="A10" s="17">
        <v>91</v>
      </c>
      <c r="B10" s="16" t="s">
        <v>8</v>
      </c>
      <c r="C10" s="15">
        <v>1.3</v>
      </c>
      <c r="D10" s="15">
        <v>1.3</v>
      </c>
      <c r="E10" s="15">
        <v>1.3</v>
      </c>
      <c r="F10" s="15"/>
      <c r="G10" s="15"/>
      <c r="H10" s="15"/>
      <c r="I10" s="15"/>
      <c r="J10" s="15"/>
      <c r="K10" s="15"/>
      <c r="L10" s="15"/>
      <c r="M10" s="15"/>
      <c r="N10" s="83"/>
      <c r="O10" s="83"/>
      <c r="P10" s="83"/>
      <c r="Q10" s="88"/>
      <c r="R10" s="88"/>
    </row>
    <row r="11" spans="1:18" s="23" customFormat="1" ht="15.75" customHeight="1" x14ac:dyDescent="0.25">
      <c r="A11" s="22">
        <v>143</v>
      </c>
      <c r="B11" s="21" t="s">
        <v>9</v>
      </c>
      <c r="C11" s="15">
        <v>1.1000000000000001</v>
      </c>
      <c r="D11" s="15">
        <v>1</v>
      </c>
      <c r="E11" s="15">
        <v>1</v>
      </c>
      <c r="F11" s="15">
        <v>1</v>
      </c>
      <c r="G11" s="15">
        <v>1</v>
      </c>
      <c r="H11" s="15">
        <v>1</v>
      </c>
      <c r="I11" s="15">
        <v>1</v>
      </c>
      <c r="J11" s="15">
        <v>1</v>
      </c>
      <c r="K11" s="15">
        <v>1</v>
      </c>
      <c r="L11" s="15">
        <v>1</v>
      </c>
      <c r="M11" s="15">
        <v>1</v>
      </c>
      <c r="N11" s="15">
        <v>1</v>
      </c>
      <c r="O11" s="15">
        <v>1</v>
      </c>
      <c r="P11" s="15">
        <v>1</v>
      </c>
      <c r="Q11" s="15">
        <v>1</v>
      </c>
      <c r="R11" s="15"/>
    </row>
    <row r="12" spans="1:18" s="7" customFormat="1" ht="15.75" customHeight="1" x14ac:dyDescent="0.25">
      <c r="A12" s="17">
        <v>43</v>
      </c>
      <c r="B12" s="16" t="s">
        <v>10</v>
      </c>
      <c r="C12" s="15">
        <v>1.2</v>
      </c>
      <c r="D12" s="15">
        <v>1.2</v>
      </c>
      <c r="E12" s="15">
        <v>1.2</v>
      </c>
      <c r="F12" s="15">
        <v>1.2</v>
      </c>
      <c r="G12" s="15">
        <v>1.2</v>
      </c>
      <c r="H12" s="15">
        <v>1.2</v>
      </c>
      <c r="I12" s="15">
        <v>1.2</v>
      </c>
      <c r="J12" s="15">
        <v>1.2</v>
      </c>
      <c r="K12" s="15">
        <v>1.2</v>
      </c>
      <c r="L12" s="15">
        <v>1.2</v>
      </c>
      <c r="M12" s="15">
        <v>1.2</v>
      </c>
      <c r="N12" s="15">
        <v>1.2</v>
      </c>
      <c r="O12" s="15">
        <v>1.2</v>
      </c>
      <c r="P12" s="15">
        <v>1.2</v>
      </c>
      <c r="Q12" s="15">
        <v>1.2</v>
      </c>
      <c r="R12" s="15">
        <v>1.2</v>
      </c>
    </row>
    <row r="13" spans="1:18" s="7" customFormat="1" ht="15.75" customHeight="1" x14ac:dyDescent="0.25">
      <c r="A13" s="19">
        <v>2</v>
      </c>
      <c r="B13" s="18" t="s">
        <v>11</v>
      </c>
      <c r="C13" s="15">
        <v>1.3</v>
      </c>
      <c r="D13" s="15">
        <v>1.3</v>
      </c>
      <c r="E13" s="15">
        <v>1.3</v>
      </c>
      <c r="F13" s="15">
        <v>1.3</v>
      </c>
      <c r="G13" s="15">
        <v>1.3</v>
      </c>
      <c r="H13" s="15">
        <v>1.3</v>
      </c>
      <c r="I13" s="15">
        <v>1.3</v>
      </c>
      <c r="J13" s="15">
        <v>1.3</v>
      </c>
      <c r="K13" s="15">
        <v>1.3</v>
      </c>
      <c r="L13" s="15">
        <v>1.3</v>
      </c>
      <c r="M13" s="15">
        <v>1.3</v>
      </c>
      <c r="N13" s="15">
        <v>1.3</v>
      </c>
      <c r="O13" s="15">
        <v>1.3</v>
      </c>
      <c r="P13" s="15">
        <v>1.3</v>
      </c>
      <c r="Q13" s="15">
        <v>1.3</v>
      </c>
      <c r="R13" s="15">
        <v>1.3</v>
      </c>
    </row>
    <row r="14" spans="1:18" s="7" customFormat="1" ht="15.75" customHeight="1" x14ac:dyDescent="0.25">
      <c r="A14" s="22">
        <v>22</v>
      </c>
      <c r="B14" s="21" t="s">
        <v>170</v>
      </c>
      <c r="C14" s="15">
        <v>1.3</v>
      </c>
      <c r="D14" s="15">
        <v>1.3</v>
      </c>
      <c r="E14" s="15">
        <v>1.2</v>
      </c>
      <c r="F14" s="15">
        <v>1.2</v>
      </c>
      <c r="G14" s="15">
        <v>1.2</v>
      </c>
      <c r="H14" s="15">
        <v>1.2</v>
      </c>
      <c r="I14" s="15">
        <v>1.2</v>
      </c>
      <c r="J14" s="15">
        <v>1.2</v>
      </c>
      <c r="K14" s="15">
        <v>1.2</v>
      </c>
      <c r="L14" s="15">
        <v>1.2</v>
      </c>
      <c r="M14" s="15">
        <v>1.2</v>
      </c>
      <c r="N14" s="15">
        <v>1.2</v>
      </c>
      <c r="O14" s="15">
        <v>1.2</v>
      </c>
      <c r="P14" s="15">
        <v>1.2</v>
      </c>
      <c r="Q14" s="15">
        <v>1.2</v>
      </c>
      <c r="R14" s="15">
        <v>1.2</v>
      </c>
    </row>
    <row r="15" spans="1:18" s="7" customFormat="1" ht="15.75" customHeight="1" x14ac:dyDescent="0.25">
      <c r="A15" s="17">
        <v>4</v>
      </c>
      <c r="B15" s="16" t="s">
        <v>12</v>
      </c>
      <c r="C15" s="15">
        <v>1.4</v>
      </c>
      <c r="D15" s="15">
        <v>1.4</v>
      </c>
      <c r="E15" s="15">
        <v>1.4</v>
      </c>
      <c r="F15" s="15">
        <v>1.4</v>
      </c>
      <c r="G15" s="15">
        <v>1.4</v>
      </c>
      <c r="H15" s="15">
        <v>1.2</v>
      </c>
      <c r="I15" s="15">
        <v>1.2</v>
      </c>
      <c r="J15" s="15">
        <v>1.2</v>
      </c>
      <c r="K15" s="15">
        <v>1.2</v>
      </c>
      <c r="L15" s="15">
        <v>1.2</v>
      </c>
      <c r="M15" s="15">
        <v>1.2</v>
      </c>
      <c r="N15" s="15">
        <v>1.2</v>
      </c>
      <c r="O15" s="15">
        <v>1.2</v>
      </c>
      <c r="P15" s="15">
        <v>1.2</v>
      </c>
      <c r="Q15" s="15">
        <v>1.2</v>
      </c>
      <c r="R15" s="15">
        <v>1.2</v>
      </c>
    </row>
    <row r="16" spans="1:18" s="7" customFormat="1" ht="15.75" customHeight="1" x14ac:dyDescent="0.25">
      <c r="A16" s="19">
        <v>32</v>
      </c>
      <c r="B16" s="18" t="s">
        <v>13</v>
      </c>
      <c r="C16" s="15">
        <v>1.3</v>
      </c>
      <c r="D16" s="15">
        <v>1.2</v>
      </c>
      <c r="E16" s="15">
        <v>1.2</v>
      </c>
      <c r="F16" s="15">
        <v>1.2</v>
      </c>
      <c r="G16" s="15">
        <v>1.2</v>
      </c>
      <c r="H16" s="15">
        <v>1.2</v>
      </c>
      <c r="I16" s="15">
        <v>1.2</v>
      </c>
      <c r="J16" s="15"/>
      <c r="K16" s="15"/>
      <c r="L16" s="15"/>
      <c r="M16" s="15"/>
      <c r="N16" s="83"/>
      <c r="O16" s="83"/>
      <c r="P16" s="83"/>
      <c r="Q16" s="88"/>
      <c r="R16" s="88"/>
    </row>
    <row r="17" spans="1:18" s="7" customFormat="1" ht="15.75" customHeight="1" x14ac:dyDescent="0.25">
      <c r="A17" s="36">
        <v>23</v>
      </c>
      <c r="B17" s="37" t="s">
        <v>14</v>
      </c>
      <c r="C17" s="28">
        <v>1</v>
      </c>
      <c r="D17" s="28">
        <v>1</v>
      </c>
      <c r="E17" s="28">
        <v>1</v>
      </c>
      <c r="F17" s="28">
        <v>1</v>
      </c>
      <c r="G17" s="28">
        <v>1</v>
      </c>
      <c r="H17" s="28">
        <v>1</v>
      </c>
      <c r="I17" s="28">
        <v>1</v>
      </c>
      <c r="J17" s="28">
        <v>1</v>
      </c>
      <c r="K17" s="28">
        <v>1</v>
      </c>
      <c r="L17" s="28">
        <v>1</v>
      </c>
      <c r="M17" s="28">
        <v>1</v>
      </c>
      <c r="N17" s="28">
        <v>1</v>
      </c>
      <c r="O17" s="28">
        <v>1</v>
      </c>
      <c r="P17" s="28">
        <v>1</v>
      </c>
      <c r="Q17" s="28">
        <v>1</v>
      </c>
      <c r="R17" s="28">
        <v>1</v>
      </c>
    </row>
    <row r="18" spans="1:18" s="7" customFormat="1" ht="15.75" customHeight="1" x14ac:dyDescent="0.25">
      <c r="A18" s="19">
        <v>24</v>
      </c>
      <c r="B18" s="18" t="s">
        <v>15</v>
      </c>
      <c r="C18" s="15">
        <v>1</v>
      </c>
      <c r="D18" s="15">
        <v>1</v>
      </c>
      <c r="E18" s="15">
        <v>1</v>
      </c>
      <c r="F18" s="15">
        <v>1</v>
      </c>
      <c r="G18" s="15">
        <v>1</v>
      </c>
      <c r="H18" s="15">
        <v>1</v>
      </c>
      <c r="I18" s="15">
        <v>1</v>
      </c>
      <c r="J18" s="15">
        <v>1</v>
      </c>
      <c r="K18" s="15">
        <v>1</v>
      </c>
      <c r="L18" s="15">
        <v>1</v>
      </c>
      <c r="M18" s="15">
        <v>1</v>
      </c>
      <c r="N18" s="15">
        <v>1</v>
      </c>
      <c r="O18" s="15">
        <v>1</v>
      </c>
      <c r="P18" s="15">
        <v>1</v>
      </c>
      <c r="Q18" s="15">
        <v>1</v>
      </c>
      <c r="R18" s="15">
        <v>1</v>
      </c>
    </row>
    <row r="19" spans="1:18" s="7" customFormat="1" ht="15.75" customHeight="1" x14ac:dyDescent="0.25">
      <c r="A19" s="19">
        <v>64</v>
      </c>
      <c r="B19" s="18" t="s">
        <v>16</v>
      </c>
      <c r="C19" s="15">
        <v>1.3</v>
      </c>
      <c r="D19" s="15">
        <v>1.3</v>
      </c>
      <c r="E19" s="15">
        <v>1.3</v>
      </c>
      <c r="F19" s="15">
        <v>1.3</v>
      </c>
      <c r="G19" s="15">
        <v>1.4</v>
      </c>
      <c r="H19" s="15">
        <v>1.4</v>
      </c>
      <c r="I19" s="15">
        <v>1.4</v>
      </c>
      <c r="J19" s="15">
        <v>1.4</v>
      </c>
      <c r="K19" s="15">
        <v>1.4</v>
      </c>
      <c r="L19" s="15">
        <v>1.4</v>
      </c>
      <c r="M19" s="15">
        <v>1.4</v>
      </c>
      <c r="N19" s="15">
        <v>1.4</v>
      </c>
      <c r="O19" s="15">
        <v>1.4</v>
      </c>
      <c r="P19" s="15">
        <v>1.4</v>
      </c>
      <c r="Q19" s="15">
        <v>1.4</v>
      </c>
      <c r="R19" s="15">
        <v>1.4</v>
      </c>
    </row>
    <row r="20" spans="1:18" s="7" customFormat="1" ht="15.75" customHeight="1" x14ac:dyDescent="0.25">
      <c r="A20" s="17">
        <v>5</v>
      </c>
      <c r="B20" s="16" t="s">
        <v>17</v>
      </c>
      <c r="C20" s="15">
        <v>1.3</v>
      </c>
      <c r="D20" s="15">
        <v>1.3</v>
      </c>
      <c r="E20" s="15">
        <v>1.3</v>
      </c>
      <c r="F20" s="15">
        <v>1.3</v>
      </c>
      <c r="G20" s="15">
        <v>1.3</v>
      </c>
      <c r="H20" s="15">
        <v>1.3</v>
      </c>
      <c r="I20" s="15">
        <v>1</v>
      </c>
      <c r="J20" s="15">
        <v>1</v>
      </c>
      <c r="K20" s="15">
        <v>1</v>
      </c>
      <c r="L20" s="15">
        <v>1</v>
      </c>
      <c r="M20" s="15">
        <v>1</v>
      </c>
      <c r="N20" s="83"/>
      <c r="O20" s="83"/>
      <c r="P20" s="83"/>
      <c r="Q20" s="88"/>
      <c r="R20" s="88"/>
    </row>
    <row r="21" spans="1:18" s="7" customFormat="1" ht="15.75" customHeight="1" x14ac:dyDescent="0.25">
      <c r="A21" s="17">
        <v>144</v>
      </c>
      <c r="B21" s="16" t="s">
        <v>172</v>
      </c>
      <c r="C21" s="15">
        <v>1.2</v>
      </c>
      <c r="D21" s="15">
        <v>1.2</v>
      </c>
      <c r="E21" s="15">
        <v>1.2</v>
      </c>
      <c r="F21" s="15">
        <v>1.2</v>
      </c>
      <c r="G21" s="15">
        <v>1.2</v>
      </c>
      <c r="H21" s="15">
        <v>1.2</v>
      </c>
      <c r="I21" s="15">
        <v>1.2</v>
      </c>
      <c r="J21" s="15">
        <v>1.2</v>
      </c>
      <c r="K21" s="15">
        <v>1.2</v>
      </c>
      <c r="L21" s="15">
        <v>1.2</v>
      </c>
      <c r="M21" s="15">
        <v>1.2</v>
      </c>
      <c r="N21" s="15">
        <v>1.2</v>
      </c>
      <c r="O21" s="15">
        <v>1</v>
      </c>
      <c r="P21" s="15">
        <v>1</v>
      </c>
      <c r="Q21" s="15">
        <v>1</v>
      </c>
      <c r="R21" s="15">
        <v>1</v>
      </c>
    </row>
    <row r="22" spans="1:18" s="7" customFormat="1" ht="15.75" customHeight="1" x14ac:dyDescent="0.25">
      <c r="A22" s="17">
        <v>132</v>
      </c>
      <c r="B22" s="16" t="s">
        <v>19</v>
      </c>
      <c r="C22" s="15">
        <v>1.2</v>
      </c>
      <c r="D22" s="15">
        <v>1.2</v>
      </c>
      <c r="E22" s="15">
        <v>1.2</v>
      </c>
      <c r="F22" s="15">
        <v>1.2</v>
      </c>
      <c r="G22" s="15">
        <v>1.2</v>
      </c>
      <c r="H22" s="15">
        <v>1.2</v>
      </c>
      <c r="I22" s="15">
        <v>1.2</v>
      </c>
      <c r="J22" s="15">
        <v>1.2</v>
      </c>
      <c r="K22" s="15">
        <v>1.2</v>
      </c>
      <c r="L22" s="15">
        <v>1.2</v>
      </c>
      <c r="M22" s="15">
        <v>1.2</v>
      </c>
      <c r="N22" s="15">
        <v>1.2</v>
      </c>
      <c r="O22" s="15">
        <v>1.2</v>
      </c>
      <c r="P22" s="15">
        <v>1.2</v>
      </c>
      <c r="Q22" s="15">
        <v>1.2</v>
      </c>
      <c r="R22" s="15">
        <v>1.2</v>
      </c>
    </row>
    <row r="23" spans="1:18" s="7" customFormat="1" ht="15.75" customHeight="1" x14ac:dyDescent="0.25">
      <c r="A23" s="17">
        <v>77</v>
      </c>
      <c r="B23" s="16" t="s">
        <v>20</v>
      </c>
      <c r="C23" s="15">
        <v>1.4</v>
      </c>
      <c r="D23" s="15">
        <v>1.4</v>
      </c>
      <c r="E23" s="15">
        <v>1.3</v>
      </c>
      <c r="F23" s="15"/>
      <c r="G23" s="15"/>
      <c r="H23" s="15"/>
      <c r="I23" s="15"/>
      <c r="J23" s="15"/>
      <c r="K23" s="15"/>
      <c r="L23" s="15"/>
      <c r="M23" s="15"/>
      <c r="N23" s="83"/>
      <c r="O23" s="83"/>
      <c r="P23" s="83"/>
      <c r="Q23" s="88"/>
      <c r="R23" s="88"/>
    </row>
    <row r="24" spans="1:18" s="7" customFormat="1" ht="15.75" customHeight="1" x14ac:dyDescent="0.25">
      <c r="A24" s="17">
        <v>33</v>
      </c>
      <c r="B24" s="16" t="s">
        <v>174</v>
      </c>
      <c r="C24" s="15">
        <v>1.1000000000000001</v>
      </c>
      <c r="D24" s="15">
        <v>1.1000000000000001</v>
      </c>
      <c r="E24" s="15">
        <v>1.1000000000000001</v>
      </c>
      <c r="F24" s="15">
        <v>1.1000000000000001</v>
      </c>
      <c r="G24" s="15">
        <v>1.1000000000000001</v>
      </c>
      <c r="H24" s="15">
        <v>1.1000000000000001</v>
      </c>
      <c r="I24" s="15">
        <v>1.1000000000000001</v>
      </c>
      <c r="J24" s="15">
        <v>1.1000000000000001</v>
      </c>
      <c r="K24" s="15">
        <v>1.05</v>
      </c>
      <c r="L24" s="15">
        <v>1.05</v>
      </c>
      <c r="M24" s="15">
        <v>1.05</v>
      </c>
      <c r="N24" s="15">
        <v>1.05</v>
      </c>
      <c r="O24" s="15">
        <v>1.05</v>
      </c>
      <c r="P24" s="15">
        <v>1.05</v>
      </c>
      <c r="Q24" s="15">
        <v>1.05</v>
      </c>
      <c r="R24" s="15">
        <v>1.05</v>
      </c>
    </row>
    <row r="25" spans="1:18" s="7" customFormat="1" ht="15.75" customHeight="1" x14ac:dyDescent="0.25">
      <c r="A25" s="17">
        <v>65</v>
      </c>
      <c r="B25" s="16" t="s">
        <v>22</v>
      </c>
      <c r="C25" s="15">
        <v>1.3</v>
      </c>
      <c r="D25" s="15">
        <v>1.3</v>
      </c>
      <c r="E25" s="15">
        <v>1.3</v>
      </c>
      <c r="F25" s="15">
        <v>1.3</v>
      </c>
      <c r="G25" s="15">
        <v>1.3</v>
      </c>
      <c r="H25" s="15">
        <v>1.3</v>
      </c>
      <c r="I25" s="15">
        <v>1.3</v>
      </c>
      <c r="J25" s="15">
        <v>1.3</v>
      </c>
      <c r="K25" s="15">
        <v>1.3</v>
      </c>
      <c r="L25" s="15">
        <v>1.3</v>
      </c>
      <c r="M25" s="15">
        <v>1.3</v>
      </c>
      <c r="N25" s="15">
        <v>1.3</v>
      </c>
      <c r="O25" s="15">
        <v>1.3</v>
      </c>
      <c r="P25" s="15">
        <v>1.3</v>
      </c>
      <c r="Q25" s="15">
        <v>1.3</v>
      </c>
      <c r="R25" s="15">
        <v>1.3</v>
      </c>
    </row>
    <row r="26" spans="1:18" s="25" customFormat="1" ht="15.75" customHeight="1" x14ac:dyDescent="0.2">
      <c r="A26" s="17">
        <v>92</v>
      </c>
      <c r="B26" s="16" t="s">
        <v>23</v>
      </c>
      <c r="C26" s="15">
        <v>1.3</v>
      </c>
      <c r="D26" s="15">
        <v>1.3</v>
      </c>
      <c r="E26" s="15">
        <v>1.3</v>
      </c>
      <c r="F26" s="15">
        <v>1.3</v>
      </c>
      <c r="G26" s="15">
        <v>1.3</v>
      </c>
      <c r="H26" s="15">
        <v>1.3</v>
      </c>
      <c r="I26" s="15">
        <v>1.3</v>
      </c>
      <c r="J26" s="15">
        <v>1.3</v>
      </c>
      <c r="K26" s="15">
        <v>1.3</v>
      </c>
      <c r="L26" s="15">
        <v>1.3</v>
      </c>
      <c r="M26" s="15">
        <v>1.3</v>
      </c>
      <c r="N26" s="15">
        <v>1.3</v>
      </c>
      <c r="O26" s="15">
        <v>1.3</v>
      </c>
      <c r="P26" s="15">
        <v>1.3</v>
      </c>
      <c r="Q26" s="15">
        <v>1.3</v>
      </c>
      <c r="R26" s="15">
        <v>1.3</v>
      </c>
    </row>
    <row r="27" spans="1:18" s="7" customFormat="1" ht="15.75" customHeight="1" x14ac:dyDescent="0.25">
      <c r="A27" s="17">
        <v>128</v>
      </c>
      <c r="B27" s="16" t="s">
        <v>24</v>
      </c>
      <c r="C27" s="15">
        <v>1.25</v>
      </c>
      <c r="D27" s="15">
        <v>1.25</v>
      </c>
      <c r="E27" s="15">
        <v>1.25</v>
      </c>
      <c r="F27" s="15">
        <v>1.25</v>
      </c>
      <c r="G27" s="15">
        <v>1.25</v>
      </c>
      <c r="H27" s="15">
        <v>1.25</v>
      </c>
      <c r="I27" s="15">
        <v>1.25</v>
      </c>
      <c r="J27" s="15">
        <v>1.25</v>
      </c>
      <c r="K27" s="15">
        <v>1.25</v>
      </c>
      <c r="L27" s="15">
        <v>1.25</v>
      </c>
      <c r="M27" s="15">
        <v>1.25</v>
      </c>
      <c r="N27" s="15">
        <v>1.25</v>
      </c>
      <c r="O27" s="15">
        <v>1.25</v>
      </c>
      <c r="P27" s="15">
        <v>1.25</v>
      </c>
      <c r="Q27" s="15">
        <v>1.25</v>
      </c>
      <c r="R27" s="15">
        <v>1.25</v>
      </c>
    </row>
    <row r="28" spans="1:18" s="7" customFormat="1" ht="15.75" customHeight="1" x14ac:dyDescent="0.25">
      <c r="A28" s="17">
        <v>159</v>
      </c>
      <c r="B28" s="16" t="s">
        <v>25</v>
      </c>
      <c r="C28" s="15">
        <v>1.4</v>
      </c>
      <c r="D28" s="15">
        <v>1.4</v>
      </c>
      <c r="E28" s="15">
        <v>1.35</v>
      </c>
      <c r="F28" s="15">
        <v>1.35</v>
      </c>
      <c r="G28" s="15">
        <v>1.35</v>
      </c>
      <c r="H28" s="15">
        <v>1.35</v>
      </c>
      <c r="I28" s="15">
        <v>1.35</v>
      </c>
      <c r="J28" s="15">
        <v>1.35</v>
      </c>
      <c r="K28" s="15">
        <v>1.35</v>
      </c>
      <c r="L28" s="15">
        <v>1.35</v>
      </c>
      <c r="M28" s="15">
        <v>1.35</v>
      </c>
      <c r="N28" s="15">
        <v>1.35</v>
      </c>
      <c r="O28" s="15">
        <v>1.35</v>
      </c>
      <c r="P28" s="15">
        <v>1.35</v>
      </c>
      <c r="Q28" s="15">
        <v>1.35</v>
      </c>
      <c r="R28" s="15">
        <v>1.35</v>
      </c>
    </row>
    <row r="29" spans="1:18" s="7" customFormat="1" ht="15.75" customHeight="1" x14ac:dyDescent="0.25">
      <c r="A29" s="19">
        <v>93</v>
      </c>
      <c r="B29" s="18" t="s">
        <v>26</v>
      </c>
      <c r="C29" s="15">
        <v>1.2</v>
      </c>
      <c r="D29" s="15">
        <v>1.2</v>
      </c>
      <c r="E29" s="15">
        <v>1.2</v>
      </c>
      <c r="F29" s="15"/>
      <c r="G29" s="15"/>
      <c r="H29" s="15"/>
      <c r="I29" s="15"/>
      <c r="J29" s="15"/>
      <c r="K29" s="15"/>
      <c r="L29" s="15"/>
      <c r="M29" s="15"/>
      <c r="N29" s="83"/>
      <c r="O29" s="83"/>
      <c r="P29" s="83"/>
      <c r="Q29" s="88"/>
      <c r="R29" s="88"/>
    </row>
    <row r="30" spans="1:18" s="23" customFormat="1" ht="15.75" customHeight="1" x14ac:dyDescent="0.25">
      <c r="A30" s="19">
        <v>133</v>
      </c>
      <c r="B30" s="18" t="s">
        <v>27</v>
      </c>
      <c r="C30" s="15">
        <v>1.2</v>
      </c>
      <c r="D30" s="15">
        <v>1.2</v>
      </c>
      <c r="E30" s="15">
        <v>1.2</v>
      </c>
      <c r="F30" s="15">
        <v>1.2</v>
      </c>
      <c r="G30" s="15">
        <v>1.2</v>
      </c>
      <c r="H30" s="15">
        <v>1.2</v>
      </c>
      <c r="I30" s="15">
        <v>1.2</v>
      </c>
      <c r="J30" s="15">
        <v>1.2</v>
      </c>
      <c r="K30" s="15">
        <v>1.2</v>
      </c>
      <c r="L30" s="15">
        <v>1.2</v>
      </c>
      <c r="M30" s="15">
        <v>1.2</v>
      </c>
      <c r="N30" s="15">
        <v>1.2</v>
      </c>
      <c r="O30" s="15">
        <v>1.2</v>
      </c>
      <c r="P30" s="15">
        <v>1.2</v>
      </c>
      <c r="Q30" s="15">
        <v>1.2</v>
      </c>
      <c r="R30" s="15"/>
    </row>
    <row r="31" spans="1:18" s="7" customFormat="1" ht="15.75" customHeight="1" x14ac:dyDescent="0.25">
      <c r="A31" s="17">
        <v>94</v>
      </c>
      <c r="B31" s="16" t="s">
        <v>28</v>
      </c>
      <c r="C31" s="15">
        <v>1.2</v>
      </c>
      <c r="D31" s="15">
        <v>1.2</v>
      </c>
      <c r="E31" s="15">
        <v>1.2</v>
      </c>
      <c r="F31" s="15">
        <v>1.2</v>
      </c>
      <c r="G31" s="15">
        <v>1.2</v>
      </c>
      <c r="H31" s="15">
        <v>1.2</v>
      </c>
      <c r="I31" s="15">
        <v>1.2</v>
      </c>
      <c r="J31" s="15">
        <v>1.2</v>
      </c>
      <c r="K31" s="15">
        <v>1.2</v>
      </c>
      <c r="L31" s="15">
        <v>1.2</v>
      </c>
      <c r="M31" s="15">
        <v>1.2</v>
      </c>
      <c r="N31" s="83"/>
      <c r="O31" s="83"/>
      <c r="P31" s="83"/>
      <c r="Q31" s="88"/>
      <c r="R31" s="88"/>
    </row>
    <row r="32" spans="1:18" s="7" customFormat="1" ht="15.75" customHeight="1" x14ac:dyDescent="0.25">
      <c r="A32" s="19">
        <v>95</v>
      </c>
      <c r="B32" s="18" t="s">
        <v>29</v>
      </c>
      <c r="C32" s="15">
        <v>1.2</v>
      </c>
      <c r="D32" s="15">
        <v>1.2</v>
      </c>
      <c r="E32" s="15">
        <v>1.2</v>
      </c>
      <c r="F32" s="15">
        <v>1.2</v>
      </c>
      <c r="G32" s="15">
        <v>1.2</v>
      </c>
      <c r="H32" s="15">
        <v>1.2</v>
      </c>
      <c r="I32" s="15">
        <v>1.2</v>
      </c>
      <c r="J32" s="15">
        <v>1.2</v>
      </c>
      <c r="K32" s="15">
        <v>1.2</v>
      </c>
      <c r="L32" s="15">
        <v>1.2</v>
      </c>
      <c r="M32" s="15">
        <v>1.2</v>
      </c>
      <c r="N32" s="15">
        <v>1.2</v>
      </c>
      <c r="O32" s="15">
        <v>1.2</v>
      </c>
      <c r="P32" s="15">
        <v>1.2</v>
      </c>
      <c r="Q32" s="15">
        <v>1.2</v>
      </c>
      <c r="R32" s="15">
        <v>1.2</v>
      </c>
    </row>
    <row r="33" spans="1:18" s="7" customFormat="1" ht="15.75" customHeight="1" x14ac:dyDescent="0.25">
      <c r="A33" s="19">
        <v>160</v>
      </c>
      <c r="B33" s="18" t="s">
        <v>30</v>
      </c>
      <c r="C33" s="15">
        <v>1.25</v>
      </c>
      <c r="D33" s="15">
        <v>1.25</v>
      </c>
      <c r="E33" s="15">
        <v>1.25</v>
      </c>
      <c r="F33" s="15">
        <v>1.25</v>
      </c>
      <c r="G33" s="15">
        <v>1.25</v>
      </c>
      <c r="H33" s="15">
        <v>1.25</v>
      </c>
      <c r="I33" s="15">
        <v>1.25</v>
      </c>
      <c r="J33" s="15">
        <v>1.25</v>
      </c>
      <c r="K33" s="15">
        <v>1.25</v>
      </c>
      <c r="L33" s="15">
        <v>1.25</v>
      </c>
      <c r="M33" s="15">
        <v>1.25</v>
      </c>
      <c r="N33" s="15">
        <v>1.25</v>
      </c>
      <c r="O33" s="15">
        <v>1.25</v>
      </c>
      <c r="P33" s="15">
        <v>1.25</v>
      </c>
      <c r="Q33" s="15">
        <v>1.25</v>
      </c>
      <c r="R33" s="15">
        <v>1.25</v>
      </c>
    </row>
    <row r="34" spans="1:18" s="7" customFormat="1" ht="15.75" customHeight="1" x14ac:dyDescent="0.25">
      <c r="A34" s="17">
        <v>149</v>
      </c>
      <c r="B34" s="16" t="s">
        <v>31</v>
      </c>
      <c r="C34" s="15">
        <v>1.1000000000000001</v>
      </c>
      <c r="D34" s="15">
        <v>1.1000000000000001</v>
      </c>
      <c r="E34" s="15">
        <v>1.1000000000000001</v>
      </c>
      <c r="F34" s="15">
        <v>1.1000000000000001</v>
      </c>
      <c r="G34" s="15">
        <v>1.1000000000000001</v>
      </c>
      <c r="H34" s="15">
        <v>1.1000000000000001</v>
      </c>
      <c r="I34" s="15">
        <v>1.1000000000000001</v>
      </c>
      <c r="J34" s="15">
        <v>1.1000000000000001</v>
      </c>
      <c r="K34" s="15">
        <v>1.1000000000000001</v>
      </c>
      <c r="L34" s="15">
        <v>1.1000000000000001</v>
      </c>
      <c r="M34" s="15">
        <v>1.1000000000000001</v>
      </c>
      <c r="N34" s="15">
        <v>1.1000000000000001</v>
      </c>
      <c r="O34" s="15">
        <v>1.1000000000000001</v>
      </c>
      <c r="P34" s="15">
        <v>1.1000000000000001</v>
      </c>
      <c r="Q34" s="15">
        <v>1.1000000000000001</v>
      </c>
      <c r="R34" s="15">
        <v>1.1000000000000001</v>
      </c>
    </row>
    <row r="35" spans="1:18" s="7" customFormat="1" ht="15.75" customHeight="1" x14ac:dyDescent="0.25">
      <c r="A35" s="19">
        <v>129</v>
      </c>
      <c r="B35" s="18" t="s">
        <v>32</v>
      </c>
      <c r="C35" s="15">
        <v>1.2</v>
      </c>
      <c r="D35" s="15">
        <v>1.2</v>
      </c>
      <c r="E35" s="15">
        <v>1.2</v>
      </c>
      <c r="F35" s="15">
        <v>1.2</v>
      </c>
      <c r="G35" s="15">
        <v>1.2</v>
      </c>
      <c r="H35" s="15">
        <v>1.2</v>
      </c>
      <c r="I35" s="15">
        <v>1.2</v>
      </c>
      <c r="J35" s="15">
        <v>1.2</v>
      </c>
      <c r="K35" s="15">
        <v>1.2</v>
      </c>
      <c r="L35" s="15">
        <v>1.2</v>
      </c>
      <c r="M35" s="15">
        <v>1.2</v>
      </c>
      <c r="N35" s="15">
        <v>1.2</v>
      </c>
      <c r="O35" s="15">
        <v>1.2</v>
      </c>
      <c r="P35" s="15">
        <v>1.2</v>
      </c>
      <c r="Q35" s="15">
        <v>1.2</v>
      </c>
      <c r="R35" s="15">
        <v>1.2</v>
      </c>
    </row>
    <row r="36" spans="1:18" s="7" customFormat="1" ht="15.75" customHeight="1" x14ac:dyDescent="0.25">
      <c r="A36" s="19">
        <v>104</v>
      </c>
      <c r="B36" s="18" t="s">
        <v>214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>
        <v>1.2</v>
      </c>
      <c r="O36" s="15">
        <v>1.2</v>
      </c>
      <c r="P36" s="15">
        <v>1.2</v>
      </c>
      <c r="Q36" s="15">
        <v>1.1499999999999999</v>
      </c>
      <c r="R36" s="15">
        <v>1.1499999999999999</v>
      </c>
    </row>
    <row r="37" spans="1:18" s="7" customFormat="1" ht="15.75" customHeight="1" x14ac:dyDescent="0.25">
      <c r="A37" s="17">
        <v>150</v>
      </c>
      <c r="B37" s="16" t="s">
        <v>33</v>
      </c>
      <c r="C37" s="15">
        <v>1.2</v>
      </c>
      <c r="D37" s="15">
        <v>1.2</v>
      </c>
      <c r="E37" s="15">
        <v>1.2</v>
      </c>
      <c r="F37" s="15">
        <v>1.2</v>
      </c>
      <c r="G37" s="15">
        <v>1.2</v>
      </c>
      <c r="H37" s="15">
        <v>1.2</v>
      </c>
      <c r="I37" s="15">
        <v>1.2</v>
      </c>
      <c r="J37" s="15">
        <v>1.2</v>
      </c>
      <c r="K37" s="15">
        <v>1.2</v>
      </c>
      <c r="L37" s="15">
        <v>1.2</v>
      </c>
      <c r="M37" s="15">
        <v>1.2</v>
      </c>
      <c r="N37" s="15">
        <v>1.2</v>
      </c>
      <c r="O37" s="15">
        <v>1.2</v>
      </c>
      <c r="P37" s="15">
        <v>1.2</v>
      </c>
      <c r="Q37" s="15">
        <v>1.2</v>
      </c>
      <c r="R37" s="15">
        <v>1.2</v>
      </c>
    </row>
    <row r="38" spans="1:18" s="7" customFormat="1" ht="15.75" customHeight="1" x14ac:dyDescent="0.25">
      <c r="A38" s="17">
        <v>35</v>
      </c>
      <c r="B38" s="16" t="s">
        <v>34</v>
      </c>
      <c r="C38" s="15">
        <v>1.3</v>
      </c>
      <c r="D38" s="15">
        <v>1.3</v>
      </c>
      <c r="E38" s="15">
        <v>1.3</v>
      </c>
      <c r="F38" s="15">
        <v>1.3</v>
      </c>
      <c r="G38" s="15">
        <v>1.3</v>
      </c>
      <c r="H38" s="15">
        <v>1.3</v>
      </c>
      <c r="I38" s="15">
        <v>1.3</v>
      </c>
      <c r="J38" s="15">
        <v>1.3</v>
      </c>
      <c r="K38" s="15">
        <v>1.3</v>
      </c>
      <c r="L38" s="15">
        <v>1.3</v>
      </c>
      <c r="M38" s="15">
        <v>1.3</v>
      </c>
      <c r="N38" s="15">
        <v>1.3</v>
      </c>
      <c r="O38" s="15">
        <v>1.3</v>
      </c>
      <c r="P38" s="15">
        <v>1.3</v>
      </c>
      <c r="Q38" s="15">
        <v>1.3</v>
      </c>
      <c r="R38" s="15">
        <v>1.3</v>
      </c>
    </row>
    <row r="39" spans="1:18" s="7" customFormat="1" ht="15.75" customHeight="1" x14ac:dyDescent="0.25">
      <c r="A39" s="19">
        <v>66</v>
      </c>
      <c r="B39" s="18" t="s">
        <v>35</v>
      </c>
      <c r="C39" s="15">
        <v>1.4</v>
      </c>
      <c r="D39" s="15">
        <v>1.4</v>
      </c>
      <c r="E39" s="15">
        <v>1.4</v>
      </c>
      <c r="F39" s="15">
        <v>1.4</v>
      </c>
      <c r="G39" s="15">
        <v>1.4</v>
      </c>
      <c r="H39" s="15">
        <v>1.3</v>
      </c>
      <c r="I39" s="15">
        <v>1.3</v>
      </c>
      <c r="J39" s="15">
        <v>1.3</v>
      </c>
      <c r="K39" s="15">
        <v>1.3</v>
      </c>
      <c r="L39" s="15">
        <v>1.3</v>
      </c>
      <c r="M39" s="15">
        <v>1.3</v>
      </c>
      <c r="N39" s="15">
        <v>1.3</v>
      </c>
      <c r="O39" s="15">
        <v>1.3</v>
      </c>
      <c r="P39" s="15">
        <v>1.3</v>
      </c>
      <c r="Q39" s="15">
        <v>1.3</v>
      </c>
      <c r="R39" s="15">
        <v>1.3</v>
      </c>
    </row>
    <row r="40" spans="1:18" s="7" customFormat="1" ht="15.75" customHeight="1" x14ac:dyDescent="0.25">
      <c r="A40" s="19">
        <v>44</v>
      </c>
      <c r="B40" s="18" t="s">
        <v>36</v>
      </c>
      <c r="C40" s="15">
        <v>1.1000000000000001</v>
      </c>
      <c r="D40" s="15">
        <v>1.1000000000000001</v>
      </c>
      <c r="E40" s="15">
        <v>1</v>
      </c>
      <c r="F40" s="15">
        <v>1</v>
      </c>
      <c r="G40" s="15">
        <v>1</v>
      </c>
      <c r="H40" s="15">
        <v>1</v>
      </c>
      <c r="I40" s="15">
        <v>1</v>
      </c>
      <c r="J40" s="15">
        <v>1</v>
      </c>
      <c r="K40" s="15">
        <v>1</v>
      </c>
      <c r="L40" s="15">
        <v>1</v>
      </c>
      <c r="M40" s="15">
        <v>1</v>
      </c>
      <c r="N40" s="15">
        <v>1</v>
      </c>
      <c r="O40" s="15">
        <v>1</v>
      </c>
      <c r="P40" s="15">
        <v>1</v>
      </c>
      <c r="Q40" s="15">
        <v>1</v>
      </c>
      <c r="R40" s="15">
        <v>1</v>
      </c>
    </row>
    <row r="41" spans="1:18" s="7" customFormat="1" ht="15.75" customHeight="1" x14ac:dyDescent="0.25">
      <c r="A41" s="17">
        <v>45</v>
      </c>
      <c r="B41" s="16" t="s">
        <v>37</v>
      </c>
      <c r="C41" s="15">
        <v>1.4</v>
      </c>
      <c r="D41" s="15">
        <v>1.4</v>
      </c>
      <c r="E41" s="15">
        <v>1.4</v>
      </c>
      <c r="F41" s="15">
        <v>1.4</v>
      </c>
      <c r="G41" s="15">
        <v>1.4</v>
      </c>
      <c r="H41" s="15">
        <v>1.3</v>
      </c>
      <c r="I41" s="15">
        <v>1.3</v>
      </c>
      <c r="J41" s="15">
        <v>1.3</v>
      </c>
      <c r="K41" s="15">
        <v>1.3</v>
      </c>
      <c r="L41" s="15">
        <v>1.3</v>
      </c>
      <c r="M41" s="15">
        <v>1.3</v>
      </c>
      <c r="N41" s="15">
        <v>1.3</v>
      </c>
      <c r="O41" s="15">
        <v>1.3</v>
      </c>
      <c r="P41" s="15">
        <v>1.3</v>
      </c>
      <c r="Q41" s="15">
        <v>1.3</v>
      </c>
      <c r="R41" s="15">
        <v>1.3</v>
      </c>
    </row>
    <row r="42" spans="1:18" s="7" customFormat="1" ht="15.75" customHeight="1" x14ac:dyDescent="0.25">
      <c r="A42" s="19">
        <v>78</v>
      </c>
      <c r="B42" s="18" t="s">
        <v>38</v>
      </c>
      <c r="C42" s="15">
        <v>1</v>
      </c>
      <c r="D42" s="15">
        <v>1</v>
      </c>
      <c r="E42" s="15">
        <v>1</v>
      </c>
      <c r="F42" s="15">
        <v>1</v>
      </c>
      <c r="G42" s="15">
        <v>1</v>
      </c>
      <c r="H42" s="15">
        <v>1</v>
      </c>
      <c r="I42" s="15">
        <v>1</v>
      </c>
      <c r="J42" s="15">
        <v>1</v>
      </c>
      <c r="K42" s="15">
        <v>1</v>
      </c>
      <c r="L42" s="15">
        <v>1</v>
      </c>
      <c r="M42" s="15">
        <v>1</v>
      </c>
      <c r="N42" s="15">
        <v>1</v>
      </c>
      <c r="O42" s="15">
        <v>1</v>
      </c>
      <c r="P42" s="15">
        <v>1</v>
      </c>
      <c r="Q42" s="15">
        <v>1</v>
      </c>
      <c r="R42" s="15">
        <v>1</v>
      </c>
    </row>
    <row r="43" spans="1:18" s="7" customFormat="1" ht="15.75" customHeight="1" x14ac:dyDescent="0.25">
      <c r="A43" s="19">
        <v>6</v>
      </c>
      <c r="B43" s="26" t="s">
        <v>39</v>
      </c>
      <c r="C43" s="15">
        <v>1.4</v>
      </c>
      <c r="D43" s="15">
        <v>1.3</v>
      </c>
      <c r="E43" s="15">
        <v>1.3</v>
      </c>
      <c r="F43" s="15">
        <v>1.3</v>
      </c>
      <c r="G43" s="15">
        <v>1.3</v>
      </c>
      <c r="H43" s="15">
        <v>1.25</v>
      </c>
      <c r="I43" s="15">
        <v>1.25</v>
      </c>
      <c r="J43" s="15">
        <v>1.25</v>
      </c>
      <c r="K43" s="15">
        <v>1.2</v>
      </c>
      <c r="L43" s="15">
        <v>1.2</v>
      </c>
      <c r="M43" s="15">
        <v>1.2</v>
      </c>
      <c r="N43" s="15">
        <v>1.1499999999999999</v>
      </c>
      <c r="O43" s="15">
        <v>1.1499999999999999</v>
      </c>
      <c r="P43" s="15">
        <v>1.1499999999999999</v>
      </c>
      <c r="Q43" s="15">
        <v>1.1499999999999999</v>
      </c>
      <c r="R43" s="15">
        <v>1.1499999999999999</v>
      </c>
    </row>
    <row r="44" spans="1:18" s="7" customFormat="1" ht="15.75" customHeight="1" x14ac:dyDescent="0.25">
      <c r="A44" s="19">
        <v>79</v>
      </c>
      <c r="B44" s="18" t="s">
        <v>40</v>
      </c>
      <c r="C44" s="15">
        <v>1.4</v>
      </c>
      <c r="D44" s="15">
        <v>1.4</v>
      </c>
      <c r="E44" s="15">
        <v>1.3</v>
      </c>
      <c r="F44" s="15">
        <v>1.3</v>
      </c>
      <c r="G44" s="15">
        <v>1.3</v>
      </c>
      <c r="H44" s="15">
        <v>1.3</v>
      </c>
      <c r="I44" s="15">
        <v>1.3</v>
      </c>
      <c r="J44" s="15"/>
      <c r="K44" s="15"/>
      <c r="L44" s="15"/>
      <c r="M44" s="15"/>
      <c r="N44" s="83"/>
      <c r="O44" s="83"/>
      <c r="P44" s="83"/>
      <c r="Q44" s="88"/>
      <c r="R44" s="88"/>
    </row>
    <row r="45" spans="1:18" s="7" customFormat="1" ht="15.75" customHeight="1" x14ac:dyDescent="0.25">
      <c r="A45" s="17">
        <v>151</v>
      </c>
      <c r="B45" s="16" t="s">
        <v>41</v>
      </c>
      <c r="C45" s="15">
        <v>1.2</v>
      </c>
      <c r="D45" s="15">
        <v>1.2</v>
      </c>
      <c r="E45" s="15">
        <v>1.2</v>
      </c>
      <c r="F45" s="15">
        <v>1.2</v>
      </c>
      <c r="G45" s="15">
        <v>1.2</v>
      </c>
      <c r="H45" s="15">
        <v>1.2</v>
      </c>
      <c r="I45" s="15">
        <v>1.2</v>
      </c>
      <c r="J45" s="15">
        <v>1.2</v>
      </c>
      <c r="K45" s="15">
        <v>1.2</v>
      </c>
      <c r="L45" s="15">
        <v>1.3</v>
      </c>
      <c r="M45" s="15">
        <v>1.3</v>
      </c>
      <c r="N45" s="15">
        <v>1.3</v>
      </c>
      <c r="O45" s="15">
        <v>1.3</v>
      </c>
      <c r="P45" s="15">
        <v>1.3</v>
      </c>
      <c r="Q45" s="15">
        <v>1.3</v>
      </c>
      <c r="R45" s="15">
        <v>1.3</v>
      </c>
    </row>
    <row r="46" spans="1:18" s="7" customFormat="1" ht="15.75" customHeight="1" x14ac:dyDescent="0.25">
      <c r="A46" s="19">
        <v>114</v>
      </c>
      <c r="B46" s="18" t="s">
        <v>42</v>
      </c>
      <c r="C46" s="15">
        <v>1.3</v>
      </c>
      <c r="D46" s="15">
        <v>1.3</v>
      </c>
      <c r="E46" s="15">
        <v>1.3</v>
      </c>
      <c r="F46" s="15">
        <v>1.3</v>
      </c>
      <c r="G46" s="15">
        <v>1.3</v>
      </c>
      <c r="H46" s="15">
        <v>1.3</v>
      </c>
      <c r="I46" s="15">
        <v>1.3</v>
      </c>
      <c r="J46" s="15">
        <v>1.3</v>
      </c>
      <c r="K46" s="15">
        <v>1.3</v>
      </c>
      <c r="L46" s="15">
        <v>1.3</v>
      </c>
      <c r="M46" s="15">
        <v>1.3</v>
      </c>
      <c r="N46" s="15">
        <v>1.3</v>
      </c>
      <c r="O46" s="15">
        <v>1.3</v>
      </c>
      <c r="P46" s="15">
        <v>1.25</v>
      </c>
      <c r="Q46" s="15">
        <v>1.25</v>
      </c>
      <c r="R46" s="15">
        <v>1.25</v>
      </c>
    </row>
    <row r="47" spans="1:18" s="7" customFormat="1" ht="15.75" customHeight="1" x14ac:dyDescent="0.25">
      <c r="A47" s="17">
        <v>67</v>
      </c>
      <c r="B47" s="16" t="s">
        <v>43</v>
      </c>
      <c r="C47" s="15">
        <v>1.5</v>
      </c>
      <c r="D47" s="15">
        <v>1.4</v>
      </c>
      <c r="E47" s="15">
        <v>1.4</v>
      </c>
      <c r="F47" s="15">
        <v>1.4</v>
      </c>
      <c r="G47" s="15">
        <v>1.4</v>
      </c>
      <c r="H47" s="15">
        <v>1.4</v>
      </c>
      <c r="I47" s="15">
        <v>1.4</v>
      </c>
      <c r="J47" s="15">
        <v>1.4</v>
      </c>
      <c r="K47" s="15">
        <v>1.4</v>
      </c>
      <c r="L47" s="15">
        <v>1.4</v>
      </c>
      <c r="M47" s="15">
        <v>1.4</v>
      </c>
      <c r="N47" s="15">
        <v>1.4</v>
      </c>
      <c r="O47" s="15">
        <v>1.4</v>
      </c>
      <c r="P47" s="15">
        <v>1.4</v>
      </c>
      <c r="Q47" s="15">
        <v>1.4</v>
      </c>
      <c r="R47" s="15">
        <v>1.4</v>
      </c>
    </row>
    <row r="48" spans="1:18" s="7" customFormat="1" ht="15.75" customHeight="1" x14ac:dyDescent="0.25">
      <c r="A48" s="17">
        <v>7</v>
      </c>
      <c r="B48" s="16" t="s">
        <v>44</v>
      </c>
      <c r="C48" s="15">
        <v>1.25</v>
      </c>
      <c r="D48" s="15">
        <v>1.1499999999999999</v>
      </c>
      <c r="E48" s="15">
        <v>1.1499999999999999</v>
      </c>
      <c r="F48" s="15">
        <v>1.1499999999999999</v>
      </c>
      <c r="G48" s="15">
        <v>1.1499999999999999</v>
      </c>
      <c r="H48" s="15">
        <v>1.1499999999999999</v>
      </c>
      <c r="I48" s="15">
        <v>1.1499999999999999</v>
      </c>
      <c r="J48" s="15">
        <v>1.1499999999999999</v>
      </c>
      <c r="K48" s="15">
        <v>1.1499999999999999</v>
      </c>
      <c r="L48" s="15">
        <v>1.1499999999999999</v>
      </c>
      <c r="M48" s="15">
        <v>1.1499999999999999</v>
      </c>
      <c r="N48" s="15">
        <v>1.1499999999999999</v>
      </c>
      <c r="O48" s="15">
        <v>1.1499999999999999</v>
      </c>
      <c r="P48" s="15">
        <v>1.1499999999999999</v>
      </c>
      <c r="Q48" s="15">
        <v>1.1499999999999999</v>
      </c>
      <c r="R48" s="15">
        <v>1.1499999999999999</v>
      </c>
    </row>
    <row r="49" spans="1:18" s="7" customFormat="1" ht="15.75" customHeight="1" x14ac:dyDescent="0.25">
      <c r="A49" s="19">
        <v>8</v>
      </c>
      <c r="B49" s="18" t="s">
        <v>45</v>
      </c>
      <c r="C49" s="15">
        <v>1.1000000000000001</v>
      </c>
      <c r="D49" s="15">
        <v>1.1000000000000001</v>
      </c>
      <c r="E49" s="15">
        <v>1.1000000000000001</v>
      </c>
      <c r="F49" s="15">
        <v>1.1000000000000001</v>
      </c>
      <c r="G49" s="15">
        <v>1.1000000000000001</v>
      </c>
      <c r="H49" s="15">
        <v>1.1000000000000001</v>
      </c>
      <c r="I49" s="15">
        <v>1.1000000000000001</v>
      </c>
      <c r="J49" s="15">
        <v>1.1000000000000001</v>
      </c>
      <c r="K49" s="15">
        <v>1.1000000000000001</v>
      </c>
      <c r="L49" s="15">
        <v>1.1000000000000001</v>
      </c>
      <c r="M49" s="15">
        <v>1.1000000000000001</v>
      </c>
      <c r="N49" s="15">
        <v>1.1000000000000001</v>
      </c>
      <c r="O49" s="15">
        <v>1.1000000000000001</v>
      </c>
      <c r="P49" s="15">
        <v>1.1000000000000001</v>
      </c>
      <c r="Q49" s="15">
        <v>1.1000000000000001</v>
      </c>
      <c r="R49" s="15">
        <v>1.1000000000000001</v>
      </c>
    </row>
    <row r="50" spans="1:18" s="7" customFormat="1" ht="15.75" customHeight="1" x14ac:dyDescent="0.25">
      <c r="A50" s="17">
        <v>25</v>
      </c>
      <c r="B50" s="16" t="s">
        <v>46</v>
      </c>
      <c r="C50" s="15">
        <v>1.3</v>
      </c>
      <c r="D50" s="15">
        <v>1.3</v>
      </c>
      <c r="E50" s="15">
        <v>1.3</v>
      </c>
      <c r="F50" s="15"/>
      <c r="G50" s="15"/>
      <c r="H50" s="15"/>
      <c r="I50" s="15"/>
      <c r="J50" s="15"/>
      <c r="K50" s="15"/>
      <c r="L50" s="15"/>
      <c r="M50" s="15"/>
      <c r="N50" s="83"/>
      <c r="O50" s="83"/>
      <c r="P50" s="83"/>
      <c r="Q50" s="88"/>
      <c r="R50" s="88"/>
    </row>
    <row r="51" spans="1:18" s="7" customFormat="1" ht="15.75" customHeight="1" x14ac:dyDescent="0.25">
      <c r="A51" s="19">
        <v>152</v>
      </c>
      <c r="B51" s="18" t="s">
        <v>47</v>
      </c>
      <c r="C51" s="15">
        <v>1</v>
      </c>
      <c r="D51" s="15">
        <v>1</v>
      </c>
      <c r="E51" s="15">
        <v>1</v>
      </c>
      <c r="F51" s="15">
        <v>1</v>
      </c>
      <c r="G51" s="15">
        <v>1</v>
      </c>
      <c r="H51" s="15">
        <v>1</v>
      </c>
      <c r="I51" s="15">
        <v>1</v>
      </c>
      <c r="J51" s="15">
        <v>1</v>
      </c>
      <c r="K51" s="15">
        <v>1</v>
      </c>
      <c r="L51" s="15">
        <v>1</v>
      </c>
      <c r="M51" s="15">
        <v>1</v>
      </c>
      <c r="N51" s="15">
        <v>1</v>
      </c>
      <c r="O51" s="15">
        <v>1</v>
      </c>
      <c r="P51" s="15">
        <v>1</v>
      </c>
      <c r="Q51" s="15">
        <v>1</v>
      </c>
      <c r="R51" s="15">
        <v>1</v>
      </c>
    </row>
    <row r="52" spans="1:18" s="7" customFormat="1" ht="15.75" customHeight="1" x14ac:dyDescent="0.25">
      <c r="A52" s="17">
        <v>134</v>
      </c>
      <c r="B52" s="16" t="s">
        <v>48</v>
      </c>
      <c r="C52" s="15">
        <v>1.3</v>
      </c>
      <c r="D52" s="15">
        <v>1.3</v>
      </c>
      <c r="E52" s="15">
        <v>1.3</v>
      </c>
      <c r="F52" s="15">
        <v>1.3</v>
      </c>
      <c r="G52" s="15">
        <v>1.3</v>
      </c>
      <c r="H52" s="15">
        <v>1.3</v>
      </c>
      <c r="I52" s="15">
        <v>1.3</v>
      </c>
      <c r="J52" s="15">
        <v>1.3</v>
      </c>
      <c r="K52" s="15">
        <v>1.3</v>
      </c>
      <c r="L52" s="15">
        <v>1.3</v>
      </c>
      <c r="M52" s="15">
        <v>1.3</v>
      </c>
      <c r="N52" s="15">
        <v>1.3</v>
      </c>
      <c r="O52" s="15">
        <v>1.3</v>
      </c>
      <c r="P52" s="15">
        <v>1.3</v>
      </c>
      <c r="Q52" s="15">
        <v>1.25</v>
      </c>
      <c r="R52" s="15">
        <v>1.25</v>
      </c>
    </row>
    <row r="53" spans="1:18" s="7" customFormat="1" ht="15.75" customHeight="1" x14ac:dyDescent="0.25">
      <c r="A53" s="17">
        <v>81</v>
      </c>
      <c r="B53" s="16" t="s">
        <v>49</v>
      </c>
      <c r="C53" s="15">
        <v>1.3</v>
      </c>
      <c r="D53" s="15">
        <v>1.3</v>
      </c>
      <c r="E53" s="15">
        <v>1.3</v>
      </c>
      <c r="F53" s="15"/>
      <c r="G53" s="15"/>
      <c r="H53" s="15"/>
      <c r="I53" s="15"/>
      <c r="J53" s="15"/>
      <c r="K53" s="15"/>
      <c r="L53" s="15"/>
      <c r="M53" s="15"/>
      <c r="N53" s="83"/>
      <c r="O53" s="83"/>
      <c r="P53" s="83"/>
      <c r="Q53" s="88"/>
      <c r="R53" s="88"/>
    </row>
    <row r="54" spans="1:18" s="7" customFormat="1" ht="15.75" customHeight="1" x14ac:dyDescent="0.25">
      <c r="A54" s="17">
        <v>81</v>
      </c>
      <c r="B54" s="16" t="s">
        <v>50</v>
      </c>
      <c r="C54" s="15"/>
      <c r="D54" s="15"/>
      <c r="E54" s="15"/>
      <c r="F54" s="24">
        <v>1.3</v>
      </c>
      <c r="G54" s="15">
        <v>1.3</v>
      </c>
      <c r="H54" s="15">
        <v>1.3</v>
      </c>
      <c r="I54" s="15">
        <v>1.3</v>
      </c>
      <c r="J54" s="15">
        <v>1.3</v>
      </c>
      <c r="K54" s="15">
        <v>1.3</v>
      </c>
      <c r="L54" s="15">
        <v>1.3</v>
      </c>
      <c r="M54" s="15">
        <v>1.3</v>
      </c>
      <c r="N54" s="15">
        <v>1.3</v>
      </c>
      <c r="O54" s="15">
        <v>1.3</v>
      </c>
      <c r="P54" s="15">
        <v>1.3</v>
      </c>
      <c r="Q54" s="15">
        <v>1.3</v>
      </c>
      <c r="R54" s="15">
        <v>1.3</v>
      </c>
    </row>
    <row r="55" spans="1:18" s="7" customFormat="1" ht="15.75" customHeight="1" x14ac:dyDescent="0.25">
      <c r="A55" s="17">
        <v>13</v>
      </c>
      <c r="B55" s="16" t="s">
        <v>215</v>
      </c>
      <c r="C55" s="15"/>
      <c r="D55" s="15"/>
      <c r="E55" s="15"/>
      <c r="F55" s="24"/>
      <c r="G55" s="15"/>
      <c r="H55" s="15"/>
      <c r="I55" s="15"/>
      <c r="J55" s="15"/>
      <c r="K55" s="15"/>
      <c r="L55" s="15"/>
      <c r="M55" s="15"/>
      <c r="N55" s="15">
        <v>1.1000000000000001</v>
      </c>
      <c r="O55" s="15">
        <v>1.1000000000000001</v>
      </c>
      <c r="P55" s="15">
        <v>1.1000000000000001</v>
      </c>
      <c r="Q55" s="15">
        <v>1.1000000000000001</v>
      </c>
      <c r="R55" s="15">
        <v>1.1000000000000001</v>
      </c>
    </row>
    <row r="56" spans="1:18" s="7" customFormat="1" ht="15.75" customHeight="1" x14ac:dyDescent="0.25">
      <c r="A56" s="17">
        <v>47</v>
      </c>
      <c r="B56" s="16" t="s">
        <v>55</v>
      </c>
      <c r="C56" s="15">
        <v>1.5</v>
      </c>
      <c r="D56" s="15">
        <v>1.5</v>
      </c>
      <c r="E56" s="15">
        <v>1.5</v>
      </c>
      <c r="F56" s="15">
        <v>1.5</v>
      </c>
      <c r="G56" s="15">
        <v>1.5</v>
      </c>
      <c r="H56" s="15">
        <v>1.5</v>
      </c>
      <c r="I56" s="15">
        <v>1.4</v>
      </c>
      <c r="J56" s="15">
        <v>1.4</v>
      </c>
      <c r="K56" s="15">
        <v>1.4</v>
      </c>
      <c r="L56" s="15">
        <v>1.4</v>
      </c>
      <c r="M56" s="15">
        <v>1.4</v>
      </c>
      <c r="N56" s="15">
        <v>1.4</v>
      </c>
      <c r="O56" s="15">
        <v>1.4</v>
      </c>
      <c r="P56" s="15">
        <v>1.4</v>
      </c>
      <c r="Q56" s="15">
        <v>1.4</v>
      </c>
      <c r="R56" s="15">
        <v>1.4</v>
      </c>
    </row>
    <row r="57" spans="1:18" s="7" customFormat="1" ht="15.75" customHeight="1" x14ac:dyDescent="0.25">
      <c r="A57" s="27">
        <v>3</v>
      </c>
      <c r="B57" s="26" t="s">
        <v>179</v>
      </c>
      <c r="C57" s="15">
        <v>1.2</v>
      </c>
      <c r="D57" s="15">
        <v>1.2</v>
      </c>
      <c r="E57" s="15">
        <v>1.2</v>
      </c>
      <c r="F57" s="15">
        <v>1.2</v>
      </c>
      <c r="G57" s="15">
        <v>1.2</v>
      </c>
      <c r="H57" s="15">
        <v>1.2</v>
      </c>
      <c r="I57" s="15">
        <v>1.2</v>
      </c>
      <c r="J57" s="15">
        <v>1.2</v>
      </c>
      <c r="K57" s="15">
        <v>1.1000000000000001</v>
      </c>
      <c r="L57" s="15">
        <v>1.1000000000000001</v>
      </c>
      <c r="M57" s="15">
        <v>1.1000000000000001</v>
      </c>
      <c r="N57" s="83"/>
      <c r="O57" s="83"/>
      <c r="P57" s="83"/>
      <c r="Q57" s="88"/>
      <c r="R57" s="88"/>
    </row>
    <row r="58" spans="1:18" s="7" customFormat="1" ht="15.75" customHeight="1" x14ac:dyDescent="0.25">
      <c r="A58" s="17">
        <v>28</v>
      </c>
      <c r="B58" s="16" t="s">
        <v>52</v>
      </c>
      <c r="C58" s="15">
        <v>1.3</v>
      </c>
      <c r="D58" s="15">
        <v>1.3</v>
      </c>
      <c r="E58" s="15">
        <v>1.3</v>
      </c>
      <c r="F58" s="15">
        <v>1.3</v>
      </c>
      <c r="G58" s="15">
        <v>1.3</v>
      </c>
      <c r="H58" s="15">
        <v>1.3</v>
      </c>
      <c r="I58" s="15">
        <v>1.3</v>
      </c>
      <c r="J58" s="15">
        <v>1.3</v>
      </c>
      <c r="K58" s="15">
        <v>1.3</v>
      </c>
      <c r="L58" s="15">
        <v>1.3</v>
      </c>
      <c r="M58" s="15">
        <v>1.3</v>
      </c>
      <c r="N58" s="15">
        <v>1.3</v>
      </c>
      <c r="O58" s="15">
        <v>1.3</v>
      </c>
      <c r="P58" s="15">
        <v>1.3</v>
      </c>
      <c r="Q58" s="15">
        <v>1.3</v>
      </c>
      <c r="R58" s="15">
        <v>1.3</v>
      </c>
    </row>
    <row r="59" spans="1:18" s="7" customFormat="1" ht="15.75" customHeight="1" x14ac:dyDescent="0.25">
      <c r="A59" s="17">
        <v>97</v>
      </c>
      <c r="B59" s="16" t="s">
        <v>53</v>
      </c>
      <c r="C59" s="15">
        <v>1.4</v>
      </c>
      <c r="D59" s="15">
        <v>1.4</v>
      </c>
      <c r="E59" s="15">
        <v>1.4</v>
      </c>
      <c r="F59" s="15"/>
      <c r="G59" s="15"/>
      <c r="H59" s="15"/>
      <c r="I59" s="15"/>
      <c r="J59" s="15"/>
      <c r="K59" s="15"/>
      <c r="L59" s="15"/>
      <c r="M59" s="15"/>
      <c r="N59" s="83"/>
      <c r="O59" s="83"/>
      <c r="P59" s="83"/>
      <c r="Q59" s="88"/>
      <c r="R59" s="88"/>
    </row>
    <row r="60" spans="1:18" s="7" customFormat="1" ht="15.75" customHeight="1" x14ac:dyDescent="0.25">
      <c r="A60" s="17">
        <v>122</v>
      </c>
      <c r="B60" s="16" t="s">
        <v>54</v>
      </c>
      <c r="C60" s="15">
        <v>1.3</v>
      </c>
      <c r="D60" s="15">
        <v>1.3</v>
      </c>
      <c r="E60" s="15">
        <v>1.3</v>
      </c>
      <c r="F60" s="15">
        <v>1.3</v>
      </c>
      <c r="G60" s="15">
        <v>1.3</v>
      </c>
      <c r="H60" s="15">
        <v>1.3</v>
      </c>
      <c r="I60" s="15">
        <v>1.3</v>
      </c>
      <c r="J60" s="15">
        <v>1.3</v>
      </c>
      <c r="K60" s="15">
        <v>1.3</v>
      </c>
      <c r="L60" s="15">
        <v>1.3</v>
      </c>
      <c r="M60" s="15">
        <v>1.3</v>
      </c>
      <c r="N60" s="15">
        <v>1.3</v>
      </c>
      <c r="O60" s="15">
        <v>1.3</v>
      </c>
      <c r="P60" s="15">
        <v>1.3</v>
      </c>
      <c r="Q60" s="15">
        <v>1.3</v>
      </c>
      <c r="R60" s="15">
        <v>1.3</v>
      </c>
    </row>
    <row r="61" spans="1:18" s="7" customFormat="1" ht="15.75" customHeight="1" x14ac:dyDescent="0.25">
      <c r="A61" s="17">
        <v>98</v>
      </c>
      <c r="B61" s="16" t="s">
        <v>56</v>
      </c>
      <c r="C61" s="15">
        <v>1.25</v>
      </c>
      <c r="D61" s="15">
        <v>1.25</v>
      </c>
      <c r="E61" s="15">
        <v>1.25</v>
      </c>
      <c r="F61" s="15">
        <v>1.25</v>
      </c>
      <c r="G61" s="15">
        <v>1.25</v>
      </c>
      <c r="H61" s="15">
        <v>1.25</v>
      </c>
      <c r="I61" s="15">
        <v>1.25</v>
      </c>
      <c r="J61" s="15">
        <v>1.25</v>
      </c>
      <c r="K61" s="15">
        <v>1.25</v>
      </c>
      <c r="L61" s="15">
        <v>1.25</v>
      </c>
      <c r="M61" s="15">
        <v>1.25</v>
      </c>
      <c r="N61" s="15">
        <v>1.25</v>
      </c>
      <c r="O61" s="15">
        <v>1.25</v>
      </c>
      <c r="P61" s="15">
        <v>1.25</v>
      </c>
      <c r="Q61" s="15">
        <v>1.25</v>
      </c>
      <c r="R61" s="15">
        <v>1.25</v>
      </c>
    </row>
    <row r="62" spans="1:18" s="7" customFormat="1" ht="15.75" customHeight="1" x14ac:dyDescent="0.25">
      <c r="A62" s="17">
        <v>82</v>
      </c>
      <c r="B62" s="16" t="s">
        <v>57</v>
      </c>
      <c r="C62" s="15">
        <v>1.3</v>
      </c>
      <c r="D62" s="15">
        <v>1.3</v>
      </c>
      <c r="E62" s="15">
        <v>1.3</v>
      </c>
      <c r="F62" s="15">
        <v>1.3</v>
      </c>
      <c r="G62" s="15">
        <v>1.3</v>
      </c>
      <c r="H62" s="15">
        <v>1.3</v>
      </c>
      <c r="I62" s="15">
        <v>1.3</v>
      </c>
      <c r="J62" s="15">
        <v>1.3</v>
      </c>
      <c r="K62" s="15">
        <v>1.3</v>
      </c>
      <c r="L62" s="15">
        <v>1.3</v>
      </c>
      <c r="M62" s="15">
        <v>1.3</v>
      </c>
      <c r="N62" s="15">
        <v>1.3</v>
      </c>
      <c r="O62" s="15">
        <v>1.3</v>
      </c>
      <c r="P62" s="15">
        <v>1.3</v>
      </c>
      <c r="Q62" s="15">
        <v>1.3</v>
      </c>
      <c r="R62" s="15">
        <v>1.3</v>
      </c>
    </row>
    <row r="63" spans="1:18" s="7" customFormat="1" ht="15.75" customHeight="1" x14ac:dyDescent="0.25">
      <c r="A63" s="17">
        <v>115</v>
      </c>
      <c r="B63" s="16" t="s">
        <v>59</v>
      </c>
      <c r="C63" s="15">
        <v>1.1000000000000001</v>
      </c>
      <c r="D63" s="15">
        <v>1</v>
      </c>
      <c r="E63" s="15">
        <v>1</v>
      </c>
      <c r="F63" s="15">
        <v>1</v>
      </c>
      <c r="G63" s="15">
        <v>1</v>
      </c>
      <c r="H63" s="15">
        <v>1</v>
      </c>
      <c r="I63" s="15">
        <v>1</v>
      </c>
      <c r="J63" s="15">
        <v>1</v>
      </c>
      <c r="K63" s="15">
        <v>1</v>
      </c>
      <c r="L63" s="15">
        <v>1</v>
      </c>
      <c r="M63" s="15">
        <v>1</v>
      </c>
      <c r="N63" s="15">
        <v>1</v>
      </c>
      <c r="O63" s="15">
        <v>1</v>
      </c>
      <c r="P63" s="15">
        <v>1</v>
      </c>
      <c r="Q63" s="15">
        <v>1</v>
      </c>
      <c r="R63" s="15">
        <v>1</v>
      </c>
    </row>
    <row r="64" spans="1:18" s="7" customFormat="1" ht="15.75" customHeight="1" x14ac:dyDescent="0.25">
      <c r="A64" s="17">
        <v>68</v>
      </c>
      <c r="B64" s="16" t="s">
        <v>58</v>
      </c>
      <c r="C64" s="15">
        <v>1.3</v>
      </c>
      <c r="D64" s="15">
        <v>1.3</v>
      </c>
      <c r="E64" s="15">
        <v>1.1000000000000001</v>
      </c>
      <c r="F64" s="15"/>
      <c r="G64" s="15"/>
      <c r="H64" s="15"/>
      <c r="I64" s="15"/>
      <c r="J64" s="15"/>
      <c r="K64" s="15"/>
      <c r="L64" s="15"/>
      <c r="M64" s="15"/>
      <c r="N64" s="83"/>
      <c r="O64" s="83"/>
      <c r="P64" s="83"/>
      <c r="Q64" s="88"/>
      <c r="R64" s="88"/>
    </row>
    <row r="65" spans="1:18" s="7" customFormat="1" ht="15.75" customHeight="1" x14ac:dyDescent="0.25">
      <c r="A65" s="17">
        <v>99</v>
      </c>
      <c r="B65" s="16" t="s">
        <v>60</v>
      </c>
      <c r="C65" s="15">
        <v>1.2</v>
      </c>
      <c r="D65" s="15">
        <v>1.2</v>
      </c>
      <c r="E65" s="15">
        <v>1.2</v>
      </c>
      <c r="F65" s="15">
        <v>1.2</v>
      </c>
      <c r="G65" s="15">
        <v>1.2</v>
      </c>
      <c r="H65" s="15">
        <v>1.2</v>
      </c>
      <c r="I65" s="15">
        <v>1.2</v>
      </c>
      <c r="J65" s="15">
        <v>1.2</v>
      </c>
      <c r="K65" s="15">
        <v>1.2</v>
      </c>
      <c r="L65" s="15">
        <v>1.2</v>
      </c>
      <c r="M65" s="15">
        <v>1.2</v>
      </c>
      <c r="N65" s="15">
        <v>1.2</v>
      </c>
      <c r="O65" s="15">
        <v>1.2</v>
      </c>
      <c r="P65" s="15">
        <v>1.2</v>
      </c>
      <c r="Q65" s="15">
        <v>1.2</v>
      </c>
      <c r="R65" s="15">
        <v>1.2</v>
      </c>
    </row>
    <row r="66" spans="1:18" s="7" customFormat="1" ht="15.75" customHeight="1" x14ac:dyDescent="0.25">
      <c r="A66" s="17">
        <v>83</v>
      </c>
      <c r="B66" s="16" t="s">
        <v>61</v>
      </c>
      <c r="C66" s="15">
        <v>1.3</v>
      </c>
      <c r="D66" s="15">
        <v>1.3</v>
      </c>
      <c r="E66" s="15">
        <v>1.3</v>
      </c>
      <c r="F66" s="15">
        <v>1.3</v>
      </c>
      <c r="G66" s="15">
        <v>1.3</v>
      </c>
      <c r="H66" s="15">
        <v>1.3</v>
      </c>
      <c r="I66" s="15">
        <v>1.3</v>
      </c>
      <c r="J66" s="15">
        <v>1.3</v>
      </c>
      <c r="K66" s="15">
        <v>1.3</v>
      </c>
      <c r="L66" s="15">
        <v>1.3</v>
      </c>
      <c r="M66" s="15">
        <v>1.1000000000000001</v>
      </c>
      <c r="N66" s="15">
        <v>1.1000000000000001</v>
      </c>
      <c r="O66" s="15">
        <v>1.1000000000000001</v>
      </c>
      <c r="P66" s="15">
        <v>1.1000000000000001</v>
      </c>
      <c r="Q66" s="15">
        <v>1.1000000000000001</v>
      </c>
      <c r="R66" s="15">
        <v>1.1000000000000001</v>
      </c>
    </row>
    <row r="67" spans="1:18" s="7" customFormat="1" ht="15.75" customHeight="1" x14ac:dyDescent="0.25">
      <c r="A67" s="17">
        <v>135</v>
      </c>
      <c r="B67" s="16" t="s">
        <v>62</v>
      </c>
      <c r="C67" s="15">
        <v>1.35</v>
      </c>
      <c r="D67" s="15">
        <v>1.35</v>
      </c>
      <c r="E67" s="15">
        <v>1.35</v>
      </c>
      <c r="F67" s="15">
        <v>1.35</v>
      </c>
      <c r="G67" s="15">
        <v>1.35</v>
      </c>
      <c r="H67" s="15">
        <v>1.35</v>
      </c>
      <c r="I67" s="15">
        <v>1.35</v>
      </c>
      <c r="J67" s="15">
        <v>1.35</v>
      </c>
      <c r="K67" s="15">
        <v>1.35</v>
      </c>
      <c r="L67" s="15">
        <v>1.35</v>
      </c>
      <c r="M67" s="15">
        <v>1.35</v>
      </c>
      <c r="N67" s="15">
        <v>1.35</v>
      </c>
      <c r="O67" s="15">
        <v>1.35</v>
      </c>
      <c r="P67" s="15">
        <v>1.35</v>
      </c>
      <c r="Q67" s="15">
        <v>1.35</v>
      </c>
      <c r="R67" s="15">
        <v>1.35</v>
      </c>
    </row>
    <row r="68" spans="1:18" s="7" customFormat="1" ht="15.75" customHeight="1" x14ac:dyDescent="0.25">
      <c r="A68" s="17">
        <v>69</v>
      </c>
      <c r="B68" s="16" t="s">
        <v>63</v>
      </c>
      <c r="C68" s="15">
        <v>1.5</v>
      </c>
      <c r="D68" s="15">
        <v>1.4</v>
      </c>
      <c r="E68" s="15">
        <v>1.4</v>
      </c>
      <c r="F68" s="15">
        <v>1.4</v>
      </c>
      <c r="G68" s="15">
        <v>1.4</v>
      </c>
      <c r="H68" s="15">
        <v>1.4</v>
      </c>
      <c r="I68" s="15">
        <v>1.4</v>
      </c>
      <c r="J68" s="15">
        <v>1.4</v>
      </c>
      <c r="K68" s="15">
        <v>1.4</v>
      </c>
      <c r="L68" s="15">
        <v>1.4</v>
      </c>
      <c r="M68" s="15">
        <v>1.4</v>
      </c>
      <c r="N68" s="15">
        <v>1.4</v>
      </c>
      <c r="O68" s="15">
        <v>1.4</v>
      </c>
      <c r="P68" s="15">
        <v>1.4</v>
      </c>
      <c r="Q68" s="15">
        <v>1.4</v>
      </c>
      <c r="R68" s="15">
        <v>1.4</v>
      </c>
    </row>
    <row r="69" spans="1:18" s="7" customFormat="1" ht="15.75" customHeight="1" x14ac:dyDescent="0.25">
      <c r="A69" s="17">
        <v>48</v>
      </c>
      <c r="B69" s="16" t="s">
        <v>64</v>
      </c>
      <c r="C69" s="15">
        <v>1</v>
      </c>
      <c r="D69" s="15">
        <v>1</v>
      </c>
      <c r="E69" s="15">
        <v>1</v>
      </c>
      <c r="F69" s="15">
        <v>1</v>
      </c>
      <c r="G69" s="15">
        <v>1</v>
      </c>
      <c r="H69" s="15">
        <v>1</v>
      </c>
      <c r="I69" s="15">
        <v>1</v>
      </c>
      <c r="J69" s="15">
        <v>1.2</v>
      </c>
      <c r="K69" s="15">
        <v>1.2</v>
      </c>
      <c r="L69" s="15">
        <v>1.2</v>
      </c>
      <c r="M69" s="15">
        <v>1.2</v>
      </c>
      <c r="N69" s="15">
        <v>1.2</v>
      </c>
      <c r="O69" s="15">
        <v>1.2</v>
      </c>
      <c r="P69" s="15">
        <v>1.2</v>
      </c>
      <c r="Q69" s="15">
        <v>1.2</v>
      </c>
      <c r="R69" s="15">
        <v>1.2</v>
      </c>
    </row>
    <row r="70" spans="1:18" s="7" customFormat="1" ht="15.75" customHeight="1" x14ac:dyDescent="0.25">
      <c r="A70" s="17">
        <v>11</v>
      </c>
      <c r="B70" s="16" t="s">
        <v>65</v>
      </c>
      <c r="C70" s="15">
        <v>1.4</v>
      </c>
      <c r="D70" s="15">
        <v>1.4</v>
      </c>
      <c r="E70" s="15">
        <v>1.4</v>
      </c>
      <c r="F70" s="15">
        <v>1.4</v>
      </c>
      <c r="G70" s="15">
        <v>1.4</v>
      </c>
      <c r="H70" s="15">
        <v>1.3</v>
      </c>
      <c r="I70" s="15">
        <v>1.3</v>
      </c>
      <c r="J70" s="15">
        <v>1.3</v>
      </c>
      <c r="K70" s="15">
        <v>1.3</v>
      </c>
      <c r="L70" s="15">
        <v>1.4</v>
      </c>
      <c r="M70" s="15">
        <v>1.4</v>
      </c>
      <c r="N70" s="15">
        <v>1.4</v>
      </c>
      <c r="O70" s="15">
        <v>1.4</v>
      </c>
      <c r="P70" s="15">
        <v>1.4</v>
      </c>
      <c r="Q70" s="15">
        <v>1.4</v>
      </c>
      <c r="R70" s="15">
        <v>1.4</v>
      </c>
    </row>
    <row r="71" spans="1:18" s="7" customFormat="1" ht="15.75" customHeight="1" x14ac:dyDescent="0.25">
      <c r="A71" s="17">
        <v>100</v>
      </c>
      <c r="B71" s="16" t="s">
        <v>66</v>
      </c>
      <c r="C71" s="15">
        <v>1.2</v>
      </c>
      <c r="D71" s="15">
        <v>1.2</v>
      </c>
      <c r="E71" s="15">
        <v>1.2</v>
      </c>
      <c r="F71" s="15">
        <v>1.2</v>
      </c>
      <c r="G71" s="15">
        <v>1.2</v>
      </c>
      <c r="H71" s="15">
        <v>1.2</v>
      </c>
      <c r="I71" s="15">
        <v>1.2</v>
      </c>
      <c r="J71" s="15">
        <v>1.2</v>
      </c>
      <c r="K71" s="15">
        <v>1.2</v>
      </c>
      <c r="L71" s="15">
        <v>1.2</v>
      </c>
      <c r="M71" s="15">
        <v>1.1499999999999999</v>
      </c>
      <c r="N71" s="15">
        <v>1.1499999999999999</v>
      </c>
      <c r="O71" s="15">
        <v>1.1499999999999999</v>
      </c>
      <c r="P71" s="15">
        <v>1.1000000000000001</v>
      </c>
      <c r="Q71" s="15">
        <v>1.1000000000000001</v>
      </c>
      <c r="R71" s="15">
        <v>1.1000000000000001</v>
      </c>
    </row>
    <row r="72" spans="1:18" s="7" customFormat="1" ht="15.75" customHeight="1" x14ac:dyDescent="0.25">
      <c r="A72" s="17">
        <v>112</v>
      </c>
      <c r="B72" s="16" t="s">
        <v>67</v>
      </c>
      <c r="C72" s="15">
        <v>1.5</v>
      </c>
      <c r="D72" s="15">
        <v>1.5</v>
      </c>
      <c r="E72" s="15">
        <v>1.5</v>
      </c>
      <c r="F72" s="15">
        <v>1.5</v>
      </c>
      <c r="G72" s="15">
        <v>1.4</v>
      </c>
      <c r="H72" s="15">
        <v>1.4</v>
      </c>
      <c r="I72" s="15">
        <v>1.4</v>
      </c>
      <c r="J72" s="15">
        <v>1.4</v>
      </c>
      <c r="K72" s="15">
        <v>1.4</v>
      </c>
      <c r="L72" s="15">
        <v>1.4</v>
      </c>
      <c r="M72" s="15">
        <v>1.4</v>
      </c>
      <c r="N72" s="83"/>
      <c r="O72" s="83"/>
      <c r="P72" s="83"/>
      <c r="Q72" s="88"/>
      <c r="R72" s="88"/>
    </row>
    <row r="73" spans="1:18" s="7" customFormat="1" ht="15.75" customHeight="1" x14ac:dyDescent="0.25">
      <c r="A73" s="17">
        <v>84</v>
      </c>
      <c r="B73" s="16" t="s">
        <v>68</v>
      </c>
      <c r="C73" s="15">
        <v>1.3</v>
      </c>
      <c r="D73" s="15">
        <v>1.3</v>
      </c>
      <c r="E73" s="15">
        <v>1.3</v>
      </c>
      <c r="F73" s="15">
        <v>1.3</v>
      </c>
      <c r="G73" s="15">
        <v>1.3</v>
      </c>
      <c r="H73" s="15">
        <v>1.3</v>
      </c>
      <c r="I73" s="15">
        <v>1.3</v>
      </c>
      <c r="J73" s="15">
        <v>1.3</v>
      </c>
      <c r="K73" s="15">
        <v>1.3</v>
      </c>
      <c r="L73" s="15">
        <v>1.3</v>
      </c>
      <c r="M73" s="15">
        <v>1.3</v>
      </c>
      <c r="N73" s="15">
        <v>1.3</v>
      </c>
      <c r="O73" s="15">
        <v>1.3</v>
      </c>
      <c r="P73" s="15">
        <v>1.3</v>
      </c>
      <c r="Q73" s="15">
        <v>1.3</v>
      </c>
      <c r="R73" s="15">
        <v>1.3</v>
      </c>
    </row>
    <row r="74" spans="1:18" s="7" customFormat="1" ht="15.75" customHeight="1" x14ac:dyDescent="0.25">
      <c r="A74" s="17">
        <v>85</v>
      </c>
      <c r="B74" s="16" t="s">
        <v>69</v>
      </c>
      <c r="C74" s="15">
        <v>1.5</v>
      </c>
      <c r="D74" s="15">
        <v>1.5</v>
      </c>
      <c r="E74" s="15">
        <v>1.5</v>
      </c>
      <c r="F74" s="15">
        <v>1.5</v>
      </c>
      <c r="G74" s="15">
        <v>1.5</v>
      </c>
      <c r="H74" s="15">
        <v>1.5</v>
      </c>
      <c r="I74" s="15">
        <v>1.5</v>
      </c>
      <c r="J74" s="15">
        <v>1.5</v>
      </c>
      <c r="K74" s="15">
        <v>1.5</v>
      </c>
      <c r="L74" s="15">
        <v>1.5</v>
      </c>
      <c r="M74" s="15">
        <v>1.5</v>
      </c>
      <c r="N74" s="15">
        <v>1.5</v>
      </c>
      <c r="O74" s="15">
        <v>1.5</v>
      </c>
      <c r="P74" s="15">
        <v>1.5</v>
      </c>
      <c r="Q74" s="15">
        <v>1.5</v>
      </c>
      <c r="R74" s="15">
        <v>1.5</v>
      </c>
    </row>
    <row r="75" spans="1:18" s="7" customFormat="1" ht="15.75" customHeight="1" x14ac:dyDescent="0.25">
      <c r="A75" s="17">
        <v>136</v>
      </c>
      <c r="B75" s="16" t="s">
        <v>70</v>
      </c>
      <c r="C75" s="15">
        <v>1.2</v>
      </c>
      <c r="D75" s="15">
        <v>1.2</v>
      </c>
      <c r="E75" s="15">
        <v>1.2</v>
      </c>
      <c r="F75" s="15">
        <v>1.2</v>
      </c>
      <c r="G75" s="15">
        <v>1.2</v>
      </c>
      <c r="H75" s="15">
        <v>1.2</v>
      </c>
      <c r="I75" s="15">
        <v>1.2</v>
      </c>
      <c r="J75" s="15">
        <v>1.2</v>
      </c>
      <c r="K75" s="15">
        <v>1.2</v>
      </c>
      <c r="L75" s="15">
        <v>1.2</v>
      </c>
      <c r="M75" s="15">
        <v>1.2</v>
      </c>
      <c r="N75" s="15">
        <v>1.2</v>
      </c>
      <c r="O75" s="15">
        <v>1.2</v>
      </c>
      <c r="P75" s="15">
        <v>1.2</v>
      </c>
      <c r="Q75" s="15">
        <v>1.2</v>
      </c>
      <c r="R75" s="15">
        <v>1.2</v>
      </c>
    </row>
    <row r="76" spans="1:18" s="7" customFormat="1" ht="15.75" customHeight="1" x14ac:dyDescent="0.25">
      <c r="A76" s="17">
        <v>145</v>
      </c>
      <c r="B76" s="16" t="s">
        <v>71</v>
      </c>
      <c r="C76" s="15">
        <v>1.2</v>
      </c>
      <c r="D76" s="15">
        <v>1.1499999999999999</v>
      </c>
      <c r="E76" s="15">
        <v>1.1499999999999999</v>
      </c>
      <c r="F76" s="15">
        <v>1.1499999999999999</v>
      </c>
      <c r="G76" s="15">
        <v>1.1499999999999999</v>
      </c>
      <c r="H76" s="15">
        <v>1.1499999999999999</v>
      </c>
      <c r="I76" s="15">
        <v>1.1499999999999999</v>
      </c>
      <c r="J76" s="15">
        <v>1.1499999999999999</v>
      </c>
      <c r="K76" s="15">
        <v>1.25</v>
      </c>
      <c r="L76" s="15">
        <v>1.25</v>
      </c>
      <c r="M76" s="15">
        <v>1.25</v>
      </c>
      <c r="N76" s="15">
        <v>1.25</v>
      </c>
      <c r="O76" s="15">
        <v>1.25</v>
      </c>
      <c r="P76" s="15">
        <v>1.25</v>
      </c>
      <c r="Q76" s="15">
        <v>1.25</v>
      </c>
      <c r="R76" s="15">
        <v>1.25</v>
      </c>
    </row>
    <row r="77" spans="1:18" s="7" customFormat="1" ht="15.75" customHeight="1" x14ac:dyDescent="0.25">
      <c r="A77" s="19">
        <v>138</v>
      </c>
      <c r="B77" s="18" t="s">
        <v>72</v>
      </c>
      <c r="C77" s="15">
        <v>1.1499999999999999</v>
      </c>
      <c r="D77" s="15">
        <v>1.1499999999999999</v>
      </c>
      <c r="E77" s="15">
        <v>1.1000000000000001</v>
      </c>
      <c r="F77" s="15">
        <v>1.1000000000000001</v>
      </c>
      <c r="G77" s="15">
        <v>1.1000000000000001</v>
      </c>
      <c r="H77" s="15">
        <v>1.1000000000000001</v>
      </c>
      <c r="I77" s="15">
        <v>1.1000000000000001</v>
      </c>
      <c r="J77" s="15">
        <v>1.1000000000000001</v>
      </c>
      <c r="K77" s="15">
        <v>1.1000000000000001</v>
      </c>
      <c r="L77" s="15">
        <v>1.1000000000000001</v>
      </c>
      <c r="M77" s="15">
        <v>1.1000000000000001</v>
      </c>
      <c r="N77" s="15">
        <v>1.1000000000000001</v>
      </c>
      <c r="O77" s="15">
        <v>1.1000000000000001</v>
      </c>
      <c r="P77" s="15">
        <v>1.1000000000000001</v>
      </c>
      <c r="Q77" s="15">
        <v>1.1000000000000001</v>
      </c>
      <c r="R77" s="15">
        <v>1.1000000000000001</v>
      </c>
    </row>
    <row r="78" spans="1:18" s="7" customFormat="1" ht="15.75" customHeight="1" x14ac:dyDescent="0.25">
      <c r="A78" s="17">
        <v>137</v>
      </c>
      <c r="B78" s="16" t="s">
        <v>73</v>
      </c>
      <c r="C78" s="15">
        <v>1</v>
      </c>
      <c r="D78" s="15">
        <v>1</v>
      </c>
      <c r="E78" s="15">
        <v>1</v>
      </c>
      <c r="F78" s="15">
        <v>1</v>
      </c>
      <c r="G78" s="15">
        <v>1</v>
      </c>
      <c r="H78" s="15">
        <v>1</v>
      </c>
      <c r="I78" s="15">
        <v>1</v>
      </c>
      <c r="J78" s="15">
        <v>1</v>
      </c>
      <c r="K78" s="15">
        <v>1</v>
      </c>
      <c r="L78" s="15">
        <v>1</v>
      </c>
      <c r="M78" s="15">
        <v>1</v>
      </c>
      <c r="N78" s="15">
        <v>1</v>
      </c>
      <c r="O78" s="15">
        <v>1</v>
      </c>
      <c r="P78" s="15">
        <v>1.1000000000000001</v>
      </c>
      <c r="Q78" s="15">
        <v>1.1000000000000001</v>
      </c>
      <c r="R78" s="15">
        <v>1.1000000000000001</v>
      </c>
    </row>
    <row r="79" spans="1:18" s="7" customFormat="1" ht="15.75" customHeight="1" x14ac:dyDescent="0.25">
      <c r="A79" s="19">
        <v>29</v>
      </c>
      <c r="B79" s="18" t="s">
        <v>74</v>
      </c>
      <c r="C79" s="15">
        <v>1.1000000000000001</v>
      </c>
      <c r="D79" s="15">
        <v>1.1000000000000001</v>
      </c>
      <c r="E79" s="15">
        <v>1.1000000000000001</v>
      </c>
      <c r="F79" s="15">
        <v>1.1000000000000001</v>
      </c>
      <c r="G79" s="15">
        <v>1.1000000000000001</v>
      </c>
      <c r="H79" s="15">
        <v>1.1000000000000001</v>
      </c>
      <c r="I79" s="15">
        <v>1.1000000000000001</v>
      </c>
      <c r="J79" s="15">
        <v>1.1000000000000001</v>
      </c>
      <c r="K79" s="15"/>
      <c r="L79" s="15"/>
      <c r="M79" s="15"/>
      <c r="N79" s="83"/>
      <c r="O79" s="83"/>
      <c r="P79" s="83"/>
      <c r="Q79" s="88"/>
      <c r="R79" s="88"/>
    </row>
    <row r="80" spans="1:18" s="7" customFormat="1" ht="15.75" customHeight="1" x14ac:dyDescent="0.25">
      <c r="A80" s="19">
        <v>116</v>
      </c>
      <c r="B80" s="18" t="s">
        <v>75</v>
      </c>
      <c r="C80" s="15">
        <v>1.5</v>
      </c>
      <c r="D80" s="15">
        <v>1.5</v>
      </c>
      <c r="E80" s="15">
        <v>1.5</v>
      </c>
      <c r="F80" s="15">
        <v>1.35</v>
      </c>
      <c r="G80" s="15">
        <v>1.35</v>
      </c>
      <c r="H80" s="15"/>
      <c r="I80" s="15"/>
      <c r="J80" s="15"/>
      <c r="K80" s="15"/>
      <c r="L80" s="15"/>
      <c r="M80" s="15"/>
      <c r="N80" s="83"/>
      <c r="O80" s="83"/>
      <c r="P80" s="83"/>
      <c r="Q80" s="88"/>
      <c r="R80" s="88"/>
    </row>
    <row r="81" spans="1:18" s="7" customFormat="1" ht="15.75" customHeight="1" x14ac:dyDescent="0.25">
      <c r="A81" s="19">
        <v>153</v>
      </c>
      <c r="B81" s="18" t="s">
        <v>76</v>
      </c>
      <c r="C81" s="15">
        <v>1.25</v>
      </c>
      <c r="D81" s="15">
        <v>1.25</v>
      </c>
      <c r="E81" s="15">
        <v>1.25</v>
      </c>
      <c r="F81" s="15">
        <v>1.25</v>
      </c>
      <c r="G81" s="15">
        <v>1.25</v>
      </c>
      <c r="H81" s="15">
        <v>1.25</v>
      </c>
      <c r="I81" s="15">
        <v>1.25</v>
      </c>
      <c r="J81" s="15">
        <v>1.25</v>
      </c>
      <c r="K81" s="15">
        <v>1.25</v>
      </c>
      <c r="L81" s="15">
        <v>1.25</v>
      </c>
      <c r="M81" s="15">
        <v>1.25</v>
      </c>
      <c r="N81" s="15">
        <v>1.25</v>
      </c>
      <c r="O81" s="15">
        <v>1.25</v>
      </c>
      <c r="P81" s="15">
        <v>1.25</v>
      </c>
      <c r="Q81" s="15">
        <v>1.2</v>
      </c>
      <c r="R81" s="15">
        <v>1.2</v>
      </c>
    </row>
    <row r="82" spans="1:18" s="7" customFormat="1" ht="15.75" customHeight="1" x14ac:dyDescent="0.25">
      <c r="A82" s="19">
        <v>154</v>
      </c>
      <c r="B82" s="18" t="s">
        <v>77</v>
      </c>
      <c r="C82" s="15">
        <v>1.1000000000000001</v>
      </c>
      <c r="D82" s="15">
        <v>1.1000000000000001</v>
      </c>
      <c r="E82" s="15">
        <v>1.1000000000000001</v>
      </c>
      <c r="F82" s="15">
        <v>1.1000000000000001</v>
      </c>
      <c r="G82" s="15">
        <v>1.1000000000000001</v>
      </c>
      <c r="H82" s="15">
        <v>1.1000000000000001</v>
      </c>
      <c r="I82" s="15">
        <v>1.1000000000000001</v>
      </c>
      <c r="J82" s="15"/>
      <c r="K82" s="15"/>
      <c r="L82" s="15"/>
      <c r="M82" s="15"/>
      <c r="N82" s="83"/>
      <c r="O82" s="83"/>
      <c r="P82" s="83"/>
      <c r="Q82" s="88"/>
      <c r="R82" s="88"/>
    </row>
    <row r="83" spans="1:18" s="7" customFormat="1" ht="15.75" customHeight="1" x14ac:dyDescent="0.25">
      <c r="A83" s="17">
        <v>101</v>
      </c>
      <c r="B83" s="16" t="s">
        <v>78</v>
      </c>
      <c r="C83" s="15">
        <v>1.25</v>
      </c>
      <c r="D83" s="15">
        <v>1.25</v>
      </c>
      <c r="E83" s="15">
        <v>1.25</v>
      </c>
      <c r="F83" s="15">
        <v>1.25</v>
      </c>
      <c r="G83" s="15">
        <v>1.25</v>
      </c>
      <c r="H83" s="15">
        <v>1.25</v>
      </c>
      <c r="I83" s="15">
        <v>1.25</v>
      </c>
      <c r="J83" s="15">
        <v>1.25</v>
      </c>
      <c r="K83" s="15">
        <v>1.25</v>
      </c>
      <c r="L83" s="15">
        <v>1.25</v>
      </c>
      <c r="M83" s="15">
        <v>1.25</v>
      </c>
      <c r="N83" s="15">
        <v>1.25</v>
      </c>
      <c r="O83" s="15">
        <v>1.25</v>
      </c>
      <c r="P83" s="15">
        <v>1.25</v>
      </c>
      <c r="Q83" s="15">
        <v>1.25</v>
      </c>
      <c r="R83" s="15"/>
    </row>
    <row r="84" spans="1:18" s="7" customFormat="1" ht="15.75" customHeight="1" x14ac:dyDescent="0.25">
      <c r="A84" s="17">
        <v>102</v>
      </c>
      <c r="B84" s="16" t="s">
        <v>79</v>
      </c>
      <c r="C84" s="15">
        <v>1.2</v>
      </c>
      <c r="D84" s="15">
        <v>1.2</v>
      </c>
      <c r="E84" s="15">
        <v>1.2</v>
      </c>
      <c r="F84" s="15">
        <v>1.2</v>
      </c>
      <c r="G84" s="15">
        <v>1.2</v>
      </c>
      <c r="H84" s="15">
        <v>1.2</v>
      </c>
      <c r="I84" s="15">
        <v>1.2</v>
      </c>
      <c r="J84" s="15">
        <v>1.2</v>
      </c>
      <c r="K84" s="15">
        <v>1.2</v>
      </c>
      <c r="L84" s="15">
        <v>1.2</v>
      </c>
      <c r="M84" s="15">
        <v>1.2</v>
      </c>
      <c r="N84" s="83"/>
      <c r="O84" s="83"/>
      <c r="P84" s="83"/>
      <c r="Q84" s="88"/>
      <c r="R84" s="88"/>
    </row>
    <row r="85" spans="1:18" s="7" customFormat="1" ht="15.75" customHeight="1" x14ac:dyDescent="0.25">
      <c r="A85" s="19">
        <v>103</v>
      </c>
      <c r="B85" s="18" t="s">
        <v>81</v>
      </c>
      <c r="C85" s="15">
        <v>1.2</v>
      </c>
      <c r="D85" s="15">
        <v>1.2</v>
      </c>
      <c r="E85" s="15">
        <v>1.2</v>
      </c>
      <c r="F85" s="15">
        <v>1.2</v>
      </c>
      <c r="G85" s="15">
        <v>1.2</v>
      </c>
      <c r="H85" s="15">
        <v>1.2</v>
      </c>
      <c r="I85" s="15">
        <v>1.2</v>
      </c>
      <c r="J85" s="15">
        <v>1.2</v>
      </c>
      <c r="K85" s="15">
        <v>1.2</v>
      </c>
      <c r="L85" s="15">
        <v>1.2</v>
      </c>
      <c r="M85" s="15">
        <v>1.2</v>
      </c>
      <c r="N85" s="83"/>
      <c r="O85" s="83"/>
      <c r="P85" s="83"/>
      <c r="Q85" s="88"/>
      <c r="R85" s="88"/>
    </row>
    <row r="86" spans="1:18" s="7" customFormat="1" ht="15.75" customHeight="1" x14ac:dyDescent="0.25">
      <c r="A86" s="17">
        <v>161</v>
      </c>
      <c r="B86" s="16" t="s">
        <v>82</v>
      </c>
      <c r="C86" s="15">
        <v>1.2</v>
      </c>
      <c r="D86" s="15">
        <v>1.2</v>
      </c>
      <c r="E86" s="15">
        <v>1.2</v>
      </c>
      <c r="F86" s="15">
        <v>1.2</v>
      </c>
      <c r="G86" s="15">
        <v>1.2</v>
      </c>
      <c r="H86" s="15">
        <v>1.2</v>
      </c>
      <c r="I86" s="15">
        <v>1.2</v>
      </c>
      <c r="J86" s="15">
        <v>1.2</v>
      </c>
      <c r="K86" s="15">
        <v>1.2</v>
      </c>
      <c r="L86" s="15">
        <v>1.2</v>
      </c>
      <c r="M86" s="15">
        <v>1.2</v>
      </c>
      <c r="N86" s="15">
        <v>1.2</v>
      </c>
      <c r="O86" s="15">
        <v>1.2</v>
      </c>
      <c r="P86" s="15">
        <v>1.2</v>
      </c>
      <c r="Q86" s="15">
        <v>1.2</v>
      </c>
      <c r="R86" s="15">
        <v>1.2</v>
      </c>
    </row>
    <row r="87" spans="1:18" s="7" customFormat="1" ht="15.75" customHeight="1" x14ac:dyDescent="0.25">
      <c r="A87" s="17">
        <v>117</v>
      </c>
      <c r="B87" s="16" t="s">
        <v>80</v>
      </c>
      <c r="C87" s="15"/>
      <c r="D87" s="15"/>
      <c r="E87" s="15"/>
      <c r="F87" s="15"/>
      <c r="G87" s="15"/>
      <c r="H87" s="15">
        <v>1.35</v>
      </c>
      <c r="I87" s="15">
        <v>1.35</v>
      </c>
      <c r="J87" s="15">
        <v>1.35</v>
      </c>
      <c r="K87" s="15">
        <v>1.35</v>
      </c>
      <c r="L87" s="15">
        <v>1.35</v>
      </c>
      <c r="M87" s="15">
        <v>1.35</v>
      </c>
      <c r="N87" s="15">
        <v>1.35</v>
      </c>
      <c r="O87" s="15">
        <v>1.35</v>
      </c>
      <c r="P87" s="15">
        <v>1.35</v>
      </c>
      <c r="Q87" s="15">
        <v>1.35</v>
      </c>
      <c r="R87" s="15">
        <v>1.35</v>
      </c>
    </row>
    <row r="88" spans="1:18" s="23" customFormat="1" ht="15.75" customHeight="1" x14ac:dyDescent="0.25">
      <c r="A88" s="17">
        <v>30</v>
      </c>
      <c r="B88" s="16" t="s">
        <v>84</v>
      </c>
      <c r="C88" s="15">
        <v>1.35</v>
      </c>
      <c r="D88" s="15">
        <v>1.3</v>
      </c>
      <c r="E88" s="15">
        <v>1.3</v>
      </c>
      <c r="F88" s="15"/>
      <c r="G88" s="15"/>
      <c r="H88" s="15"/>
      <c r="I88" s="15"/>
      <c r="J88" s="15"/>
      <c r="K88" s="15"/>
      <c r="L88" s="15"/>
      <c r="M88" s="15"/>
      <c r="N88" s="83"/>
      <c r="O88" s="83"/>
      <c r="P88" s="83"/>
      <c r="Q88" s="88"/>
      <c r="R88" s="88"/>
    </row>
    <row r="89" spans="1:18" s="7" customFormat="1" ht="15.75" customHeight="1" x14ac:dyDescent="0.25">
      <c r="A89" s="17">
        <v>30</v>
      </c>
      <c r="B89" s="16" t="s">
        <v>176</v>
      </c>
      <c r="C89" s="15"/>
      <c r="D89" s="15"/>
      <c r="E89" s="15"/>
      <c r="F89" s="24">
        <v>1.25</v>
      </c>
      <c r="G89" s="15">
        <v>1.25</v>
      </c>
      <c r="H89" s="15">
        <v>1.25</v>
      </c>
      <c r="I89" s="15">
        <v>1.1499999999999999</v>
      </c>
      <c r="J89" s="15">
        <v>1.1499999999999999</v>
      </c>
      <c r="K89" s="15">
        <v>1.1499999999999999</v>
      </c>
      <c r="L89" s="15">
        <v>1.1499999999999999</v>
      </c>
      <c r="M89" s="15">
        <v>1.1499999999999999</v>
      </c>
      <c r="N89" s="15">
        <v>1.1499999999999999</v>
      </c>
      <c r="O89" s="15">
        <v>1.1499999999999999</v>
      </c>
      <c r="P89" s="15">
        <v>1.1499999999999999</v>
      </c>
      <c r="Q89" s="15">
        <v>1.1499999999999999</v>
      </c>
      <c r="R89" s="15">
        <v>1.1499999999999999</v>
      </c>
    </row>
    <row r="90" spans="1:18" s="7" customFormat="1" ht="15.75" customHeight="1" x14ac:dyDescent="0.25">
      <c r="A90" s="19">
        <v>37</v>
      </c>
      <c r="B90" s="18" t="s">
        <v>83</v>
      </c>
      <c r="C90" s="15">
        <v>1.4</v>
      </c>
      <c r="D90" s="15">
        <v>1.4</v>
      </c>
      <c r="E90" s="15">
        <v>1.4</v>
      </c>
      <c r="F90" s="15">
        <v>1.4</v>
      </c>
      <c r="G90" s="15">
        <v>1.4</v>
      </c>
      <c r="H90" s="15">
        <v>1.4</v>
      </c>
      <c r="I90" s="15">
        <v>1.4</v>
      </c>
      <c r="J90" s="15"/>
      <c r="K90" s="15"/>
      <c r="L90" s="15"/>
      <c r="M90" s="15"/>
      <c r="N90" s="83"/>
      <c r="O90" s="83"/>
      <c r="P90" s="83"/>
      <c r="Q90" s="88"/>
      <c r="R90" s="88"/>
    </row>
    <row r="91" spans="1:18" s="7" customFormat="1" ht="15.75" customHeight="1" x14ac:dyDescent="0.25">
      <c r="A91" s="17">
        <v>13</v>
      </c>
      <c r="B91" s="26" t="s">
        <v>178</v>
      </c>
      <c r="C91" s="15">
        <v>1.3</v>
      </c>
      <c r="D91" s="15">
        <v>1.3</v>
      </c>
      <c r="E91" s="15">
        <v>1.3</v>
      </c>
      <c r="F91" s="15">
        <v>1.3</v>
      </c>
      <c r="G91" s="15">
        <v>1.3</v>
      </c>
      <c r="H91" s="15">
        <v>1.3</v>
      </c>
      <c r="I91" s="15">
        <v>1.3</v>
      </c>
      <c r="J91" s="15">
        <v>1.3</v>
      </c>
      <c r="K91" s="15">
        <v>1.3</v>
      </c>
      <c r="L91" s="15">
        <v>1.3</v>
      </c>
      <c r="M91" s="15">
        <v>1.3</v>
      </c>
      <c r="N91" s="83"/>
      <c r="O91" s="83"/>
      <c r="P91" s="83"/>
      <c r="Q91" s="88"/>
      <c r="R91" s="88" t="s">
        <v>220</v>
      </c>
    </row>
    <row r="92" spans="1:18" s="7" customFormat="1" ht="15.75" customHeight="1" x14ac:dyDescent="0.25">
      <c r="A92" s="17">
        <v>38</v>
      </c>
      <c r="B92" s="16" t="s">
        <v>87</v>
      </c>
      <c r="C92" s="15">
        <v>1.1000000000000001</v>
      </c>
      <c r="D92" s="15">
        <v>1.1000000000000001</v>
      </c>
      <c r="E92" s="15">
        <v>1.1000000000000001</v>
      </c>
      <c r="F92" s="15">
        <v>1.1000000000000001</v>
      </c>
      <c r="G92" s="15">
        <v>1.1000000000000001</v>
      </c>
      <c r="H92" s="15">
        <v>1.1000000000000001</v>
      </c>
      <c r="I92" s="15">
        <v>1.1000000000000001</v>
      </c>
      <c r="J92" s="15">
        <v>1.1000000000000001</v>
      </c>
      <c r="K92" s="15">
        <v>1.1000000000000001</v>
      </c>
      <c r="L92" s="15">
        <v>1.1000000000000001</v>
      </c>
      <c r="M92" s="15">
        <v>1.1000000000000001</v>
      </c>
      <c r="N92" s="15">
        <v>1.1000000000000001</v>
      </c>
      <c r="O92" s="15">
        <v>1.1000000000000001</v>
      </c>
      <c r="P92" s="15">
        <v>1.1000000000000001</v>
      </c>
      <c r="Q92" s="15">
        <v>1.1000000000000001</v>
      </c>
      <c r="R92" s="15">
        <v>1.1000000000000001</v>
      </c>
    </row>
    <row r="93" spans="1:18" s="7" customFormat="1" ht="15.75" customHeight="1" x14ac:dyDescent="0.25">
      <c r="A93" s="17">
        <v>117</v>
      </c>
      <c r="B93" s="16" t="s">
        <v>88</v>
      </c>
      <c r="C93" s="15">
        <v>1.5</v>
      </c>
      <c r="D93" s="15">
        <v>1.5</v>
      </c>
      <c r="E93" s="15">
        <v>1.5</v>
      </c>
      <c r="F93" s="15">
        <v>1.5</v>
      </c>
      <c r="G93" s="15">
        <v>1.35</v>
      </c>
      <c r="H93" s="15"/>
      <c r="I93" s="15"/>
      <c r="J93" s="15"/>
      <c r="K93" s="15"/>
      <c r="L93" s="15"/>
      <c r="M93" s="15"/>
      <c r="N93" s="83"/>
      <c r="O93" s="83"/>
      <c r="P93" s="83"/>
      <c r="Q93" s="88"/>
      <c r="R93" s="88"/>
    </row>
    <row r="94" spans="1:18" s="7" customFormat="1" ht="15.75" customHeight="1" x14ac:dyDescent="0.25">
      <c r="A94" s="19">
        <v>130</v>
      </c>
      <c r="B94" s="18" t="s">
        <v>89</v>
      </c>
      <c r="C94" s="15">
        <v>1.4</v>
      </c>
      <c r="D94" s="15">
        <v>1.3</v>
      </c>
      <c r="E94" s="15">
        <v>1.3</v>
      </c>
      <c r="F94" s="15">
        <v>1.3</v>
      </c>
      <c r="G94" s="15">
        <v>1.3</v>
      </c>
      <c r="H94" s="15">
        <v>1.3</v>
      </c>
      <c r="I94" s="15">
        <v>1.3</v>
      </c>
      <c r="J94" s="15">
        <v>1.3</v>
      </c>
      <c r="K94" s="15">
        <v>1.3</v>
      </c>
      <c r="L94" s="15">
        <v>1.3</v>
      </c>
      <c r="M94" s="15">
        <v>1.3</v>
      </c>
      <c r="N94" s="15">
        <v>1.3</v>
      </c>
      <c r="O94" s="15">
        <v>1.3</v>
      </c>
      <c r="P94" s="15">
        <v>1.3</v>
      </c>
      <c r="Q94" s="15">
        <v>1.3</v>
      </c>
      <c r="R94" s="15">
        <v>1.3</v>
      </c>
    </row>
    <row r="95" spans="1:18" s="7" customFormat="1" ht="15.75" customHeight="1" x14ac:dyDescent="0.25">
      <c r="A95" s="19">
        <v>70</v>
      </c>
      <c r="B95" s="18" t="s">
        <v>90</v>
      </c>
      <c r="C95" s="15">
        <v>1.3</v>
      </c>
      <c r="D95" s="15">
        <v>1.3</v>
      </c>
      <c r="E95" s="15">
        <v>1.3</v>
      </c>
      <c r="F95" s="15">
        <v>1.3</v>
      </c>
      <c r="G95" s="15">
        <v>1.3</v>
      </c>
      <c r="H95" s="15">
        <v>1.3</v>
      </c>
      <c r="I95" s="15">
        <v>1.3</v>
      </c>
      <c r="J95" s="15">
        <v>1.3</v>
      </c>
      <c r="K95" s="15">
        <v>1.3</v>
      </c>
      <c r="L95" s="15">
        <v>1.3</v>
      </c>
      <c r="M95" s="15">
        <v>1.3</v>
      </c>
      <c r="N95" s="15">
        <v>1.3</v>
      </c>
      <c r="O95" s="15">
        <v>1.3</v>
      </c>
      <c r="P95" s="15">
        <v>1.3</v>
      </c>
      <c r="Q95" s="15">
        <v>1.3</v>
      </c>
      <c r="R95" s="15">
        <v>1.3</v>
      </c>
    </row>
    <row r="96" spans="1:18" s="7" customFormat="1" ht="15.75" customHeight="1" x14ac:dyDescent="0.25">
      <c r="A96" s="19">
        <v>14</v>
      </c>
      <c r="B96" s="18" t="s">
        <v>91</v>
      </c>
      <c r="C96" s="15">
        <v>1.3</v>
      </c>
      <c r="D96" s="15">
        <v>1.3</v>
      </c>
      <c r="E96" s="15">
        <v>1.3</v>
      </c>
      <c r="F96" s="15">
        <v>1.3</v>
      </c>
      <c r="G96" s="15">
        <v>1.3</v>
      </c>
      <c r="H96" s="15">
        <v>1.3</v>
      </c>
      <c r="I96" s="15">
        <v>1.3</v>
      </c>
      <c r="J96" s="15">
        <v>1.3</v>
      </c>
      <c r="K96" s="15">
        <v>1.3</v>
      </c>
      <c r="L96" s="15">
        <v>1.3</v>
      </c>
      <c r="M96" s="15">
        <v>1.3</v>
      </c>
      <c r="N96" s="83"/>
      <c r="O96" s="83"/>
      <c r="P96" s="83"/>
      <c r="Q96" s="88"/>
      <c r="R96" s="88"/>
    </row>
    <row r="97" spans="1:18" s="7" customFormat="1" ht="15.75" customHeight="1" x14ac:dyDescent="0.25">
      <c r="A97" s="19">
        <v>110</v>
      </c>
      <c r="B97" s="18" t="s">
        <v>221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83"/>
      <c r="O97" s="83"/>
      <c r="P97" s="83"/>
      <c r="Q97" s="88"/>
      <c r="R97" s="15">
        <v>1.1000000000000001</v>
      </c>
    </row>
    <row r="98" spans="1:18" s="7" customFormat="1" ht="15.75" customHeight="1" x14ac:dyDescent="0.25">
      <c r="A98" s="19">
        <v>86</v>
      </c>
      <c r="B98" s="18" t="s">
        <v>92</v>
      </c>
      <c r="C98" s="15">
        <v>1.2</v>
      </c>
      <c r="D98" s="15">
        <v>1.2</v>
      </c>
      <c r="E98" s="15">
        <v>1.2</v>
      </c>
      <c r="F98" s="15">
        <v>1.2</v>
      </c>
      <c r="G98" s="15">
        <v>1.2</v>
      </c>
      <c r="H98" s="15">
        <v>1.2</v>
      </c>
      <c r="I98" s="15">
        <v>1.2</v>
      </c>
      <c r="J98" s="15">
        <v>1</v>
      </c>
      <c r="K98" s="15">
        <v>1</v>
      </c>
      <c r="L98" s="15">
        <v>1</v>
      </c>
      <c r="M98" s="15">
        <v>1</v>
      </c>
      <c r="N98" s="15">
        <v>1</v>
      </c>
      <c r="O98" s="15">
        <v>1</v>
      </c>
      <c r="P98" s="15">
        <v>1</v>
      </c>
      <c r="Q98" s="15">
        <v>1</v>
      </c>
      <c r="R98" s="15">
        <v>1</v>
      </c>
    </row>
    <row r="99" spans="1:18" s="7" customFormat="1" ht="15.75" customHeight="1" x14ac:dyDescent="0.25">
      <c r="A99" s="17">
        <v>15</v>
      </c>
      <c r="B99" s="16" t="s">
        <v>93</v>
      </c>
      <c r="C99" s="15">
        <v>1.3</v>
      </c>
      <c r="D99" s="15">
        <v>1.3</v>
      </c>
      <c r="E99" s="15">
        <v>1.3</v>
      </c>
      <c r="F99" s="15"/>
      <c r="G99" s="15"/>
      <c r="H99" s="15"/>
      <c r="I99" s="15"/>
      <c r="J99" s="15"/>
      <c r="K99" s="15"/>
      <c r="L99" s="15"/>
      <c r="M99" s="15"/>
      <c r="N99" s="83"/>
      <c r="O99" s="83"/>
      <c r="P99" s="83"/>
      <c r="Q99" s="88"/>
      <c r="R99" s="88"/>
    </row>
    <row r="100" spans="1:18" s="7" customFormat="1" ht="15.75" customHeight="1" x14ac:dyDescent="0.25">
      <c r="A100" s="17">
        <v>15</v>
      </c>
      <c r="B100" s="16" t="s">
        <v>94</v>
      </c>
      <c r="C100" s="15"/>
      <c r="D100" s="15"/>
      <c r="E100" s="15"/>
      <c r="F100" s="15">
        <v>1.25</v>
      </c>
      <c r="G100" s="15">
        <v>1.25</v>
      </c>
      <c r="H100" s="15">
        <v>1.2</v>
      </c>
      <c r="I100" s="15">
        <v>1.2</v>
      </c>
      <c r="J100" s="15">
        <v>1.2</v>
      </c>
      <c r="K100" s="15">
        <v>1.1499999999999999</v>
      </c>
      <c r="L100" s="15">
        <v>1.1499999999999999</v>
      </c>
      <c r="M100" s="15">
        <v>1.1000000000000001</v>
      </c>
      <c r="N100" s="15">
        <v>1.1000000000000001</v>
      </c>
      <c r="O100" s="15">
        <v>1.1000000000000001</v>
      </c>
      <c r="P100" s="15">
        <v>1.1000000000000001</v>
      </c>
      <c r="Q100" s="15">
        <v>1.1000000000000001</v>
      </c>
      <c r="R100" s="15">
        <v>1.1000000000000001</v>
      </c>
    </row>
    <row r="101" spans="1:18" s="7" customFormat="1" ht="15.75" customHeight="1" x14ac:dyDescent="0.25">
      <c r="A101" s="17">
        <v>16</v>
      </c>
      <c r="B101" s="16" t="s">
        <v>95</v>
      </c>
      <c r="C101" s="15">
        <v>1.5</v>
      </c>
      <c r="D101" s="15">
        <v>1.4</v>
      </c>
      <c r="E101" s="15">
        <v>1.4</v>
      </c>
      <c r="F101" s="15"/>
      <c r="G101" s="15"/>
      <c r="H101" s="15"/>
      <c r="I101" s="15"/>
      <c r="J101" s="15"/>
      <c r="K101" s="15"/>
      <c r="L101" s="15"/>
      <c r="M101" s="15"/>
      <c r="N101" s="83"/>
      <c r="O101" s="83"/>
      <c r="P101" s="83"/>
      <c r="Q101" s="88"/>
      <c r="R101" s="88"/>
    </row>
    <row r="102" spans="1:18" s="7" customFormat="1" ht="15.75" customHeight="1" x14ac:dyDescent="0.25">
      <c r="A102" s="19">
        <v>146</v>
      </c>
      <c r="B102" s="18" t="s">
        <v>96</v>
      </c>
      <c r="C102" s="15">
        <v>1.2</v>
      </c>
      <c r="D102" s="15">
        <v>1.2</v>
      </c>
      <c r="E102" s="15">
        <v>1.2</v>
      </c>
      <c r="F102" s="15">
        <v>1.2</v>
      </c>
      <c r="G102" s="15">
        <v>1.2</v>
      </c>
      <c r="H102" s="15">
        <v>1.2</v>
      </c>
      <c r="I102" s="15">
        <v>1.2</v>
      </c>
      <c r="J102" s="15">
        <v>1.2</v>
      </c>
      <c r="K102" s="15">
        <v>1.2</v>
      </c>
      <c r="L102" s="15">
        <v>1.2</v>
      </c>
      <c r="M102" s="15">
        <v>1.2</v>
      </c>
      <c r="N102" s="15">
        <v>1.2</v>
      </c>
      <c r="O102" s="15">
        <v>1.2</v>
      </c>
      <c r="P102" s="15">
        <v>1.2</v>
      </c>
      <c r="Q102" s="15">
        <v>1.2</v>
      </c>
      <c r="R102" s="15">
        <v>1.2</v>
      </c>
    </row>
    <row r="103" spans="1:18" s="7" customFormat="1" ht="15.75" customHeight="1" x14ac:dyDescent="0.25">
      <c r="A103" s="19">
        <v>162</v>
      </c>
      <c r="B103" s="18" t="s">
        <v>97</v>
      </c>
      <c r="C103" s="15">
        <v>1.1499999999999999</v>
      </c>
      <c r="D103" s="15">
        <v>1.1499999999999999</v>
      </c>
      <c r="E103" s="15">
        <v>1.1499999999999999</v>
      </c>
      <c r="F103" s="15">
        <v>1.1499999999999999</v>
      </c>
      <c r="G103" s="15">
        <v>1.1499999999999999</v>
      </c>
      <c r="H103" s="15">
        <v>1.1499999999999999</v>
      </c>
      <c r="I103" s="15">
        <v>1.1499999999999999</v>
      </c>
      <c r="J103" s="15">
        <v>1.1499999999999999</v>
      </c>
      <c r="K103" s="15">
        <v>1.1499999999999999</v>
      </c>
      <c r="L103" s="15">
        <v>1.1499999999999999</v>
      </c>
      <c r="M103" s="15">
        <v>1.1499999999999999</v>
      </c>
      <c r="N103" s="15">
        <v>1.1499999999999999</v>
      </c>
      <c r="O103" s="15">
        <v>1.1499999999999999</v>
      </c>
      <c r="P103" s="15">
        <v>1.1499999999999999</v>
      </c>
      <c r="Q103" s="15">
        <v>1.1499999999999999</v>
      </c>
      <c r="R103" s="15">
        <v>1.1499999999999999</v>
      </c>
    </row>
    <row r="104" spans="1:18" s="7" customFormat="1" ht="15.75" customHeight="1" x14ac:dyDescent="0.25">
      <c r="A104" s="17">
        <v>49</v>
      </c>
      <c r="B104" s="16" t="s">
        <v>98</v>
      </c>
      <c r="C104" s="15">
        <v>1.2</v>
      </c>
      <c r="D104" s="15">
        <v>1.2</v>
      </c>
      <c r="E104" s="15">
        <v>1.1000000000000001</v>
      </c>
      <c r="F104" s="15">
        <v>1.1000000000000001</v>
      </c>
      <c r="G104" s="15">
        <v>1.1000000000000001</v>
      </c>
      <c r="H104" s="15">
        <v>1.1000000000000001</v>
      </c>
      <c r="I104" s="15">
        <v>1.1000000000000001</v>
      </c>
      <c r="J104" s="15">
        <v>1.1000000000000001</v>
      </c>
      <c r="K104" s="15">
        <v>1.1000000000000001</v>
      </c>
      <c r="L104" s="15">
        <v>1.1000000000000001</v>
      </c>
      <c r="M104" s="15">
        <v>1.1000000000000001</v>
      </c>
      <c r="N104" s="15">
        <v>1.1000000000000001</v>
      </c>
      <c r="O104" s="15">
        <v>1.1000000000000001</v>
      </c>
      <c r="P104" s="15">
        <v>1.1000000000000001</v>
      </c>
      <c r="Q104" s="15">
        <v>1.1000000000000001</v>
      </c>
      <c r="R104" s="15">
        <v>1.1000000000000001</v>
      </c>
    </row>
    <row r="105" spans="1:18" s="7" customFormat="1" ht="15.75" customHeight="1" x14ac:dyDescent="0.25">
      <c r="A105" s="17">
        <v>104</v>
      </c>
      <c r="B105" s="16" t="s">
        <v>99</v>
      </c>
      <c r="C105" s="15">
        <v>1.2</v>
      </c>
      <c r="D105" s="15">
        <v>1.2</v>
      </c>
      <c r="E105" s="15">
        <v>1.2</v>
      </c>
      <c r="F105" s="15">
        <v>1.2</v>
      </c>
      <c r="G105" s="15">
        <v>1.2</v>
      </c>
      <c r="H105" s="15">
        <v>1.2</v>
      </c>
      <c r="I105" s="15">
        <v>1.2</v>
      </c>
      <c r="J105" s="15">
        <v>1.2</v>
      </c>
      <c r="K105" s="15">
        <v>1.2</v>
      </c>
      <c r="L105" s="15">
        <v>1.2</v>
      </c>
      <c r="M105" s="15">
        <v>1.2</v>
      </c>
      <c r="N105" s="83"/>
      <c r="O105" s="83"/>
      <c r="P105" s="83"/>
      <c r="Q105" s="88"/>
      <c r="R105" s="15"/>
    </row>
    <row r="106" spans="1:18" s="7" customFormat="1" ht="15.75" customHeight="1" x14ac:dyDescent="0.25">
      <c r="A106" s="17">
        <v>71</v>
      </c>
      <c r="B106" s="16" t="s">
        <v>100</v>
      </c>
      <c r="C106" s="15">
        <v>1.3</v>
      </c>
      <c r="D106" s="15">
        <v>1.3</v>
      </c>
      <c r="E106" s="15">
        <v>1.3</v>
      </c>
      <c r="F106" s="15">
        <v>1.2</v>
      </c>
      <c r="G106" s="15">
        <v>1.2</v>
      </c>
      <c r="H106" s="15">
        <v>1.2</v>
      </c>
      <c r="I106" s="15">
        <v>1.2</v>
      </c>
      <c r="J106" s="15">
        <v>1.2</v>
      </c>
      <c r="K106" s="15">
        <v>1.2</v>
      </c>
      <c r="L106" s="15">
        <v>1.2</v>
      </c>
      <c r="M106" s="15">
        <v>1.2</v>
      </c>
      <c r="N106" s="15">
        <v>1.2</v>
      </c>
      <c r="O106" s="15">
        <v>1.2</v>
      </c>
      <c r="P106" s="15">
        <v>1.2</v>
      </c>
      <c r="Q106" s="15">
        <v>1.2</v>
      </c>
      <c r="R106" s="15">
        <v>1.2</v>
      </c>
    </row>
    <row r="107" spans="1:18" s="7" customFormat="1" ht="15.75" customHeight="1" x14ac:dyDescent="0.25">
      <c r="A107" s="17">
        <v>17</v>
      </c>
      <c r="B107" s="26" t="s">
        <v>177</v>
      </c>
      <c r="C107" s="15">
        <v>1.3</v>
      </c>
      <c r="D107" s="15">
        <v>1.3</v>
      </c>
      <c r="E107" s="15">
        <v>1.3</v>
      </c>
      <c r="F107" s="15">
        <v>1.3</v>
      </c>
      <c r="G107" s="15">
        <v>1.3</v>
      </c>
      <c r="H107" s="15">
        <v>1.3</v>
      </c>
      <c r="I107" s="15">
        <v>1.3</v>
      </c>
      <c r="J107" s="15">
        <v>1.2</v>
      </c>
      <c r="K107" s="15">
        <v>1.2</v>
      </c>
      <c r="L107" s="15">
        <v>1.2</v>
      </c>
      <c r="M107" s="15">
        <v>1.2</v>
      </c>
      <c r="N107" s="83"/>
      <c r="O107" s="83"/>
      <c r="P107" s="83"/>
      <c r="Q107" s="88"/>
      <c r="R107" s="15" t="s">
        <v>220</v>
      </c>
    </row>
    <row r="108" spans="1:18" s="7" customFormat="1" ht="15.75" customHeight="1" x14ac:dyDescent="0.25">
      <c r="A108" s="17">
        <v>139</v>
      </c>
      <c r="B108" s="16" t="s">
        <v>102</v>
      </c>
      <c r="C108" s="15">
        <v>1.3</v>
      </c>
      <c r="D108" s="15">
        <v>1.25</v>
      </c>
      <c r="E108" s="15">
        <v>1.25</v>
      </c>
      <c r="F108" s="15">
        <v>1.25</v>
      </c>
      <c r="G108" s="15">
        <v>1.25</v>
      </c>
      <c r="H108" s="15">
        <v>1.25</v>
      </c>
      <c r="I108" s="15">
        <v>1.25</v>
      </c>
      <c r="J108" s="15">
        <v>1.25</v>
      </c>
      <c r="K108" s="15">
        <v>1.25</v>
      </c>
      <c r="L108" s="15">
        <v>1.25</v>
      </c>
      <c r="M108" s="15">
        <v>1.25</v>
      </c>
      <c r="N108" s="15">
        <v>1.25</v>
      </c>
      <c r="O108" s="15">
        <v>1.25</v>
      </c>
      <c r="P108" s="15">
        <v>1.25</v>
      </c>
      <c r="Q108" s="15">
        <v>1.25</v>
      </c>
      <c r="R108" s="15">
        <v>1.25</v>
      </c>
    </row>
    <row r="109" spans="1:18" s="7" customFormat="1" ht="15.75" customHeight="1" x14ac:dyDescent="0.25">
      <c r="A109" s="17">
        <v>39</v>
      </c>
      <c r="B109" s="16" t="s">
        <v>103</v>
      </c>
      <c r="C109" s="15">
        <v>1.1000000000000001</v>
      </c>
      <c r="D109" s="15">
        <v>1.1000000000000001</v>
      </c>
      <c r="E109" s="15">
        <v>1.1000000000000001</v>
      </c>
      <c r="F109" s="15">
        <v>1.1000000000000001</v>
      </c>
      <c r="G109" s="15">
        <v>1.1000000000000001</v>
      </c>
      <c r="H109" s="15">
        <v>1.1000000000000001</v>
      </c>
      <c r="I109" s="15">
        <v>1.1000000000000001</v>
      </c>
      <c r="J109" s="15">
        <v>1.1000000000000001</v>
      </c>
      <c r="K109" s="15">
        <v>1.1000000000000001</v>
      </c>
      <c r="L109" s="15">
        <v>1.1000000000000001</v>
      </c>
      <c r="M109" s="15">
        <v>1.1000000000000001</v>
      </c>
      <c r="N109" s="15">
        <v>1.1000000000000001</v>
      </c>
      <c r="O109" s="15">
        <v>1.1000000000000001</v>
      </c>
      <c r="P109" s="15">
        <v>1.1000000000000001</v>
      </c>
      <c r="Q109" s="15">
        <v>1.1000000000000001</v>
      </c>
      <c r="R109" s="15">
        <v>1.1000000000000001</v>
      </c>
    </row>
    <row r="110" spans="1:18" s="7" customFormat="1" ht="15.75" customHeight="1" x14ac:dyDescent="0.25">
      <c r="A110" s="27">
        <v>31</v>
      </c>
      <c r="B110" s="26" t="s">
        <v>175</v>
      </c>
      <c r="C110" s="15">
        <v>1.3</v>
      </c>
      <c r="D110" s="15">
        <v>1.3</v>
      </c>
      <c r="E110" s="15">
        <v>1.3</v>
      </c>
      <c r="F110" s="15">
        <v>1.3</v>
      </c>
      <c r="G110" s="15">
        <v>1.3</v>
      </c>
      <c r="H110" s="15">
        <v>1.3</v>
      </c>
      <c r="I110" s="15">
        <v>1.3</v>
      </c>
      <c r="J110" s="15">
        <v>1.3</v>
      </c>
      <c r="K110" s="15">
        <v>1.3</v>
      </c>
      <c r="L110" s="15">
        <v>1.3</v>
      </c>
      <c r="M110" s="15">
        <v>1.3</v>
      </c>
      <c r="N110" s="15">
        <v>1.3</v>
      </c>
      <c r="O110" s="15">
        <v>1.3</v>
      </c>
      <c r="P110" s="15">
        <v>1.3</v>
      </c>
      <c r="Q110" s="15">
        <v>1.3</v>
      </c>
      <c r="R110" s="15">
        <v>1.2</v>
      </c>
    </row>
    <row r="111" spans="1:18" s="7" customFormat="1" ht="15.75" customHeight="1" x14ac:dyDescent="0.25">
      <c r="A111" s="17">
        <v>50</v>
      </c>
      <c r="B111" s="16" t="s">
        <v>105</v>
      </c>
      <c r="C111" s="15">
        <v>1.4</v>
      </c>
      <c r="D111" s="15">
        <v>1.4</v>
      </c>
      <c r="E111" s="15">
        <v>1.4</v>
      </c>
      <c r="F111" s="15">
        <v>1.4</v>
      </c>
      <c r="G111" s="15">
        <v>1.4</v>
      </c>
      <c r="H111" s="15">
        <v>1.4</v>
      </c>
      <c r="I111" s="15">
        <v>1.4</v>
      </c>
      <c r="J111" s="15">
        <v>1.35</v>
      </c>
      <c r="K111" s="15">
        <v>1.35</v>
      </c>
      <c r="L111" s="15">
        <v>1.35</v>
      </c>
      <c r="M111" s="15">
        <v>1.35</v>
      </c>
      <c r="N111" s="15">
        <v>1.35</v>
      </c>
      <c r="O111" s="15">
        <v>1.35</v>
      </c>
      <c r="P111" s="15">
        <v>1.35</v>
      </c>
      <c r="Q111" s="15">
        <v>1.3</v>
      </c>
      <c r="R111" s="15">
        <v>1.3</v>
      </c>
    </row>
    <row r="112" spans="1:18" s="7" customFormat="1" ht="15.75" customHeight="1" x14ac:dyDescent="0.25">
      <c r="A112" s="17">
        <v>51</v>
      </c>
      <c r="B112" s="16" t="s">
        <v>106</v>
      </c>
      <c r="C112" s="15">
        <v>1.4</v>
      </c>
      <c r="D112" s="15">
        <v>1.4</v>
      </c>
      <c r="E112" s="15">
        <v>1.4</v>
      </c>
      <c r="F112" s="15">
        <v>1.4</v>
      </c>
      <c r="G112" s="15">
        <v>1.4</v>
      </c>
      <c r="H112" s="15">
        <v>1.4</v>
      </c>
      <c r="I112" s="15">
        <v>1.4</v>
      </c>
      <c r="J112" s="15">
        <v>1.4</v>
      </c>
      <c r="K112" s="15">
        <v>1.3</v>
      </c>
      <c r="L112" s="15">
        <v>1.3</v>
      </c>
      <c r="M112" s="15">
        <v>1.3</v>
      </c>
      <c r="N112" s="15">
        <v>1.25</v>
      </c>
      <c r="O112" s="15">
        <v>1.25</v>
      </c>
      <c r="P112" s="15">
        <v>1.25</v>
      </c>
      <c r="Q112" s="15">
        <v>1.2</v>
      </c>
      <c r="R112" s="15">
        <v>1.2</v>
      </c>
    </row>
    <row r="113" spans="1:18" s="7" customFormat="1" ht="15.75" customHeight="1" x14ac:dyDescent="0.25">
      <c r="A113" s="17">
        <v>52</v>
      </c>
      <c r="B113" s="16" t="s">
        <v>107</v>
      </c>
      <c r="C113" s="15">
        <v>1.4</v>
      </c>
      <c r="D113" s="15">
        <v>1.4</v>
      </c>
      <c r="E113" s="15">
        <v>1.35</v>
      </c>
      <c r="F113" s="15">
        <v>1.35</v>
      </c>
      <c r="G113" s="15">
        <v>1.3</v>
      </c>
      <c r="H113" s="15">
        <v>1.3</v>
      </c>
      <c r="I113" s="15">
        <v>1.3</v>
      </c>
      <c r="J113" s="15">
        <v>1.3</v>
      </c>
      <c r="K113" s="15">
        <v>1.3</v>
      </c>
      <c r="L113" s="15">
        <v>1.3</v>
      </c>
      <c r="M113" s="15">
        <v>1.3</v>
      </c>
      <c r="N113" s="15">
        <v>1.3</v>
      </c>
      <c r="O113" s="15">
        <v>1.3</v>
      </c>
      <c r="P113" s="15">
        <v>1.3</v>
      </c>
      <c r="Q113" s="15">
        <v>1.3</v>
      </c>
      <c r="R113" s="15">
        <v>1.3</v>
      </c>
    </row>
    <row r="114" spans="1:18" s="7" customFormat="1" ht="15.75" customHeight="1" x14ac:dyDescent="0.25">
      <c r="A114" s="17">
        <v>53</v>
      </c>
      <c r="B114" s="16" t="s">
        <v>108</v>
      </c>
      <c r="C114" s="15">
        <v>1.4</v>
      </c>
      <c r="D114" s="15">
        <v>1.4</v>
      </c>
      <c r="E114" s="15">
        <v>1.4</v>
      </c>
      <c r="F114" s="15">
        <v>1.4</v>
      </c>
      <c r="G114" s="15">
        <v>1.4</v>
      </c>
      <c r="H114" s="15">
        <v>1.3</v>
      </c>
      <c r="I114" s="15">
        <v>1.3</v>
      </c>
      <c r="J114" s="15">
        <v>1.3</v>
      </c>
      <c r="K114" s="15">
        <v>1.3</v>
      </c>
      <c r="L114" s="15">
        <v>1.3</v>
      </c>
      <c r="M114" s="15">
        <v>1.3</v>
      </c>
      <c r="N114" s="15">
        <v>1.3</v>
      </c>
      <c r="O114" s="15">
        <v>1.3</v>
      </c>
      <c r="P114" s="15">
        <v>1.3</v>
      </c>
      <c r="Q114" s="15">
        <v>1.3</v>
      </c>
      <c r="R114" s="15">
        <v>1.3</v>
      </c>
    </row>
    <row r="115" spans="1:18" s="7" customFormat="1" ht="15.75" customHeight="1" x14ac:dyDescent="0.25">
      <c r="A115" s="17">
        <v>140</v>
      </c>
      <c r="B115" s="16" t="s">
        <v>109</v>
      </c>
      <c r="C115" s="15">
        <v>1.2</v>
      </c>
      <c r="D115" s="15">
        <v>1.2</v>
      </c>
      <c r="E115" s="15">
        <v>1.2</v>
      </c>
      <c r="F115" s="15">
        <v>1.2</v>
      </c>
      <c r="G115" s="15">
        <v>1.2</v>
      </c>
      <c r="H115" s="15">
        <v>1.2</v>
      </c>
      <c r="I115" s="15">
        <v>1.2</v>
      </c>
      <c r="J115" s="15">
        <v>1.2</v>
      </c>
      <c r="K115" s="15">
        <v>1.2</v>
      </c>
      <c r="L115" s="15">
        <v>1.2</v>
      </c>
      <c r="M115" s="15">
        <v>1.2</v>
      </c>
      <c r="N115" s="15">
        <v>1.2</v>
      </c>
      <c r="O115" s="15">
        <v>1.2</v>
      </c>
      <c r="P115" s="15">
        <v>1.2</v>
      </c>
      <c r="Q115" s="15">
        <v>1.2</v>
      </c>
      <c r="R115" s="15">
        <v>1.2</v>
      </c>
    </row>
    <row r="116" spans="1:18" s="7" customFormat="1" ht="15.75" customHeight="1" x14ac:dyDescent="0.25">
      <c r="A116" s="17">
        <v>87</v>
      </c>
      <c r="B116" s="16" t="s">
        <v>110</v>
      </c>
      <c r="C116" s="15">
        <v>1.25</v>
      </c>
      <c r="D116" s="15">
        <v>1.25</v>
      </c>
      <c r="E116" s="15">
        <v>1.25</v>
      </c>
      <c r="F116" s="15">
        <v>1.25</v>
      </c>
      <c r="G116" s="15">
        <v>1.25</v>
      </c>
      <c r="H116" s="15">
        <v>1.25</v>
      </c>
      <c r="I116" s="15">
        <v>1.25</v>
      </c>
      <c r="J116" s="15">
        <v>1.25</v>
      </c>
      <c r="K116" s="15">
        <v>1.25</v>
      </c>
      <c r="L116" s="15">
        <v>1.25</v>
      </c>
      <c r="M116" s="15">
        <v>1.25</v>
      </c>
      <c r="N116" s="15">
        <v>1.2</v>
      </c>
      <c r="O116" s="15">
        <v>1.2</v>
      </c>
      <c r="P116" s="15">
        <v>1.2</v>
      </c>
      <c r="Q116" s="15">
        <v>1.2</v>
      </c>
      <c r="R116" s="15">
        <v>1.2</v>
      </c>
    </row>
    <row r="117" spans="1:18" s="7" customFormat="1" ht="15.75" customHeight="1" x14ac:dyDescent="0.25">
      <c r="A117" s="17">
        <v>123</v>
      </c>
      <c r="B117" s="16" t="s">
        <v>111</v>
      </c>
      <c r="C117" s="15">
        <v>1.4</v>
      </c>
      <c r="D117" s="15">
        <v>1.4</v>
      </c>
      <c r="E117" s="15">
        <v>1.4</v>
      </c>
      <c r="F117" s="15">
        <v>1.4</v>
      </c>
      <c r="G117" s="15">
        <v>1.4</v>
      </c>
      <c r="H117" s="15">
        <v>1.4</v>
      </c>
      <c r="I117" s="15">
        <v>1.4</v>
      </c>
      <c r="J117" s="15"/>
      <c r="K117" s="15"/>
      <c r="L117" s="15"/>
      <c r="M117" s="15"/>
      <c r="N117" s="83"/>
      <c r="O117" s="83"/>
      <c r="P117" s="83"/>
      <c r="Q117" s="88"/>
      <c r="R117" s="15"/>
    </row>
    <row r="118" spans="1:18" s="7" customFormat="1" ht="15.75" customHeight="1" x14ac:dyDescent="0.25">
      <c r="A118" s="19">
        <v>156</v>
      </c>
      <c r="B118" s="18" t="s">
        <v>112</v>
      </c>
      <c r="C118" s="15">
        <v>1.1499999999999999</v>
      </c>
      <c r="D118" s="15">
        <v>1.1499999999999999</v>
      </c>
      <c r="E118" s="15">
        <v>1.1499999999999999</v>
      </c>
      <c r="F118" s="15">
        <v>1.1499999999999999</v>
      </c>
      <c r="G118" s="15">
        <v>1.1499999999999999</v>
      </c>
      <c r="H118" s="15">
        <v>1</v>
      </c>
      <c r="I118" s="15">
        <v>1</v>
      </c>
      <c r="J118" s="15">
        <v>1</v>
      </c>
      <c r="K118" s="15">
        <v>1</v>
      </c>
      <c r="L118" s="15">
        <v>1</v>
      </c>
      <c r="M118" s="15">
        <v>1</v>
      </c>
      <c r="N118" s="15">
        <v>1</v>
      </c>
      <c r="O118" s="15">
        <v>1</v>
      </c>
      <c r="P118" s="15">
        <v>1.1499999999999999</v>
      </c>
      <c r="Q118" s="15">
        <v>1.1499999999999999</v>
      </c>
      <c r="R118" s="15">
        <v>1.1499999999999999</v>
      </c>
    </row>
    <row r="119" spans="1:18" s="7" customFormat="1" ht="15.75" customHeight="1" x14ac:dyDescent="0.25">
      <c r="A119" s="17">
        <v>124</v>
      </c>
      <c r="B119" s="16" t="s">
        <v>113</v>
      </c>
      <c r="C119" s="15">
        <v>1.25</v>
      </c>
      <c r="D119" s="15">
        <v>1.25</v>
      </c>
      <c r="E119" s="15">
        <v>1.25</v>
      </c>
      <c r="F119" s="15">
        <v>1.1499999999999999</v>
      </c>
      <c r="G119" s="15">
        <v>1.1499999999999999</v>
      </c>
      <c r="H119" s="15">
        <v>1.1499999999999999</v>
      </c>
      <c r="I119" s="15">
        <v>1.1499999999999999</v>
      </c>
      <c r="J119" s="15">
        <v>1.1499999999999999</v>
      </c>
      <c r="K119" s="15">
        <v>1.1499999999999999</v>
      </c>
      <c r="L119" s="15">
        <v>1.1499999999999999</v>
      </c>
      <c r="M119" s="15">
        <v>1.1499999999999999</v>
      </c>
      <c r="N119" s="15">
        <v>1.1499999999999999</v>
      </c>
      <c r="O119" s="15">
        <v>1.1499999999999999</v>
      </c>
      <c r="P119" s="15">
        <v>1.1499999999999999</v>
      </c>
      <c r="Q119" s="15">
        <v>1.1499999999999999</v>
      </c>
      <c r="R119" s="15">
        <v>1.1499999999999999</v>
      </c>
    </row>
    <row r="120" spans="1:18" s="7" customFormat="1" ht="15.75" customHeight="1" x14ac:dyDescent="0.25">
      <c r="A120" s="17">
        <v>141</v>
      </c>
      <c r="B120" s="16" t="s">
        <v>114</v>
      </c>
      <c r="C120" s="15">
        <v>1.2</v>
      </c>
      <c r="D120" s="15">
        <v>1.2</v>
      </c>
      <c r="E120" s="15">
        <v>1.2</v>
      </c>
      <c r="F120" s="15">
        <v>1.2</v>
      </c>
      <c r="G120" s="15">
        <v>1.2</v>
      </c>
      <c r="H120" s="15">
        <v>1.2</v>
      </c>
      <c r="I120" s="15">
        <v>1.2</v>
      </c>
      <c r="J120" s="15">
        <v>1.2</v>
      </c>
      <c r="K120" s="15">
        <v>1.2</v>
      </c>
      <c r="L120" s="15">
        <v>1.2</v>
      </c>
      <c r="M120" s="15">
        <v>1.2</v>
      </c>
      <c r="N120" s="15">
        <v>1.2</v>
      </c>
      <c r="O120" s="15">
        <v>1.2</v>
      </c>
      <c r="P120" s="15">
        <v>1.2</v>
      </c>
      <c r="Q120" s="15">
        <v>1.2</v>
      </c>
      <c r="R120" s="15">
        <v>1.2</v>
      </c>
    </row>
    <row r="121" spans="1:18" s="7" customFormat="1" ht="15.75" customHeight="1" x14ac:dyDescent="0.25">
      <c r="A121" s="17">
        <v>147</v>
      </c>
      <c r="B121" s="16" t="s">
        <v>115</v>
      </c>
      <c r="C121" s="15">
        <v>1.2</v>
      </c>
      <c r="D121" s="15">
        <v>1.2</v>
      </c>
      <c r="E121" s="15">
        <v>1.2</v>
      </c>
      <c r="F121" s="15">
        <v>1.2</v>
      </c>
      <c r="G121" s="15">
        <v>1.2</v>
      </c>
      <c r="H121" s="15">
        <v>1.2</v>
      </c>
      <c r="I121" s="15">
        <v>1.2</v>
      </c>
      <c r="J121" s="15">
        <v>1.2</v>
      </c>
      <c r="K121" s="15">
        <v>1.2</v>
      </c>
      <c r="L121" s="15">
        <v>1.2</v>
      </c>
      <c r="M121" s="15">
        <v>1.2</v>
      </c>
      <c r="N121" s="15">
        <v>1.3</v>
      </c>
      <c r="O121" s="15">
        <v>1.3</v>
      </c>
      <c r="P121" s="15">
        <v>1.3</v>
      </c>
      <c r="Q121" s="15">
        <v>1.2</v>
      </c>
      <c r="R121" s="15">
        <v>1.2</v>
      </c>
    </row>
    <row r="122" spans="1:18" s="7" customFormat="1" ht="15.75" customHeight="1" x14ac:dyDescent="0.25">
      <c r="A122" s="17">
        <v>108</v>
      </c>
      <c r="B122" s="16" t="s">
        <v>116</v>
      </c>
      <c r="C122" s="15">
        <v>1.2</v>
      </c>
      <c r="D122" s="15">
        <v>1.2</v>
      </c>
      <c r="E122" s="15">
        <v>1.2</v>
      </c>
      <c r="F122" s="15">
        <v>1.2</v>
      </c>
      <c r="G122" s="15">
        <v>1.2</v>
      </c>
      <c r="H122" s="15">
        <v>1.2</v>
      </c>
      <c r="I122" s="15">
        <v>1.2</v>
      </c>
      <c r="J122" s="15">
        <v>1.2</v>
      </c>
      <c r="K122" s="15">
        <v>1.2</v>
      </c>
      <c r="L122" s="15">
        <v>1.2</v>
      </c>
      <c r="M122" s="15">
        <v>1.2</v>
      </c>
      <c r="N122" s="15">
        <v>1.2</v>
      </c>
      <c r="O122" s="15">
        <v>1.2</v>
      </c>
      <c r="P122" s="15">
        <v>1.2</v>
      </c>
      <c r="Q122" s="15">
        <v>1.2</v>
      </c>
      <c r="R122" s="15">
        <v>1.2</v>
      </c>
    </row>
    <row r="123" spans="1:18" s="7" customFormat="1" ht="15.75" customHeight="1" x14ac:dyDescent="0.25">
      <c r="A123" s="17">
        <v>40</v>
      </c>
      <c r="B123" s="16" t="s">
        <v>117</v>
      </c>
      <c r="C123" s="15">
        <v>1</v>
      </c>
      <c r="D123" s="15">
        <v>1</v>
      </c>
      <c r="E123" s="15">
        <v>1</v>
      </c>
      <c r="F123" s="15">
        <v>1</v>
      </c>
      <c r="G123" s="15">
        <v>1</v>
      </c>
      <c r="H123" s="15">
        <v>1</v>
      </c>
      <c r="I123" s="15">
        <v>1</v>
      </c>
      <c r="J123" s="15">
        <v>1</v>
      </c>
      <c r="K123" s="15">
        <v>1</v>
      </c>
      <c r="L123" s="15">
        <v>1</v>
      </c>
      <c r="M123" s="15">
        <v>1</v>
      </c>
      <c r="N123" s="15">
        <v>1</v>
      </c>
      <c r="O123" s="15">
        <v>1</v>
      </c>
      <c r="P123" s="15">
        <v>1</v>
      </c>
      <c r="Q123" s="15">
        <v>1</v>
      </c>
      <c r="R123" s="15">
        <v>1</v>
      </c>
    </row>
    <row r="124" spans="1:18" s="7" customFormat="1" ht="15.75" customHeight="1" x14ac:dyDescent="0.25">
      <c r="A124" s="19">
        <v>125</v>
      </c>
      <c r="B124" s="18" t="s">
        <v>118</v>
      </c>
      <c r="C124" s="15">
        <v>1.1499999999999999</v>
      </c>
      <c r="D124" s="15">
        <v>1.1499999999999999</v>
      </c>
      <c r="E124" s="15">
        <v>1.1499999999999999</v>
      </c>
      <c r="F124" s="15">
        <v>1.1000000000000001</v>
      </c>
      <c r="G124" s="15">
        <v>1.1000000000000001</v>
      </c>
      <c r="H124" s="15">
        <v>1.1000000000000001</v>
      </c>
      <c r="I124" s="15">
        <v>1.1000000000000001</v>
      </c>
      <c r="J124" s="15">
        <v>1.1000000000000001</v>
      </c>
      <c r="K124" s="15">
        <v>1.1000000000000001</v>
      </c>
      <c r="L124" s="15">
        <v>1.1000000000000001</v>
      </c>
      <c r="M124" s="15">
        <v>1.1000000000000001</v>
      </c>
      <c r="N124" s="15">
        <v>1.1000000000000001</v>
      </c>
      <c r="O124" s="15">
        <v>1.1000000000000001</v>
      </c>
      <c r="P124" s="15">
        <v>1.1000000000000001</v>
      </c>
      <c r="Q124" s="15">
        <v>1.1000000000000001</v>
      </c>
      <c r="R124" s="15">
        <v>1.1000000000000001</v>
      </c>
    </row>
    <row r="125" spans="1:18" s="7" customFormat="1" ht="15.75" customHeight="1" x14ac:dyDescent="0.25">
      <c r="A125" s="17">
        <v>54</v>
      </c>
      <c r="B125" s="16" t="s">
        <v>173</v>
      </c>
      <c r="C125" s="15">
        <v>1.2</v>
      </c>
      <c r="D125" s="15">
        <v>1.2</v>
      </c>
      <c r="E125" s="15">
        <v>1.2</v>
      </c>
      <c r="F125" s="15">
        <v>1.2</v>
      </c>
      <c r="G125" s="15">
        <v>1.2</v>
      </c>
      <c r="H125" s="15">
        <v>1.2</v>
      </c>
      <c r="I125" s="15">
        <v>1.2</v>
      </c>
      <c r="J125" s="15">
        <v>1.2</v>
      </c>
      <c r="K125" s="15">
        <v>1.2</v>
      </c>
      <c r="L125" s="15">
        <v>1.2</v>
      </c>
      <c r="M125" s="15">
        <v>1.2</v>
      </c>
      <c r="N125" s="15">
        <v>1.2</v>
      </c>
      <c r="O125" s="15">
        <v>1.2</v>
      </c>
      <c r="P125" s="15">
        <v>1.2</v>
      </c>
      <c r="Q125" s="15">
        <v>1.2</v>
      </c>
      <c r="R125" s="15">
        <v>1.2</v>
      </c>
    </row>
    <row r="126" spans="1:18" s="7" customFormat="1" ht="15.75" customHeight="1" x14ac:dyDescent="0.25">
      <c r="A126" s="17">
        <v>55</v>
      </c>
      <c r="B126" s="16" t="s">
        <v>126</v>
      </c>
      <c r="C126" s="15">
        <v>1.2</v>
      </c>
      <c r="D126" s="15">
        <v>1.2</v>
      </c>
      <c r="E126" s="15">
        <v>1.2</v>
      </c>
      <c r="F126" s="15">
        <v>1.2</v>
      </c>
      <c r="G126" s="15">
        <v>1.1000000000000001</v>
      </c>
      <c r="H126" s="15">
        <v>1.1000000000000001</v>
      </c>
      <c r="I126" s="15">
        <v>1.1000000000000001</v>
      </c>
      <c r="J126" s="15">
        <v>1.1000000000000001</v>
      </c>
      <c r="K126" s="15">
        <v>1.1000000000000001</v>
      </c>
      <c r="L126" s="15">
        <v>1.1000000000000001</v>
      </c>
      <c r="M126" s="15">
        <v>1.1000000000000001</v>
      </c>
      <c r="N126" s="15">
        <v>1.1000000000000001</v>
      </c>
      <c r="O126" s="15">
        <v>1.1000000000000001</v>
      </c>
      <c r="P126" s="15">
        <v>1.1000000000000001</v>
      </c>
      <c r="Q126" s="15">
        <v>1.1000000000000001</v>
      </c>
      <c r="R126" s="15">
        <v>1.1000000000000001</v>
      </c>
    </row>
    <row r="127" spans="1:18" s="7" customFormat="1" ht="15.75" customHeight="1" x14ac:dyDescent="0.25">
      <c r="A127" s="17">
        <v>56</v>
      </c>
      <c r="B127" s="16" t="s">
        <v>127</v>
      </c>
      <c r="C127" s="15">
        <v>1.3</v>
      </c>
      <c r="D127" s="15">
        <v>1.3</v>
      </c>
      <c r="E127" s="15">
        <v>1.2</v>
      </c>
      <c r="F127" s="15">
        <v>1.2</v>
      </c>
      <c r="G127" s="15">
        <v>1.2</v>
      </c>
      <c r="H127" s="15">
        <v>1.1000000000000001</v>
      </c>
      <c r="I127" s="15">
        <v>1.1000000000000001</v>
      </c>
      <c r="J127" s="15">
        <v>1.1000000000000001</v>
      </c>
      <c r="K127" s="15">
        <v>1.1000000000000001</v>
      </c>
      <c r="L127" s="15">
        <v>1.1000000000000001</v>
      </c>
      <c r="M127" s="15">
        <v>1.1000000000000001</v>
      </c>
      <c r="N127" s="15">
        <v>1.1000000000000001</v>
      </c>
      <c r="O127" s="15">
        <v>1.1000000000000001</v>
      </c>
      <c r="P127" s="15">
        <v>1.1000000000000001</v>
      </c>
      <c r="Q127" s="15">
        <v>1.1000000000000001</v>
      </c>
      <c r="R127" s="15">
        <v>1.1000000000000001</v>
      </c>
    </row>
    <row r="128" spans="1:18" s="7" customFormat="1" ht="15.75" customHeight="1" x14ac:dyDescent="0.25">
      <c r="A128" s="17">
        <v>72</v>
      </c>
      <c r="B128" s="16" t="s">
        <v>128</v>
      </c>
      <c r="C128" s="15">
        <v>1.1000000000000001</v>
      </c>
      <c r="D128" s="15">
        <v>1.1000000000000001</v>
      </c>
      <c r="E128" s="15">
        <v>1.1000000000000001</v>
      </c>
      <c r="F128" s="15"/>
      <c r="G128" s="15"/>
      <c r="H128" s="15"/>
      <c r="I128" s="15"/>
      <c r="J128" s="15"/>
      <c r="K128" s="15"/>
      <c r="L128" s="15"/>
      <c r="M128" s="15"/>
      <c r="N128" s="83"/>
      <c r="O128" s="83"/>
      <c r="P128" s="83"/>
      <c r="Q128" s="88"/>
      <c r="R128" s="15"/>
    </row>
    <row r="129" spans="1:18" s="7" customFormat="1" ht="15.75" customHeight="1" x14ac:dyDescent="0.25">
      <c r="A129" s="17">
        <v>72</v>
      </c>
      <c r="B129" s="16" t="s">
        <v>129</v>
      </c>
      <c r="C129" s="15"/>
      <c r="D129" s="15"/>
      <c r="E129" s="15"/>
      <c r="F129" s="24">
        <v>1.1000000000000001</v>
      </c>
      <c r="G129" s="15">
        <v>1.1000000000000001</v>
      </c>
      <c r="H129" s="15">
        <v>1.1000000000000001</v>
      </c>
      <c r="I129" s="15">
        <v>1.1000000000000001</v>
      </c>
      <c r="J129" s="15">
        <v>1.1000000000000001</v>
      </c>
      <c r="K129" s="15">
        <v>1.1000000000000001</v>
      </c>
      <c r="L129" s="15">
        <v>1.1000000000000001</v>
      </c>
      <c r="M129" s="15">
        <v>1.1000000000000001</v>
      </c>
      <c r="N129" s="15">
        <v>1.1000000000000001</v>
      </c>
      <c r="O129" s="15">
        <v>1.1000000000000001</v>
      </c>
      <c r="P129" s="15">
        <v>1.1000000000000001</v>
      </c>
      <c r="Q129" s="15">
        <v>1.1000000000000001</v>
      </c>
      <c r="R129" s="15">
        <v>1.2</v>
      </c>
    </row>
    <row r="130" spans="1:18" s="7" customFormat="1" ht="15.75" customHeight="1" x14ac:dyDescent="0.25">
      <c r="A130" s="19">
        <v>163</v>
      </c>
      <c r="B130" s="18" t="s">
        <v>119</v>
      </c>
      <c r="C130" s="15">
        <v>1.35</v>
      </c>
      <c r="D130" s="15">
        <v>1.35</v>
      </c>
      <c r="E130" s="15">
        <v>1.35</v>
      </c>
      <c r="F130" s="15">
        <v>1.35</v>
      </c>
      <c r="G130" s="15">
        <v>1.35</v>
      </c>
      <c r="H130" s="15">
        <v>1.35</v>
      </c>
      <c r="I130" s="15">
        <v>1.35</v>
      </c>
      <c r="J130" s="15">
        <v>1.35</v>
      </c>
      <c r="K130" s="15">
        <v>1.35</v>
      </c>
      <c r="L130" s="15">
        <v>1.35</v>
      </c>
      <c r="M130" s="15">
        <v>1.35</v>
      </c>
      <c r="N130" s="15">
        <v>1.35</v>
      </c>
      <c r="O130" s="15">
        <v>1.35</v>
      </c>
      <c r="P130" s="15">
        <v>1.35</v>
      </c>
      <c r="Q130" s="15">
        <v>1.35</v>
      </c>
      <c r="R130" s="15">
        <v>1.35</v>
      </c>
    </row>
    <row r="131" spans="1:18" s="7" customFormat="1" ht="15.75" customHeight="1" x14ac:dyDescent="0.25">
      <c r="A131" s="17">
        <v>105</v>
      </c>
      <c r="B131" s="16" t="s">
        <v>120</v>
      </c>
      <c r="C131" s="15">
        <v>1.25</v>
      </c>
      <c r="D131" s="15">
        <v>1.25</v>
      </c>
      <c r="E131" s="15">
        <v>1.25</v>
      </c>
      <c r="F131" s="15"/>
      <c r="G131" s="15"/>
      <c r="H131" s="15"/>
      <c r="I131" s="15"/>
      <c r="J131" s="15"/>
      <c r="K131" s="15"/>
      <c r="L131" s="15"/>
      <c r="M131" s="15"/>
      <c r="N131" s="83"/>
      <c r="O131" s="83"/>
      <c r="P131" s="83"/>
      <c r="Q131" s="88"/>
      <c r="R131" s="15"/>
    </row>
    <row r="132" spans="1:18" s="7" customFormat="1" ht="15.75" customHeight="1" x14ac:dyDescent="0.25">
      <c r="A132" s="19">
        <v>106</v>
      </c>
      <c r="B132" s="18" t="s">
        <v>122</v>
      </c>
      <c r="C132" s="15">
        <v>1.2</v>
      </c>
      <c r="D132" s="15">
        <v>1.2</v>
      </c>
      <c r="E132" s="15">
        <v>1.2</v>
      </c>
      <c r="F132" s="15">
        <v>1.2</v>
      </c>
      <c r="G132" s="15">
        <v>1.2</v>
      </c>
      <c r="H132" s="15">
        <v>1.2</v>
      </c>
      <c r="I132" s="15">
        <v>1.2</v>
      </c>
      <c r="J132" s="15">
        <v>1.2</v>
      </c>
      <c r="K132" s="15">
        <v>1.2</v>
      </c>
      <c r="L132" s="15">
        <v>1.2</v>
      </c>
      <c r="M132" s="15">
        <v>1.2</v>
      </c>
      <c r="N132" s="15">
        <v>1.2</v>
      </c>
      <c r="O132" s="15">
        <v>1.2</v>
      </c>
      <c r="P132" s="15">
        <v>1.2</v>
      </c>
      <c r="Q132" s="15">
        <v>1.2</v>
      </c>
      <c r="R132" s="15">
        <v>1.2</v>
      </c>
    </row>
    <row r="133" spans="1:18" s="7" customFormat="1" ht="15.75" customHeight="1" x14ac:dyDescent="0.25">
      <c r="A133" s="19">
        <v>107</v>
      </c>
      <c r="B133" s="18" t="s">
        <v>121</v>
      </c>
      <c r="C133" s="15">
        <v>1.25</v>
      </c>
      <c r="D133" s="15">
        <v>1.25</v>
      </c>
      <c r="E133" s="15">
        <v>1.25</v>
      </c>
      <c r="F133" s="15"/>
      <c r="G133" s="15"/>
      <c r="H133" s="15"/>
      <c r="I133" s="15"/>
      <c r="J133" s="15"/>
      <c r="K133" s="15"/>
      <c r="L133" s="15"/>
      <c r="M133" s="15"/>
      <c r="N133" s="83"/>
      <c r="O133" s="83"/>
      <c r="P133" s="83"/>
      <c r="Q133" s="88"/>
      <c r="R133" s="15"/>
    </row>
    <row r="134" spans="1:18" s="7" customFormat="1" ht="15.75" customHeight="1" x14ac:dyDescent="0.25">
      <c r="A134" s="19">
        <v>118</v>
      </c>
      <c r="B134" s="18" t="s">
        <v>123</v>
      </c>
      <c r="C134" s="15">
        <v>1.4</v>
      </c>
      <c r="D134" s="15">
        <v>1.4</v>
      </c>
      <c r="E134" s="15">
        <v>1.4</v>
      </c>
      <c r="F134" s="15">
        <v>1.4</v>
      </c>
      <c r="G134" s="15">
        <v>1.4</v>
      </c>
      <c r="H134" s="15">
        <v>1.4</v>
      </c>
      <c r="I134" s="15">
        <v>1.4</v>
      </c>
      <c r="J134" s="15">
        <v>1.4</v>
      </c>
      <c r="K134" s="15">
        <v>1.4</v>
      </c>
      <c r="L134" s="15">
        <v>1.4</v>
      </c>
      <c r="M134" s="15">
        <v>1.4</v>
      </c>
      <c r="N134" s="15">
        <v>1.4</v>
      </c>
      <c r="O134" s="15">
        <v>1.4</v>
      </c>
      <c r="P134" s="15">
        <v>1.4</v>
      </c>
      <c r="Q134" s="15">
        <v>1.4</v>
      </c>
      <c r="R134" s="15">
        <v>1.4</v>
      </c>
    </row>
    <row r="135" spans="1:18" s="7" customFormat="1" ht="15.75" customHeight="1" x14ac:dyDescent="0.25">
      <c r="A135" s="19">
        <v>155</v>
      </c>
      <c r="B135" s="18" t="s">
        <v>124</v>
      </c>
      <c r="C135" s="15">
        <v>1.25</v>
      </c>
      <c r="D135" s="15">
        <v>1.25</v>
      </c>
      <c r="E135" s="15">
        <v>1.25</v>
      </c>
      <c r="F135" s="15">
        <v>1.25</v>
      </c>
      <c r="G135" s="15">
        <v>1.25</v>
      </c>
      <c r="H135" s="15">
        <v>1.25</v>
      </c>
      <c r="I135" s="15">
        <v>1.25</v>
      </c>
      <c r="J135" s="15">
        <v>1.25</v>
      </c>
      <c r="K135" s="15">
        <v>1.25</v>
      </c>
      <c r="L135" s="15">
        <v>1.25</v>
      </c>
      <c r="M135" s="15">
        <v>1.25</v>
      </c>
      <c r="N135" s="15">
        <v>1.25</v>
      </c>
      <c r="O135" s="15">
        <v>1.25</v>
      </c>
      <c r="P135" s="15">
        <v>1.25</v>
      </c>
      <c r="Q135" s="15">
        <v>1.25</v>
      </c>
      <c r="R135" s="15">
        <v>1.25</v>
      </c>
    </row>
    <row r="136" spans="1:18" s="7" customFormat="1" ht="15.75" customHeight="1" x14ac:dyDescent="0.25">
      <c r="A136" s="17">
        <v>57</v>
      </c>
      <c r="B136" s="16" t="s">
        <v>134</v>
      </c>
      <c r="C136" s="15">
        <v>1.2</v>
      </c>
      <c r="D136" s="15">
        <v>1.2</v>
      </c>
      <c r="E136" s="15">
        <v>1.2</v>
      </c>
      <c r="F136" s="15">
        <v>1.2</v>
      </c>
      <c r="G136" s="15">
        <v>1.2</v>
      </c>
      <c r="H136" s="15">
        <v>1.2</v>
      </c>
      <c r="I136" s="15">
        <v>1.2</v>
      </c>
      <c r="J136" s="15">
        <v>1.3</v>
      </c>
      <c r="K136" s="15">
        <v>1.3</v>
      </c>
      <c r="L136" s="15">
        <v>1.3</v>
      </c>
      <c r="M136" s="15">
        <v>1.4</v>
      </c>
      <c r="N136" s="15">
        <v>1.4</v>
      </c>
      <c r="O136" s="15">
        <v>1.3</v>
      </c>
      <c r="P136" s="15">
        <v>1.3</v>
      </c>
      <c r="Q136" s="15">
        <v>1.2</v>
      </c>
      <c r="R136" s="15">
        <v>1.2</v>
      </c>
    </row>
    <row r="137" spans="1:18" s="7" customFormat="1" ht="15.75" customHeight="1" x14ac:dyDescent="0.25">
      <c r="A137" s="19">
        <v>41</v>
      </c>
      <c r="B137" s="18" t="s">
        <v>130</v>
      </c>
      <c r="C137" s="15">
        <v>1.2</v>
      </c>
      <c r="D137" s="15">
        <v>1.2</v>
      </c>
      <c r="E137" s="15">
        <v>1.2</v>
      </c>
      <c r="F137" s="15">
        <v>1.2</v>
      </c>
      <c r="G137" s="15">
        <v>1.2</v>
      </c>
      <c r="H137" s="15">
        <v>1.2</v>
      </c>
      <c r="I137" s="15">
        <v>1.2</v>
      </c>
      <c r="J137" s="15">
        <v>1.2</v>
      </c>
      <c r="K137" s="15">
        <v>1.2</v>
      </c>
      <c r="L137" s="15">
        <v>1.2</v>
      </c>
      <c r="M137" s="15">
        <v>1.2</v>
      </c>
      <c r="N137" s="15">
        <v>1.2</v>
      </c>
      <c r="O137" s="15">
        <v>1.2</v>
      </c>
      <c r="P137" s="15">
        <v>1.2</v>
      </c>
      <c r="Q137" s="15">
        <v>1.2</v>
      </c>
      <c r="R137" s="15">
        <v>1.2</v>
      </c>
    </row>
    <row r="138" spans="1:18" s="7" customFormat="1" ht="15.75" customHeight="1" x14ac:dyDescent="0.25">
      <c r="A138" s="17">
        <v>58</v>
      </c>
      <c r="B138" s="16" t="s">
        <v>135</v>
      </c>
      <c r="C138" s="15">
        <v>1.4</v>
      </c>
      <c r="D138" s="15">
        <v>1.4</v>
      </c>
      <c r="E138" s="15">
        <v>1.4</v>
      </c>
      <c r="F138" s="15">
        <v>1.4</v>
      </c>
      <c r="G138" s="15">
        <v>1.4</v>
      </c>
      <c r="H138" s="15">
        <v>1.4</v>
      </c>
      <c r="I138" s="15">
        <v>1.4</v>
      </c>
      <c r="J138" s="15">
        <v>1.4</v>
      </c>
      <c r="K138" s="15">
        <v>1.4</v>
      </c>
      <c r="L138" s="15">
        <v>1.4</v>
      </c>
      <c r="M138" s="15">
        <v>1.4</v>
      </c>
      <c r="N138" s="15">
        <v>1.4</v>
      </c>
      <c r="O138" s="15">
        <v>1.4</v>
      </c>
      <c r="P138" s="15">
        <v>1.4</v>
      </c>
      <c r="Q138" s="15">
        <v>1.4</v>
      </c>
      <c r="R138" s="15">
        <v>1.4</v>
      </c>
    </row>
    <row r="139" spans="1:18" s="7" customFormat="1" ht="15.75" customHeight="1" x14ac:dyDescent="0.25">
      <c r="A139" s="17">
        <v>142</v>
      </c>
      <c r="B139" s="16" t="s">
        <v>131</v>
      </c>
      <c r="C139" s="15">
        <v>1</v>
      </c>
      <c r="D139" s="15">
        <v>1</v>
      </c>
      <c r="E139" s="15">
        <v>1</v>
      </c>
      <c r="F139" s="15">
        <v>1</v>
      </c>
      <c r="G139" s="15">
        <v>1</v>
      </c>
      <c r="H139" s="15">
        <v>1</v>
      </c>
      <c r="I139" s="15">
        <v>1</v>
      </c>
      <c r="J139" s="15">
        <v>1</v>
      </c>
      <c r="K139" s="15">
        <v>1</v>
      </c>
      <c r="L139" s="15">
        <v>1</v>
      </c>
      <c r="M139" s="15">
        <v>1</v>
      </c>
      <c r="N139" s="15">
        <v>1</v>
      </c>
      <c r="O139" s="15">
        <v>1</v>
      </c>
      <c r="P139" s="15">
        <v>1</v>
      </c>
      <c r="Q139" s="15">
        <v>1</v>
      </c>
      <c r="R139" s="15">
        <v>1</v>
      </c>
    </row>
    <row r="140" spans="1:18" s="7" customFormat="1" ht="15.75" customHeight="1" x14ac:dyDescent="0.25">
      <c r="A140" s="17">
        <v>164</v>
      </c>
      <c r="B140" s="16" t="s">
        <v>132</v>
      </c>
      <c r="C140" s="15">
        <v>1.2</v>
      </c>
      <c r="D140" s="15">
        <v>1.2</v>
      </c>
      <c r="E140" s="15">
        <v>1.2</v>
      </c>
      <c r="F140" s="15">
        <v>1.2</v>
      </c>
      <c r="G140" s="15">
        <v>1.2</v>
      </c>
      <c r="H140" s="15">
        <v>1.2</v>
      </c>
      <c r="I140" s="15">
        <v>1.2</v>
      </c>
      <c r="J140" s="15">
        <v>1.2</v>
      </c>
      <c r="K140" s="15">
        <v>1.2</v>
      </c>
      <c r="L140" s="15">
        <v>1.2</v>
      </c>
      <c r="M140" s="15">
        <v>1.2</v>
      </c>
      <c r="N140" s="15">
        <v>1.2</v>
      </c>
      <c r="O140" s="15">
        <v>1.2</v>
      </c>
      <c r="P140" s="15">
        <v>1.2</v>
      </c>
      <c r="Q140" s="15">
        <v>1.2</v>
      </c>
      <c r="R140" s="15">
        <v>1.2</v>
      </c>
    </row>
    <row r="141" spans="1:18" s="7" customFormat="1" ht="15.75" customHeight="1" x14ac:dyDescent="0.25">
      <c r="A141" s="17">
        <v>1088</v>
      </c>
      <c r="B141" s="16" t="s">
        <v>181</v>
      </c>
      <c r="C141" s="15">
        <v>1.2</v>
      </c>
      <c r="D141" s="15">
        <v>1.2</v>
      </c>
      <c r="E141" s="15">
        <v>1.2</v>
      </c>
      <c r="F141" s="15">
        <v>1.2</v>
      </c>
      <c r="G141" s="15">
        <v>1.2</v>
      </c>
      <c r="H141" s="15">
        <v>1.2</v>
      </c>
      <c r="I141" s="15">
        <v>1.2</v>
      </c>
      <c r="J141" s="15"/>
      <c r="K141" s="15"/>
      <c r="L141" s="15"/>
      <c r="M141" s="15"/>
      <c r="N141" s="83"/>
      <c r="O141" s="83"/>
      <c r="P141" s="83"/>
      <c r="Q141" s="88"/>
      <c r="R141" s="15"/>
    </row>
    <row r="142" spans="1:18" s="7" customFormat="1" ht="15.75" customHeight="1" x14ac:dyDescent="0.25">
      <c r="A142" s="19">
        <v>88</v>
      </c>
      <c r="B142" s="18" t="s">
        <v>166</v>
      </c>
      <c r="C142" s="15"/>
      <c r="D142" s="15"/>
      <c r="E142" s="15"/>
      <c r="F142" s="15"/>
      <c r="G142" s="15"/>
      <c r="H142" s="15"/>
      <c r="I142" s="15"/>
      <c r="J142" s="15">
        <v>1.2</v>
      </c>
      <c r="K142" s="15">
        <v>1.2</v>
      </c>
      <c r="L142" s="15">
        <v>1.2</v>
      </c>
      <c r="M142" s="15">
        <v>1.2</v>
      </c>
      <c r="N142" s="15">
        <v>1.2</v>
      </c>
      <c r="O142" s="15">
        <v>1.2</v>
      </c>
      <c r="P142" s="15">
        <v>1.2</v>
      </c>
      <c r="Q142" s="15">
        <v>1.2</v>
      </c>
      <c r="R142" s="15">
        <v>1.2</v>
      </c>
    </row>
    <row r="143" spans="1:18" s="7" customFormat="1" ht="15.75" customHeight="1" x14ac:dyDescent="0.25">
      <c r="A143" s="19">
        <v>21</v>
      </c>
      <c r="B143" s="18" t="s">
        <v>136</v>
      </c>
      <c r="C143" s="15">
        <v>1.25</v>
      </c>
      <c r="D143" s="15">
        <v>1.25</v>
      </c>
      <c r="E143" s="15">
        <v>1.25</v>
      </c>
      <c r="F143" s="15"/>
      <c r="G143" s="15"/>
      <c r="H143" s="15"/>
      <c r="I143" s="15"/>
      <c r="J143" s="15"/>
      <c r="K143" s="15"/>
      <c r="L143" s="15"/>
      <c r="M143" s="15"/>
      <c r="N143" s="83"/>
      <c r="O143" s="83"/>
      <c r="P143" s="83"/>
      <c r="Q143" s="88"/>
      <c r="R143" s="15"/>
    </row>
    <row r="144" spans="1:18" s="7" customFormat="1" ht="15.75" customHeight="1" x14ac:dyDescent="0.25">
      <c r="A144" s="17">
        <v>73</v>
      </c>
      <c r="B144" s="16" t="s">
        <v>137</v>
      </c>
      <c r="C144" s="15">
        <v>1.4</v>
      </c>
      <c r="D144" s="15">
        <v>1.4</v>
      </c>
      <c r="E144" s="15">
        <v>1.3</v>
      </c>
      <c r="F144" s="15">
        <v>1.2</v>
      </c>
      <c r="G144" s="15">
        <v>1.2</v>
      </c>
      <c r="H144" s="15">
        <v>1.2</v>
      </c>
      <c r="I144" s="15">
        <v>1.2</v>
      </c>
      <c r="J144" s="15">
        <v>1.2</v>
      </c>
      <c r="K144" s="15">
        <v>1.2</v>
      </c>
      <c r="L144" s="15">
        <v>1.2</v>
      </c>
      <c r="M144" s="15">
        <v>1.2</v>
      </c>
      <c r="N144" s="15">
        <v>1.2</v>
      </c>
      <c r="O144" s="15">
        <v>1.2</v>
      </c>
      <c r="P144" s="15">
        <v>1.2</v>
      </c>
      <c r="Q144" s="15">
        <v>1.2</v>
      </c>
      <c r="R144" s="15">
        <v>1.2</v>
      </c>
    </row>
    <row r="145" spans="1:18" s="7" customFormat="1" ht="15.75" customHeight="1" x14ac:dyDescent="0.25">
      <c r="A145" s="19">
        <v>89</v>
      </c>
      <c r="B145" s="18" t="s">
        <v>138</v>
      </c>
      <c r="C145" s="15">
        <v>1.3</v>
      </c>
      <c r="D145" s="15">
        <v>1.3</v>
      </c>
      <c r="E145" s="15">
        <v>1.3</v>
      </c>
      <c r="F145" s="15">
        <v>1.3</v>
      </c>
      <c r="G145" s="15">
        <v>1.3</v>
      </c>
      <c r="H145" s="15">
        <v>1.3</v>
      </c>
      <c r="I145" s="15">
        <v>1.3</v>
      </c>
      <c r="J145" s="15"/>
      <c r="K145" s="15"/>
      <c r="L145" s="15"/>
      <c r="M145" s="15"/>
      <c r="N145" s="83"/>
      <c r="O145" s="83"/>
      <c r="P145" s="83"/>
      <c r="Q145" s="88"/>
      <c r="R145" s="15"/>
    </row>
    <row r="146" spans="1:18" s="7" customFormat="1" ht="15.75" customHeight="1" x14ac:dyDescent="0.25">
      <c r="A146" s="19">
        <v>143</v>
      </c>
      <c r="B146" s="18" t="s">
        <v>222</v>
      </c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83"/>
      <c r="O146" s="83"/>
      <c r="P146" s="83"/>
      <c r="Q146" s="88"/>
      <c r="R146" s="15">
        <v>1</v>
      </c>
    </row>
    <row r="147" spans="1:18" s="7" customFormat="1" ht="15.75" customHeight="1" x14ac:dyDescent="0.25">
      <c r="A147" s="17">
        <v>165</v>
      </c>
      <c r="B147" s="16" t="s">
        <v>139</v>
      </c>
      <c r="C147" s="15">
        <v>1.4</v>
      </c>
      <c r="D147" s="15">
        <v>1.4</v>
      </c>
      <c r="E147" s="15">
        <v>1.4</v>
      </c>
      <c r="F147" s="15">
        <v>1.4</v>
      </c>
      <c r="G147" s="15">
        <v>1.3</v>
      </c>
      <c r="H147" s="15">
        <v>1.3</v>
      </c>
      <c r="I147" s="15">
        <v>1.3</v>
      </c>
      <c r="J147" s="15">
        <v>1.3</v>
      </c>
      <c r="K147" s="15">
        <v>1.3</v>
      </c>
      <c r="L147" s="15">
        <v>1.3</v>
      </c>
      <c r="M147" s="15">
        <v>1.3</v>
      </c>
      <c r="N147" s="15">
        <v>1.3</v>
      </c>
      <c r="O147" s="15">
        <v>1.3</v>
      </c>
      <c r="P147" s="15">
        <v>1.3</v>
      </c>
      <c r="Q147" s="15">
        <v>1.3</v>
      </c>
      <c r="R147" s="15">
        <v>1.3</v>
      </c>
    </row>
    <row r="148" spans="1:18" s="7" customFormat="1" ht="15.75" customHeight="1" x14ac:dyDescent="0.25">
      <c r="A148" s="17">
        <v>90</v>
      </c>
      <c r="B148" s="16" t="s">
        <v>140</v>
      </c>
      <c r="C148" s="15">
        <v>1.5</v>
      </c>
      <c r="D148" s="15">
        <v>1.4</v>
      </c>
      <c r="E148" s="15">
        <v>1.4</v>
      </c>
      <c r="F148" s="15">
        <v>1.4</v>
      </c>
      <c r="G148" s="15">
        <v>1.4</v>
      </c>
      <c r="H148" s="15">
        <v>1.4</v>
      </c>
      <c r="I148" s="15">
        <v>1.3</v>
      </c>
      <c r="J148" s="15">
        <v>1.3</v>
      </c>
      <c r="K148" s="15">
        <v>1.3</v>
      </c>
      <c r="L148" s="15">
        <v>1.3</v>
      </c>
      <c r="M148" s="15">
        <v>1.3</v>
      </c>
      <c r="N148" s="15">
        <v>1.3</v>
      </c>
      <c r="O148" s="15">
        <v>1.3</v>
      </c>
      <c r="P148" s="15">
        <v>1.3</v>
      </c>
      <c r="Q148" s="15">
        <v>1.2</v>
      </c>
      <c r="R148" s="15">
        <v>1.2</v>
      </c>
    </row>
    <row r="149" spans="1:18" s="7" customFormat="1" ht="15.75" customHeight="1" x14ac:dyDescent="0.25">
      <c r="A149" s="19">
        <v>109</v>
      </c>
      <c r="B149" s="18" t="s">
        <v>141</v>
      </c>
      <c r="C149" s="15">
        <v>1.1499999999999999</v>
      </c>
      <c r="D149" s="15">
        <v>1.1499999999999999</v>
      </c>
      <c r="E149" s="15">
        <v>1.1000000000000001</v>
      </c>
      <c r="F149" s="15">
        <v>1.1000000000000001</v>
      </c>
      <c r="G149" s="15">
        <v>1.1000000000000001</v>
      </c>
      <c r="H149" s="15">
        <v>1.1000000000000001</v>
      </c>
      <c r="I149" s="15">
        <v>1.1000000000000001</v>
      </c>
      <c r="J149" s="15">
        <v>1.1000000000000001</v>
      </c>
      <c r="K149" s="15">
        <v>1.1000000000000001</v>
      </c>
      <c r="L149" s="15">
        <v>1.1000000000000001</v>
      </c>
      <c r="M149" s="15">
        <v>1.1000000000000001</v>
      </c>
      <c r="N149" s="15">
        <v>1.1000000000000001</v>
      </c>
      <c r="O149" s="15">
        <v>1.1000000000000001</v>
      </c>
      <c r="P149" s="15">
        <v>1.1000000000000001</v>
      </c>
      <c r="Q149" s="15">
        <v>1.1000000000000001</v>
      </c>
      <c r="R149" s="15"/>
    </row>
    <row r="150" spans="1:18" s="7" customFormat="1" ht="15.75" customHeight="1" x14ac:dyDescent="0.25">
      <c r="A150" s="17">
        <v>119</v>
      </c>
      <c r="B150" s="16" t="s">
        <v>142</v>
      </c>
      <c r="C150" s="15">
        <v>1.5</v>
      </c>
      <c r="D150" s="15">
        <v>1.25</v>
      </c>
      <c r="E150" s="15">
        <v>1.25</v>
      </c>
      <c r="F150" s="15">
        <v>1.25</v>
      </c>
      <c r="G150" s="15">
        <v>1.25</v>
      </c>
      <c r="H150" s="15"/>
      <c r="I150" s="15"/>
      <c r="J150" s="15"/>
      <c r="K150" s="15"/>
      <c r="L150" s="15"/>
      <c r="M150" s="15"/>
      <c r="N150" s="83"/>
      <c r="O150" s="83"/>
      <c r="P150" s="83"/>
      <c r="Q150" s="88"/>
      <c r="R150" s="15"/>
    </row>
    <row r="151" spans="1:18" s="7" customFormat="1" ht="15.75" customHeight="1" x14ac:dyDescent="0.25">
      <c r="A151" s="19">
        <v>157</v>
      </c>
      <c r="B151" s="18" t="s">
        <v>143</v>
      </c>
      <c r="C151" s="15">
        <v>1.2</v>
      </c>
      <c r="D151" s="15">
        <v>1.2</v>
      </c>
      <c r="E151" s="15">
        <v>1.2</v>
      </c>
      <c r="F151" s="15">
        <v>1.2</v>
      </c>
      <c r="G151" s="15">
        <v>1.2</v>
      </c>
      <c r="H151" s="15">
        <v>1.2</v>
      </c>
      <c r="I151" s="15">
        <v>1.2</v>
      </c>
      <c r="J151" s="15">
        <v>1.2</v>
      </c>
      <c r="K151" s="15">
        <v>1.2</v>
      </c>
      <c r="L151" s="15">
        <v>1.2</v>
      </c>
      <c r="M151" s="15">
        <v>1.2</v>
      </c>
      <c r="N151" s="15">
        <v>1.2</v>
      </c>
      <c r="O151" s="15">
        <v>1.2</v>
      </c>
      <c r="P151" s="15">
        <v>1.2</v>
      </c>
      <c r="Q151" s="15">
        <v>1.2</v>
      </c>
      <c r="R151" s="15">
        <v>1.2</v>
      </c>
    </row>
    <row r="152" spans="1:18" s="7" customFormat="1" ht="15.75" customHeight="1" x14ac:dyDescent="0.25">
      <c r="A152" s="17">
        <v>158</v>
      </c>
      <c r="B152" s="16" t="s">
        <v>153</v>
      </c>
      <c r="C152" s="15">
        <v>1.3</v>
      </c>
      <c r="D152" s="15">
        <v>1.3</v>
      </c>
      <c r="E152" s="15">
        <v>1.3</v>
      </c>
      <c r="F152" s="15">
        <v>1.3</v>
      </c>
      <c r="G152" s="15">
        <v>1.3</v>
      </c>
      <c r="H152" s="15">
        <v>1.3</v>
      </c>
      <c r="I152" s="15">
        <v>1.3</v>
      </c>
      <c r="J152" s="15">
        <v>1.3</v>
      </c>
      <c r="K152" s="15">
        <v>1.3</v>
      </c>
      <c r="L152" s="15">
        <v>1.3</v>
      </c>
      <c r="M152" s="15">
        <v>1.3</v>
      </c>
      <c r="N152" s="15">
        <v>1.3</v>
      </c>
      <c r="O152" s="15">
        <v>1.3</v>
      </c>
      <c r="P152" s="15">
        <v>1.3</v>
      </c>
      <c r="Q152" s="15">
        <v>1.3</v>
      </c>
      <c r="R152" s="15">
        <v>1.3</v>
      </c>
    </row>
    <row r="153" spans="1:18" s="7" customFormat="1" ht="15.75" customHeight="1" x14ac:dyDescent="0.25">
      <c r="A153" s="17">
        <v>131</v>
      </c>
      <c r="B153" s="16" t="s">
        <v>154</v>
      </c>
      <c r="C153" s="15">
        <v>1.2</v>
      </c>
      <c r="D153" s="15">
        <v>1.2</v>
      </c>
      <c r="E153" s="15">
        <v>1.2</v>
      </c>
      <c r="F153" s="15">
        <v>1.2</v>
      </c>
      <c r="G153" s="15">
        <v>1.2</v>
      </c>
      <c r="H153" s="15">
        <v>1.1499999999999999</v>
      </c>
      <c r="I153" s="15">
        <v>1.1499999999999999</v>
      </c>
      <c r="J153" s="15">
        <v>1.1499999999999999</v>
      </c>
      <c r="K153" s="15">
        <v>1.1499999999999999</v>
      </c>
      <c r="L153" s="15">
        <v>1.1499999999999999</v>
      </c>
      <c r="M153" s="15">
        <v>1.1499999999999999</v>
      </c>
      <c r="N153" s="15">
        <v>1.1499999999999999</v>
      </c>
      <c r="O153" s="15">
        <v>1.1499999999999999</v>
      </c>
      <c r="P153" s="15">
        <v>1.1499999999999999</v>
      </c>
      <c r="Q153" s="15">
        <v>1.1499999999999999</v>
      </c>
      <c r="R153" s="15">
        <v>1.1499999999999999</v>
      </c>
    </row>
    <row r="154" spans="1:18" s="7" customFormat="1" ht="15.75" customHeight="1" x14ac:dyDescent="0.25">
      <c r="A154" s="19">
        <v>120</v>
      </c>
      <c r="B154" s="18" t="s">
        <v>144</v>
      </c>
      <c r="C154" s="15">
        <v>1.3</v>
      </c>
      <c r="D154" s="15">
        <v>1.3</v>
      </c>
      <c r="E154" s="15">
        <v>1.3</v>
      </c>
      <c r="F154" s="15">
        <v>1.3</v>
      </c>
      <c r="G154" s="15">
        <v>1.3</v>
      </c>
      <c r="H154" s="15">
        <v>1.3</v>
      </c>
      <c r="I154" s="15">
        <v>1.3</v>
      </c>
      <c r="J154" s="15">
        <v>1.3</v>
      </c>
      <c r="K154" s="15">
        <v>1.3</v>
      </c>
      <c r="L154" s="15">
        <v>1.3</v>
      </c>
      <c r="M154" s="15">
        <v>1.3</v>
      </c>
      <c r="N154" s="15">
        <v>1.3</v>
      </c>
      <c r="O154" s="15">
        <v>1.3</v>
      </c>
      <c r="P154" s="15">
        <v>1.3</v>
      </c>
      <c r="Q154" s="15">
        <v>1.3</v>
      </c>
      <c r="R154" s="15">
        <v>1.3</v>
      </c>
    </row>
    <row r="155" spans="1:18" s="7" customFormat="1" ht="15.75" customHeight="1" x14ac:dyDescent="0.25">
      <c r="A155" s="17">
        <v>110</v>
      </c>
      <c r="B155" s="16" t="s">
        <v>145</v>
      </c>
      <c r="C155" s="15">
        <v>1.25</v>
      </c>
      <c r="D155" s="15">
        <v>1.2</v>
      </c>
      <c r="E155" s="15">
        <v>1.2</v>
      </c>
      <c r="F155" s="15">
        <v>1.2</v>
      </c>
      <c r="G155" s="15">
        <v>1.2</v>
      </c>
      <c r="H155" s="15">
        <v>1.2</v>
      </c>
      <c r="I155" s="15">
        <v>1.2</v>
      </c>
      <c r="J155" s="15">
        <v>1.2</v>
      </c>
      <c r="K155" s="15">
        <v>1.2</v>
      </c>
      <c r="L155" s="15">
        <v>1.2</v>
      </c>
      <c r="M155" s="15">
        <v>1.2</v>
      </c>
      <c r="N155" s="15">
        <v>1.2</v>
      </c>
      <c r="O155" s="15">
        <v>1.2</v>
      </c>
      <c r="P155" s="15">
        <v>1.2</v>
      </c>
      <c r="Q155" s="15">
        <v>1.2</v>
      </c>
      <c r="R155" s="15"/>
    </row>
    <row r="156" spans="1:18" s="7" customFormat="1" ht="15.75" customHeight="1" x14ac:dyDescent="0.25">
      <c r="A156" s="17">
        <v>126</v>
      </c>
      <c r="B156" s="16" t="s">
        <v>146</v>
      </c>
      <c r="C156" s="15">
        <v>1.2</v>
      </c>
      <c r="D156" s="15">
        <v>1.2</v>
      </c>
      <c r="E156" s="15">
        <v>1.2</v>
      </c>
      <c r="F156" s="15">
        <v>1.2</v>
      </c>
      <c r="G156" s="15">
        <v>1.2</v>
      </c>
      <c r="H156" s="15">
        <v>1.2</v>
      </c>
      <c r="I156" s="15">
        <v>1.2</v>
      </c>
      <c r="J156" s="15">
        <v>1.2</v>
      </c>
      <c r="K156" s="15">
        <v>1.2</v>
      </c>
      <c r="L156" s="15">
        <v>1.2</v>
      </c>
      <c r="M156" s="15">
        <v>1.2</v>
      </c>
      <c r="N156" s="15">
        <v>1.2</v>
      </c>
      <c r="O156" s="15">
        <v>1.2</v>
      </c>
      <c r="P156" s="15">
        <v>1.2</v>
      </c>
      <c r="Q156" s="15">
        <v>1.2</v>
      </c>
      <c r="R156" s="15">
        <v>1.2</v>
      </c>
    </row>
    <row r="157" spans="1:18" s="7" customFormat="1" ht="15.75" customHeight="1" x14ac:dyDescent="0.25">
      <c r="A157" s="17">
        <v>166</v>
      </c>
      <c r="B157" s="16" t="s">
        <v>147</v>
      </c>
      <c r="C157" s="15">
        <v>1.1000000000000001</v>
      </c>
      <c r="D157" s="15">
        <v>1.1000000000000001</v>
      </c>
      <c r="E157" s="15">
        <v>1.1000000000000001</v>
      </c>
      <c r="F157" s="15">
        <v>1.1000000000000001</v>
      </c>
      <c r="G157" s="15">
        <v>1.1000000000000001</v>
      </c>
      <c r="H157" s="15">
        <v>1.1000000000000001</v>
      </c>
      <c r="I157" s="15">
        <v>1.1000000000000001</v>
      </c>
      <c r="J157" s="15">
        <v>1.1000000000000001</v>
      </c>
      <c r="K157" s="15">
        <v>1.1000000000000001</v>
      </c>
      <c r="L157" s="15">
        <v>1.1000000000000001</v>
      </c>
      <c r="M157" s="15">
        <v>1.1000000000000001</v>
      </c>
      <c r="N157" s="15">
        <v>1.1000000000000001</v>
      </c>
      <c r="O157" s="15">
        <v>1.1000000000000001</v>
      </c>
      <c r="P157" s="15">
        <v>1.1000000000000001</v>
      </c>
      <c r="Q157" s="15">
        <v>1.1000000000000001</v>
      </c>
      <c r="R157" s="15">
        <v>1.1000000000000001</v>
      </c>
    </row>
    <row r="158" spans="1:18" s="7" customFormat="1" ht="15.75" customHeight="1" x14ac:dyDescent="0.25">
      <c r="A158" s="17">
        <v>59</v>
      </c>
      <c r="B158" s="16" t="s">
        <v>148</v>
      </c>
      <c r="C158" s="15">
        <v>1.1000000000000001</v>
      </c>
      <c r="D158" s="15">
        <v>1.1000000000000001</v>
      </c>
      <c r="E158" s="15">
        <v>1.1000000000000001</v>
      </c>
      <c r="F158" s="15">
        <v>1.1000000000000001</v>
      </c>
      <c r="G158" s="15">
        <v>1.1000000000000001</v>
      </c>
      <c r="H158" s="15">
        <v>1.1000000000000001</v>
      </c>
      <c r="I158" s="15">
        <v>1.1000000000000001</v>
      </c>
      <c r="J158" s="15">
        <v>1.1000000000000001</v>
      </c>
      <c r="K158" s="15">
        <v>1.1000000000000001</v>
      </c>
      <c r="L158" s="15">
        <v>1.1000000000000001</v>
      </c>
      <c r="M158" s="15">
        <v>1.1000000000000001</v>
      </c>
      <c r="N158" s="15">
        <v>1.1000000000000001</v>
      </c>
      <c r="O158" s="15">
        <v>1.1000000000000001</v>
      </c>
      <c r="P158" s="15">
        <v>1.1000000000000001</v>
      </c>
      <c r="Q158" s="15">
        <v>1.1000000000000001</v>
      </c>
      <c r="R158" s="15">
        <v>1.1000000000000001</v>
      </c>
    </row>
    <row r="159" spans="1:18" s="7" customFormat="1" ht="15.75" customHeight="1" x14ac:dyDescent="0.25">
      <c r="A159" s="17">
        <v>60</v>
      </c>
      <c r="B159" s="16" t="s">
        <v>149</v>
      </c>
      <c r="C159" s="15">
        <v>1.4</v>
      </c>
      <c r="D159" s="15">
        <v>1.4</v>
      </c>
      <c r="E159" s="15">
        <v>1.4</v>
      </c>
      <c r="F159" s="15">
        <v>1.3</v>
      </c>
      <c r="G159" s="15">
        <v>1.3</v>
      </c>
      <c r="H159" s="15">
        <v>1.3</v>
      </c>
      <c r="I159" s="15">
        <v>1.3</v>
      </c>
      <c r="J159" s="15">
        <v>1.3</v>
      </c>
      <c r="K159" s="15">
        <v>1.3</v>
      </c>
      <c r="L159" s="15">
        <v>1.3</v>
      </c>
      <c r="M159" s="15">
        <v>1.3</v>
      </c>
      <c r="N159" s="15">
        <v>1.3</v>
      </c>
      <c r="O159" s="15">
        <v>1.3</v>
      </c>
      <c r="P159" s="15">
        <v>1.3</v>
      </c>
      <c r="Q159" s="15">
        <v>1.3</v>
      </c>
      <c r="R159" s="15">
        <v>1.3</v>
      </c>
    </row>
    <row r="160" spans="1:18" s="7" customFormat="1" ht="15.75" customHeight="1" x14ac:dyDescent="0.25">
      <c r="A160" s="19">
        <v>111</v>
      </c>
      <c r="B160" s="18" t="s">
        <v>150</v>
      </c>
      <c r="C160" s="15">
        <v>1.25</v>
      </c>
      <c r="D160" s="15">
        <v>1.25</v>
      </c>
      <c r="E160" s="15">
        <v>1.25</v>
      </c>
      <c r="F160" s="15"/>
      <c r="G160" s="15"/>
      <c r="H160" s="15"/>
      <c r="I160" s="15"/>
      <c r="J160" s="15"/>
      <c r="K160" s="15"/>
      <c r="L160" s="15"/>
      <c r="M160" s="15"/>
      <c r="N160" s="83"/>
      <c r="O160" s="83"/>
      <c r="P160" s="83"/>
      <c r="Q160" s="88"/>
      <c r="R160" s="15"/>
    </row>
    <row r="161" spans="1:18" s="7" customFormat="1" ht="15.75" customHeight="1" x14ac:dyDescent="0.25">
      <c r="A161" s="19">
        <v>148</v>
      </c>
      <c r="B161" s="18" t="s">
        <v>151</v>
      </c>
      <c r="C161" s="15">
        <v>1.3</v>
      </c>
      <c r="D161" s="15">
        <v>1.3</v>
      </c>
      <c r="E161" s="15">
        <v>1.25</v>
      </c>
      <c r="F161" s="15">
        <v>1.25</v>
      </c>
      <c r="G161" s="15">
        <v>1.25</v>
      </c>
      <c r="H161" s="15">
        <v>1.25</v>
      </c>
      <c r="I161" s="15">
        <v>1.25</v>
      </c>
      <c r="J161" s="15">
        <v>1.25</v>
      </c>
      <c r="K161" s="15">
        <v>1.25</v>
      </c>
      <c r="L161" s="15">
        <v>1.25</v>
      </c>
      <c r="M161" s="15">
        <v>1.25</v>
      </c>
      <c r="N161" s="15">
        <v>1.25</v>
      </c>
      <c r="O161" s="15">
        <v>1.2</v>
      </c>
      <c r="P161" s="15">
        <v>1.2</v>
      </c>
      <c r="Q161" s="15">
        <v>1.2</v>
      </c>
      <c r="R161" s="88"/>
    </row>
    <row r="162" spans="1:18" s="7" customFormat="1" ht="15.75" customHeight="1" x14ac:dyDescent="0.25">
      <c r="A162" s="19">
        <v>167</v>
      </c>
      <c r="B162" s="18" t="s">
        <v>152</v>
      </c>
      <c r="C162" s="15">
        <v>1.25</v>
      </c>
      <c r="D162" s="15">
        <v>1.25</v>
      </c>
      <c r="E162" s="15">
        <v>1.25</v>
      </c>
      <c r="F162" s="15">
        <v>1.25</v>
      </c>
      <c r="G162" s="15">
        <v>1.25</v>
      </c>
      <c r="H162" s="15">
        <v>1.25</v>
      </c>
      <c r="I162" s="15">
        <v>1.25</v>
      </c>
      <c r="J162" s="15">
        <v>1.25</v>
      </c>
      <c r="K162" s="15">
        <v>1.25</v>
      </c>
      <c r="L162" s="15">
        <v>1.25</v>
      </c>
      <c r="M162" s="15">
        <v>1.25</v>
      </c>
      <c r="N162" s="15">
        <v>1.25</v>
      </c>
      <c r="O162" s="15">
        <v>1.25</v>
      </c>
      <c r="P162" s="15">
        <v>1.25</v>
      </c>
      <c r="Q162" s="15">
        <v>1.25</v>
      </c>
      <c r="R162" s="15">
        <v>1.25</v>
      </c>
    </row>
    <row r="163" spans="1:18" s="7" customFormat="1" ht="15.75" customHeight="1" x14ac:dyDescent="0.25">
      <c r="A163" s="17">
        <v>74</v>
      </c>
      <c r="B163" s="16" t="s">
        <v>155</v>
      </c>
      <c r="C163" s="15">
        <v>1.4</v>
      </c>
      <c r="D163" s="15">
        <v>1.4</v>
      </c>
      <c r="E163" s="15">
        <v>1.4</v>
      </c>
      <c r="F163" s="15">
        <v>1.4</v>
      </c>
      <c r="G163" s="15">
        <v>1.4</v>
      </c>
      <c r="H163" s="15">
        <v>1.4</v>
      </c>
      <c r="I163" s="15">
        <v>1.4</v>
      </c>
      <c r="J163" s="15">
        <v>1.4</v>
      </c>
      <c r="K163" s="15">
        <v>1.4</v>
      </c>
      <c r="L163" s="15">
        <v>1.4</v>
      </c>
      <c r="M163" s="15">
        <v>1.4</v>
      </c>
      <c r="N163" s="15">
        <v>1.4</v>
      </c>
      <c r="O163" s="15">
        <v>1.4</v>
      </c>
      <c r="P163" s="15">
        <v>1.4</v>
      </c>
      <c r="Q163" s="15">
        <v>1.4</v>
      </c>
      <c r="R163" s="15">
        <v>1.4</v>
      </c>
    </row>
    <row r="164" spans="1:18" s="7" customFormat="1" ht="15.75" customHeight="1" x14ac:dyDescent="0.25">
      <c r="A164" s="17">
        <v>61</v>
      </c>
      <c r="B164" s="16" t="s">
        <v>156</v>
      </c>
      <c r="C164" s="15">
        <v>1.4</v>
      </c>
      <c r="D164" s="15">
        <v>1.4</v>
      </c>
      <c r="E164" s="15">
        <v>1.4</v>
      </c>
      <c r="F164" s="15">
        <v>1.4</v>
      </c>
      <c r="G164" s="15">
        <v>1.3</v>
      </c>
      <c r="H164" s="15">
        <v>1.3</v>
      </c>
      <c r="I164" s="15">
        <v>1.3</v>
      </c>
      <c r="J164" s="15">
        <v>1.3</v>
      </c>
      <c r="K164" s="15">
        <v>1.3</v>
      </c>
      <c r="L164" s="15">
        <v>1.3</v>
      </c>
      <c r="M164" s="15">
        <v>1.3</v>
      </c>
      <c r="N164" s="15">
        <v>1.3</v>
      </c>
      <c r="O164" s="15">
        <v>1.3</v>
      </c>
      <c r="P164" s="15">
        <v>1.3</v>
      </c>
      <c r="Q164" s="15">
        <v>1.3</v>
      </c>
      <c r="R164" s="15">
        <v>1.3</v>
      </c>
    </row>
    <row r="165" spans="1:18" s="7" customFormat="1" ht="15.75" customHeight="1" x14ac:dyDescent="0.25">
      <c r="A165" s="17">
        <v>62</v>
      </c>
      <c r="B165" s="16" t="s">
        <v>157</v>
      </c>
      <c r="C165" s="15">
        <v>1.3</v>
      </c>
      <c r="D165" s="15">
        <v>1.3</v>
      </c>
      <c r="E165" s="15">
        <v>1.1000000000000001</v>
      </c>
      <c r="F165" s="15">
        <v>1.1000000000000001</v>
      </c>
      <c r="G165" s="15">
        <v>1.1000000000000001</v>
      </c>
      <c r="H165" s="15">
        <v>1.1000000000000001</v>
      </c>
      <c r="I165" s="15">
        <v>1.1000000000000001</v>
      </c>
      <c r="J165" s="15">
        <v>1.1000000000000001</v>
      </c>
      <c r="K165" s="15">
        <v>1.1000000000000001</v>
      </c>
      <c r="L165" s="15">
        <v>1.1000000000000001</v>
      </c>
      <c r="M165" s="15">
        <v>1.1000000000000001</v>
      </c>
      <c r="N165" s="15">
        <v>1.1000000000000001</v>
      </c>
      <c r="O165" s="15">
        <v>1.1000000000000001</v>
      </c>
      <c r="P165" s="15">
        <v>1.1000000000000001</v>
      </c>
      <c r="Q165" s="15">
        <v>1.1000000000000001</v>
      </c>
      <c r="R165" s="15">
        <v>1.1000000000000001</v>
      </c>
    </row>
    <row r="166" spans="1:18" s="7" customFormat="1" ht="15.75" customHeight="1" thickBot="1" x14ac:dyDescent="0.3">
      <c r="A166" s="34">
        <v>42</v>
      </c>
      <c r="B166" s="35" t="s">
        <v>158</v>
      </c>
      <c r="C166" s="14">
        <v>1</v>
      </c>
      <c r="D166" s="14">
        <v>1</v>
      </c>
      <c r="E166" s="14">
        <v>1</v>
      </c>
      <c r="F166" s="14">
        <v>1</v>
      </c>
      <c r="G166" s="14">
        <v>1</v>
      </c>
      <c r="H166" s="14">
        <v>1</v>
      </c>
      <c r="I166" s="14">
        <v>1</v>
      </c>
      <c r="J166" s="14">
        <v>1</v>
      </c>
      <c r="K166" s="14">
        <v>1</v>
      </c>
      <c r="L166" s="14">
        <v>1</v>
      </c>
      <c r="M166" s="14">
        <v>1</v>
      </c>
      <c r="N166" s="14">
        <v>1</v>
      </c>
      <c r="O166" s="14">
        <v>1</v>
      </c>
      <c r="P166" s="14">
        <v>1</v>
      </c>
      <c r="Q166" s="14">
        <v>1</v>
      </c>
      <c r="R166" s="15">
        <v>1</v>
      </c>
    </row>
    <row r="167" spans="1:18" s="7" customFormat="1" ht="15.75" customHeight="1" x14ac:dyDescent="0.25">
      <c r="A167" s="57"/>
      <c r="B167" s="57"/>
      <c r="C167" s="58"/>
      <c r="D167" s="58"/>
      <c r="E167" s="58"/>
      <c r="F167" s="58"/>
      <c r="G167" s="59"/>
    </row>
    <row r="168" spans="1:18" s="7" customFormat="1" ht="15.75" customHeight="1" x14ac:dyDescent="0.25">
      <c r="A168" s="57"/>
      <c r="B168" s="63" t="s">
        <v>200</v>
      </c>
      <c r="C168" s="64">
        <f t="shared" ref="C168:L168" si="0">SUM(C3:C166)</f>
        <v>192.99999999999994</v>
      </c>
      <c r="D168" s="64">
        <f t="shared" si="0"/>
        <v>191.54999999999995</v>
      </c>
      <c r="E168" s="64">
        <f t="shared" si="0"/>
        <v>190.09999999999988</v>
      </c>
      <c r="F168" s="64">
        <f t="shared" si="0"/>
        <v>176.64999999999986</v>
      </c>
      <c r="G168" s="64">
        <f t="shared" si="0"/>
        <v>176.14999999999989</v>
      </c>
      <c r="H168" s="64">
        <f t="shared" si="0"/>
        <v>172.54999999999993</v>
      </c>
      <c r="I168" s="64">
        <f t="shared" si="0"/>
        <v>171.94999999999993</v>
      </c>
      <c r="J168" s="64">
        <f t="shared" si="0"/>
        <v>164.19999999999996</v>
      </c>
      <c r="K168" s="64">
        <f t="shared" si="0"/>
        <v>162.84999999999997</v>
      </c>
      <c r="L168" s="64">
        <f t="shared" si="0"/>
        <v>163.04999999999995</v>
      </c>
      <c r="M168" s="64">
        <f t="shared" ref="M168:R168" si="1">SUM(M3:M166)</f>
        <v>162.84999999999994</v>
      </c>
      <c r="N168" s="64">
        <f t="shared" si="1"/>
        <v>152.99999999999997</v>
      </c>
      <c r="O168" s="64">
        <f t="shared" si="1"/>
        <v>152.64999999999995</v>
      </c>
      <c r="P168" s="64">
        <f t="shared" si="1"/>
        <v>152.89999999999995</v>
      </c>
      <c r="Q168" s="64">
        <f t="shared" si="1"/>
        <v>152.34999999999994</v>
      </c>
      <c r="R168" s="64">
        <f t="shared" si="1"/>
        <v>147.5</v>
      </c>
    </row>
    <row r="169" spans="1:18" s="7" customFormat="1" ht="15.75" customHeight="1" x14ac:dyDescent="0.25">
      <c r="A169" s="57"/>
      <c r="B169" s="63" t="s">
        <v>201</v>
      </c>
      <c r="C169" s="65">
        <f t="shared" ref="C169:L169" si="2">COUNTIF(C3:C166,"&gt;0")</f>
        <v>153</v>
      </c>
      <c r="D169" s="65">
        <f t="shared" si="2"/>
        <v>153</v>
      </c>
      <c r="E169" s="65">
        <f t="shared" si="2"/>
        <v>153</v>
      </c>
      <c r="F169" s="65">
        <f t="shared" si="2"/>
        <v>143</v>
      </c>
      <c r="G169" s="66">
        <f t="shared" si="2"/>
        <v>143</v>
      </c>
      <c r="H169" s="66">
        <f t="shared" si="2"/>
        <v>141</v>
      </c>
      <c r="I169" s="66">
        <f t="shared" si="2"/>
        <v>141</v>
      </c>
      <c r="J169" s="66">
        <f t="shared" si="2"/>
        <v>135</v>
      </c>
      <c r="K169" s="66">
        <f t="shared" si="2"/>
        <v>134</v>
      </c>
      <c r="L169" s="66">
        <f t="shared" si="2"/>
        <v>134</v>
      </c>
      <c r="M169" s="66">
        <f t="shared" ref="M169:R169" si="3">COUNTIF(M3:M166,"&gt;0")</f>
        <v>134</v>
      </c>
      <c r="N169" s="66">
        <f t="shared" si="3"/>
        <v>126</v>
      </c>
      <c r="O169" s="66">
        <f t="shared" si="3"/>
        <v>126</v>
      </c>
      <c r="P169" s="66">
        <f t="shared" si="3"/>
        <v>126</v>
      </c>
      <c r="Q169" s="66">
        <f t="shared" si="3"/>
        <v>126</v>
      </c>
      <c r="R169" s="66">
        <f t="shared" si="3"/>
        <v>122</v>
      </c>
    </row>
    <row r="170" spans="1:18" s="7" customFormat="1" ht="15.75" customHeight="1" x14ac:dyDescent="0.25">
      <c r="A170" s="57"/>
      <c r="B170" s="63" t="s">
        <v>197</v>
      </c>
      <c r="C170" s="67">
        <f t="shared" ref="C170:L170" si="4">C168/C169</f>
        <v>1.2614379084967318</v>
      </c>
      <c r="D170" s="67">
        <f t="shared" si="4"/>
        <v>1.2519607843137253</v>
      </c>
      <c r="E170" s="74">
        <f t="shared" si="4"/>
        <v>1.2424836601307181</v>
      </c>
      <c r="F170" s="67">
        <f t="shared" si="4"/>
        <v>1.2353146853146844</v>
      </c>
      <c r="G170" s="67">
        <f t="shared" si="4"/>
        <v>1.231818181818181</v>
      </c>
      <c r="H170" s="67">
        <f t="shared" si="4"/>
        <v>1.2237588652482265</v>
      </c>
      <c r="I170" s="67">
        <f t="shared" si="4"/>
        <v>1.2195035460992902</v>
      </c>
      <c r="J170" s="67">
        <f t="shared" si="4"/>
        <v>1.216296296296296</v>
      </c>
      <c r="K170" s="67">
        <f t="shared" si="4"/>
        <v>1.2152985074626863</v>
      </c>
      <c r="L170" s="67">
        <f t="shared" si="4"/>
        <v>1.216791044776119</v>
      </c>
      <c r="M170" s="67">
        <f t="shared" ref="M170:R170" si="5">M168/M169</f>
        <v>1.2152985074626861</v>
      </c>
      <c r="N170" s="67">
        <f t="shared" si="5"/>
        <v>1.214285714285714</v>
      </c>
      <c r="O170" s="67">
        <f t="shared" si="5"/>
        <v>1.2115079365079362</v>
      </c>
      <c r="P170" s="67">
        <f t="shared" si="5"/>
        <v>1.2134920634920632</v>
      </c>
      <c r="Q170" s="67">
        <f t="shared" si="5"/>
        <v>1.2091269841269836</v>
      </c>
      <c r="R170" s="67">
        <f t="shared" si="5"/>
        <v>1.209016393442623</v>
      </c>
    </row>
    <row r="171" spans="1:18" s="7" customFormat="1" ht="15.75" customHeight="1" x14ac:dyDescent="0.25">
      <c r="A171" s="57"/>
      <c r="B171" s="63" t="s">
        <v>213</v>
      </c>
      <c r="C171" s="75">
        <f>MEDIAN(C3:C166)</f>
        <v>1.25</v>
      </c>
      <c r="D171" s="75">
        <f t="shared" ref="D171:L171" si="6">MEDIAN(D3:D166)</f>
        <v>1.25</v>
      </c>
      <c r="E171" s="75">
        <f t="shared" si="6"/>
        <v>1.25</v>
      </c>
      <c r="F171" s="75">
        <f t="shared" si="6"/>
        <v>1.2</v>
      </c>
      <c r="G171" s="75">
        <f t="shared" si="6"/>
        <v>1.2</v>
      </c>
      <c r="H171" s="75">
        <f t="shared" si="6"/>
        <v>1.2</v>
      </c>
      <c r="I171" s="75">
        <f t="shared" si="6"/>
        <v>1.2</v>
      </c>
      <c r="J171" s="75">
        <f t="shared" si="6"/>
        <v>1.2</v>
      </c>
      <c r="K171" s="75">
        <f t="shared" si="6"/>
        <v>1.2</v>
      </c>
      <c r="L171" s="75">
        <f t="shared" si="6"/>
        <v>1.2</v>
      </c>
      <c r="M171" s="75">
        <f t="shared" ref="M171:R171" si="7">MEDIAN(M3:M166)</f>
        <v>1.2</v>
      </c>
      <c r="N171" s="75">
        <f t="shared" si="7"/>
        <v>1.2</v>
      </c>
      <c r="O171" s="75">
        <f t="shared" si="7"/>
        <v>1.2</v>
      </c>
      <c r="P171" s="75">
        <f t="shared" si="7"/>
        <v>1.2</v>
      </c>
      <c r="Q171" s="75">
        <f t="shared" si="7"/>
        <v>1.2</v>
      </c>
      <c r="R171" s="75">
        <f t="shared" si="7"/>
        <v>1.2</v>
      </c>
    </row>
    <row r="172" spans="1:18" s="7" customFormat="1" ht="15.75" customHeight="1" x14ac:dyDescent="0.25">
      <c r="A172" s="59"/>
      <c r="B172" s="12"/>
      <c r="C172" s="13"/>
      <c r="D172" s="13"/>
      <c r="E172" s="13"/>
      <c r="F172" s="13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1:18" s="7" customFormat="1" ht="15.75" customHeight="1" x14ac:dyDescent="0.25">
      <c r="A173" s="59"/>
      <c r="B173" s="71" t="s">
        <v>202</v>
      </c>
      <c r="C173" s="11">
        <f t="shared" ref="C173:R173" si="8">COUNTIF(C$3:C$166,1)</f>
        <v>9</v>
      </c>
      <c r="D173" s="11">
        <f t="shared" si="8"/>
        <v>11</v>
      </c>
      <c r="E173" s="11">
        <f t="shared" si="8"/>
        <v>12</v>
      </c>
      <c r="F173" s="11">
        <f t="shared" si="8"/>
        <v>12</v>
      </c>
      <c r="G173" s="11">
        <f t="shared" si="8"/>
        <v>12</v>
      </c>
      <c r="H173" s="11">
        <f t="shared" si="8"/>
        <v>13</v>
      </c>
      <c r="I173" s="11">
        <f t="shared" si="8"/>
        <v>14</v>
      </c>
      <c r="J173" s="11">
        <f t="shared" si="8"/>
        <v>14</v>
      </c>
      <c r="K173" s="11">
        <f t="shared" si="8"/>
        <v>14</v>
      </c>
      <c r="L173" s="11">
        <f t="shared" si="8"/>
        <v>14</v>
      </c>
      <c r="M173" s="11">
        <f t="shared" si="8"/>
        <v>14</v>
      </c>
      <c r="N173" s="11">
        <f t="shared" si="8"/>
        <v>13</v>
      </c>
      <c r="O173" s="11">
        <f t="shared" si="8"/>
        <v>14</v>
      </c>
      <c r="P173" s="11">
        <f t="shared" si="8"/>
        <v>12</v>
      </c>
      <c r="Q173" s="11">
        <f t="shared" si="8"/>
        <v>12</v>
      </c>
      <c r="R173" s="11">
        <f t="shared" si="8"/>
        <v>12</v>
      </c>
    </row>
    <row r="174" spans="1:18" s="7" customFormat="1" ht="15.75" customHeight="1" x14ac:dyDescent="0.25">
      <c r="B174" s="71" t="s">
        <v>203</v>
      </c>
      <c r="C174" s="11">
        <f t="shared" ref="C174:R174" si="9">COUNTIF(C$3:C$166,1.05)</f>
        <v>0</v>
      </c>
      <c r="D174" s="11">
        <f t="shared" si="9"/>
        <v>0</v>
      </c>
      <c r="E174" s="11">
        <f t="shared" si="9"/>
        <v>0</v>
      </c>
      <c r="F174" s="11">
        <f t="shared" si="9"/>
        <v>0</v>
      </c>
      <c r="G174" s="11">
        <f t="shared" si="9"/>
        <v>0</v>
      </c>
      <c r="H174" s="11">
        <f t="shared" si="9"/>
        <v>0</v>
      </c>
      <c r="I174" s="11">
        <f t="shared" si="9"/>
        <v>0</v>
      </c>
      <c r="J174" s="11">
        <f t="shared" si="9"/>
        <v>0</v>
      </c>
      <c r="K174" s="11">
        <f t="shared" si="9"/>
        <v>1</v>
      </c>
      <c r="L174" s="11">
        <f t="shared" si="9"/>
        <v>1</v>
      </c>
      <c r="M174" s="11">
        <f t="shared" si="9"/>
        <v>1</v>
      </c>
      <c r="N174" s="11">
        <f t="shared" si="9"/>
        <v>1</v>
      </c>
      <c r="O174" s="11">
        <f t="shared" si="9"/>
        <v>1</v>
      </c>
      <c r="P174" s="11">
        <f t="shared" si="9"/>
        <v>1</v>
      </c>
      <c r="Q174" s="11">
        <f t="shared" si="9"/>
        <v>1</v>
      </c>
      <c r="R174" s="11">
        <f t="shared" si="9"/>
        <v>1</v>
      </c>
    </row>
    <row r="175" spans="1:18" s="7" customFormat="1" ht="15.75" customHeight="1" x14ac:dyDescent="0.25">
      <c r="B175" s="71" t="s">
        <v>204</v>
      </c>
      <c r="C175" s="11">
        <f t="shared" ref="C175:R175" si="10">COUNTIF(C$3:C$166,1.1)</f>
        <v>13</v>
      </c>
      <c r="D175" s="11">
        <f t="shared" si="10"/>
        <v>11</v>
      </c>
      <c r="E175" s="11">
        <f t="shared" si="10"/>
        <v>15</v>
      </c>
      <c r="F175" s="11">
        <f t="shared" si="10"/>
        <v>15</v>
      </c>
      <c r="G175" s="11">
        <f t="shared" si="10"/>
        <v>16</v>
      </c>
      <c r="H175" s="11">
        <f t="shared" si="10"/>
        <v>17</v>
      </c>
      <c r="I175" s="11">
        <f t="shared" si="10"/>
        <v>17</v>
      </c>
      <c r="J175" s="11">
        <f t="shared" si="10"/>
        <v>16</v>
      </c>
      <c r="K175" s="11">
        <f t="shared" si="10"/>
        <v>15</v>
      </c>
      <c r="L175" s="11">
        <f t="shared" si="10"/>
        <v>15</v>
      </c>
      <c r="M175" s="11">
        <f t="shared" si="10"/>
        <v>17</v>
      </c>
      <c r="N175" s="11">
        <f t="shared" si="10"/>
        <v>17</v>
      </c>
      <c r="O175" s="11">
        <f t="shared" si="10"/>
        <v>17</v>
      </c>
      <c r="P175" s="11">
        <f t="shared" si="10"/>
        <v>19</v>
      </c>
      <c r="Q175" s="11">
        <f t="shared" si="10"/>
        <v>19</v>
      </c>
      <c r="R175" s="11">
        <f t="shared" si="10"/>
        <v>18</v>
      </c>
    </row>
    <row r="176" spans="1:18" s="7" customFormat="1" ht="15.75" customHeight="1" x14ac:dyDescent="0.25">
      <c r="B176" s="71" t="s">
        <v>205</v>
      </c>
      <c r="C176" s="11">
        <f t="shared" ref="C176:R176" si="11">COUNTIF(C$3:C$166,1.15)</f>
        <v>5</v>
      </c>
      <c r="D176" s="11">
        <f t="shared" si="11"/>
        <v>7</v>
      </c>
      <c r="E176" s="11">
        <f t="shared" si="11"/>
        <v>5</v>
      </c>
      <c r="F176" s="11">
        <f t="shared" si="11"/>
        <v>5</v>
      </c>
      <c r="G176" s="11">
        <f t="shared" si="11"/>
        <v>5</v>
      </c>
      <c r="H176" s="11">
        <f t="shared" si="11"/>
        <v>5</v>
      </c>
      <c r="I176" s="11">
        <f t="shared" si="11"/>
        <v>6</v>
      </c>
      <c r="J176" s="11">
        <f t="shared" si="11"/>
        <v>6</v>
      </c>
      <c r="K176" s="11">
        <f t="shared" si="11"/>
        <v>6</v>
      </c>
      <c r="L176" s="11">
        <f t="shared" si="11"/>
        <v>6</v>
      </c>
      <c r="M176" s="11">
        <f t="shared" si="11"/>
        <v>6</v>
      </c>
      <c r="N176" s="11">
        <f t="shared" si="11"/>
        <v>7</v>
      </c>
      <c r="O176" s="11">
        <f t="shared" si="11"/>
        <v>7</v>
      </c>
      <c r="P176" s="11">
        <f t="shared" si="11"/>
        <v>7</v>
      </c>
      <c r="Q176" s="11">
        <f t="shared" si="11"/>
        <v>8</v>
      </c>
      <c r="R176" s="11">
        <f t="shared" si="11"/>
        <v>8</v>
      </c>
    </row>
    <row r="177" spans="2:18" s="7" customFormat="1" ht="15.75" customHeight="1" x14ac:dyDescent="0.25">
      <c r="B177" s="71" t="s">
        <v>206</v>
      </c>
      <c r="C177" s="11">
        <f t="shared" ref="C177:R177" si="12">COUNTIF(C$3:C$166,1.2)</f>
        <v>36</v>
      </c>
      <c r="D177" s="11">
        <f t="shared" si="12"/>
        <v>37</v>
      </c>
      <c r="E177" s="11">
        <f t="shared" si="12"/>
        <v>39</v>
      </c>
      <c r="F177" s="11">
        <f t="shared" si="12"/>
        <v>40</v>
      </c>
      <c r="G177" s="11">
        <f t="shared" si="12"/>
        <v>39</v>
      </c>
      <c r="H177" s="11">
        <f t="shared" si="12"/>
        <v>39</v>
      </c>
      <c r="I177" s="11">
        <f t="shared" si="12"/>
        <v>39</v>
      </c>
      <c r="J177" s="11">
        <f t="shared" si="12"/>
        <v>38</v>
      </c>
      <c r="K177" s="11">
        <f t="shared" si="12"/>
        <v>37</v>
      </c>
      <c r="L177" s="11">
        <f t="shared" si="12"/>
        <v>36</v>
      </c>
      <c r="M177" s="11">
        <f t="shared" si="12"/>
        <v>35</v>
      </c>
      <c r="N177" s="11">
        <f t="shared" si="12"/>
        <v>30</v>
      </c>
      <c r="O177" s="11">
        <f t="shared" si="12"/>
        <v>30</v>
      </c>
      <c r="P177" s="11">
        <f t="shared" si="12"/>
        <v>29</v>
      </c>
      <c r="Q177" s="11">
        <f t="shared" si="12"/>
        <v>33</v>
      </c>
      <c r="R177" s="11">
        <f t="shared" si="12"/>
        <v>32</v>
      </c>
    </row>
    <row r="178" spans="2:18" s="7" customFormat="1" ht="15.75" customHeight="1" x14ac:dyDescent="0.25">
      <c r="B178" s="71" t="s">
        <v>207</v>
      </c>
      <c r="C178" s="11">
        <f t="shared" ref="C178:R178" si="13">COUNTIF(C$3:C$166,1.25)</f>
        <v>16</v>
      </c>
      <c r="D178" s="11">
        <f t="shared" si="13"/>
        <v>16</v>
      </c>
      <c r="E178" s="11">
        <f t="shared" si="13"/>
        <v>17</v>
      </c>
      <c r="F178" s="11">
        <f t="shared" si="13"/>
        <v>15</v>
      </c>
      <c r="G178" s="11">
        <f t="shared" si="13"/>
        <v>15</v>
      </c>
      <c r="H178" s="11">
        <f t="shared" si="13"/>
        <v>14</v>
      </c>
      <c r="I178" s="11">
        <f t="shared" si="13"/>
        <v>13</v>
      </c>
      <c r="J178" s="11">
        <f t="shared" si="13"/>
        <v>13</v>
      </c>
      <c r="K178" s="11">
        <f t="shared" si="13"/>
        <v>13</v>
      </c>
      <c r="L178" s="11">
        <f t="shared" si="13"/>
        <v>13</v>
      </c>
      <c r="M178" s="11">
        <f t="shared" si="13"/>
        <v>13</v>
      </c>
      <c r="N178" s="11">
        <f t="shared" si="13"/>
        <v>13</v>
      </c>
      <c r="O178" s="11">
        <f t="shared" si="13"/>
        <v>12</v>
      </c>
      <c r="P178" s="11">
        <f t="shared" si="13"/>
        <v>13</v>
      </c>
      <c r="Q178" s="11">
        <f t="shared" si="13"/>
        <v>12</v>
      </c>
      <c r="R178" s="11">
        <f t="shared" si="13"/>
        <v>11</v>
      </c>
    </row>
    <row r="179" spans="2:18" s="7" customFormat="1" ht="15.75" customHeight="1" x14ac:dyDescent="0.25">
      <c r="B179" s="71" t="s">
        <v>208</v>
      </c>
      <c r="C179" s="11">
        <f t="shared" ref="C179:R179" si="14">COUNTIF(C$3:C$166,1.3)</f>
        <v>37</v>
      </c>
      <c r="D179" s="11">
        <f t="shared" si="14"/>
        <v>38</v>
      </c>
      <c r="E179" s="11">
        <f t="shared" si="14"/>
        <v>35</v>
      </c>
      <c r="F179" s="11">
        <f t="shared" si="14"/>
        <v>29</v>
      </c>
      <c r="G179" s="11">
        <f t="shared" si="14"/>
        <v>31</v>
      </c>
      <c r="H179" s="11">
        <f t="shared" si="14"/>
        <v>34</v>
      </c>
      <c r="I179" s="11">
        <f t="shared" si="14"/>
        <v>34</v>
      </c>
      <c r="J179" s="11">
        <f t="shared" si="14"/>
        <v>32</v>
      </c>
      <c r="K179" s="11">
        <f t="shared" si="14"/>
        <v>33</v>
      </c>
      <c r="L179" s="11">
        <f t="shared" si="14"/>
        <v>33</v>
      </c>
      <c r="M179" s="11">
        <f t="shared" si="14"/>
        <v>31</v>
      </c>
      <c r="N179" s="11">
        <f t="shared" si="14"/>
        <v>29</v>
      </c>
      <c r="O179" s="11">
        <f t="shared" si="14"/>
        <v>30</v>
      </c>
      <c r="P179" s="11">
        <f t="shared" si="14"/>
        <v>30</v>
      </c>
      <c r="Q179" s="11">
        <f t="shared" si="14"/>
        <v>27</v>
      </c>
      <c r="R179" s="11">
        <f t="shared" si="14"/>
        <v>26</v>
      </c>
    </row>
    <row r="180" spans="2:18" s="7" customFormat="1" ht="15.75" customHeight="1" x14ac:dyDescent="0.25">
      <c r="B180" s="71" t="s">
        <v>209</v>
      </c>
      <c r="C180" s="11">
        <f t="shared" ref="C180:R180" si="15">COUNTIF(C$3:C$166,1.35)</f>
        <v>3</v>
      </c>
      <c r="D180" s="11">
        <f t="shared" si="15"/>
        <v>2</v>
      </c>
      <c r="E180" s="11">
        <f t="shared" si="15"/>
        <v>4</v>
      </c>
      <c r="F180" s="11">
        <f t="shared" si="15"/>
        <v>5</v>
      </c>
      <c r="G180" s="11">
        <f t="shared" si="15"/>
        <v>5</v>
      </c>
      <c r="H180" s="11">
        <f t="shared" si="15"/>
        <v>4</v>
      </c>
      <c r="I180" s="11">
        <f t="shared" si="15"/>
        <v>4</v>
      </c>
      <c r="J180" s="11">
        <f t="shared" si="15"/>
        <v>5</v>
      </c>
      <c r="K180" s="11">
        <f t="shared" si="15"/>
        <v>5</v>
      </c>
      <c r="L180" s="11">
        <f t="shared" si="15"/>
        <v>5</v>
      </c>
      <c r="M180" s="11">
        <f t="shared" si="15"/>
        <v>5</v>
      </c>
      <c r="N180" s="11">
        <f t="shared" si="15"/>
        <v>5</v>
      </c>
      <c r="O180" s="11">
        <f t="shared" si="15"/>
        <v>5</v>
      </c>
      <c r="P180" s="11">
        <f t="shared" si="15"/>
        <v>5</v>
      </c>
      <c r="Q180" s="11">
        <f t="shared" si="15"/>
        <v>4</v>
      </c>
      <c r="R180" s="11">
        <f t="shared" si="15"/>
        <v>4</v>
      </c>
    </row>
    <row r="181" spans="2:18" s="7" customFormat="1" ht="15.75" customHeight="1" x14ac:dyDescent="0.25">
      <c r="B181" s="71" t="s">
        <v>210</v>
      </c>
      <c r="C181" s="11">
        <f t="shared" ref="C181:R181" si="16">COUNTIF(C$3:C$166,1.4)</f>
        <v>24</v>
      </c>
      <c r="D181" s="11">
        <f t="shared" si="16"/>
        <v>26</v>
      </c>
      <c r="E181" s="11">
        <f t="shared" si="16"/>
        <v>21</v>
      </c>
      <c r="F181" s="11">
        <f t="shared" si="16"/>
        <v>18</v>
      </c>
      <c r="G181" s="11">
        <f t="shared" si="16"/>
        <v>18</v>
      </c>
      <c r="H181" s="11">
        <f t="shared" si="16"/>
        <v>13</v>
      </c>
      <c r="I181" s="11">
        <f t="shared" si="16"/>
        <v>13</v>
      </c>
      <c r="J181" s="11">
        <f t="shared" si="16"/>
        <v>10</v>
      </c>
      <c r="K181" s="11">
        <f t="shared" si="16"/>
        <v>9</v>
      </c>
      <c r="L181" s="11">
        <f t="shared" si="16"/>
        <v>10</v>
      </c>
      <c r="M181" s="11">
        <f t="shared" si="16"/>
        <v>11</v>
      </c>
      <c r="N181" s="11">
        <f t="shared" si="16"/>
        <v>10</v>
      </c>
      <c r="O181" s="11">
        <f t="shared" si="16"/>
        <v>9</v>
      </c>
      <c r="P181" s="11">
        <f t="shared" si="16"/>
        <v>9</v>
      </c>
      <c r="Q181" s="11">
        <f t="shared" si="16"/>
        <v>9</v>
      </c>
      <c r="R181" s="11">
        <f t="shared" si="16"/>
        <v>9</v>
      </c>
    </row>
    <row r="182" spans="2:18" s="7" customFormat="1" ht="15.75" customHeight="1" x14ac:dyDescent="0.25">
      <c r="B182" s="71" t="s">
        <v>211</v>
      </c>
      <c r="C182" s="11">
        <f t="shared" ref="C182:R182" si="17">COUNTIF(C$3:C$166,1.45)</f>
        <v>0</v>
      </c>
      <c r="D182" s="11">
        <f t="shared" si="17"/>
        <v>0</v>
      </c>
      <c r="E182" s="11">
        <f t="shared" si="17"/>
        <v>0</v>
      </c>
      <c r="F182" s="11">
        <f t="shared" si="17"/>
        <v>0</v>
      </c>
      <c r="G182" s="11">
        <f t="shared" si="17"/>
        <v>0</v>
      </c>
      <c r="H182" s="11">
        <f t="shared" si="17"/>
        <v>0</v>
      </c>
      <c r="I182" s="11">
        <f t="shared" si="17"/>
        <v>0</v>
      </c>
      <c r="J182" s="11">
        <f t="shared" si="17"/>
        <v>0</v>
      </c>
      <c r="K182" s="11">
        <f t="shared" si="17"/>
        <v>0</v>
      </c>
      <c r="L182" s="11">
        <f t="shared" si="17"/>
        <v>0</v>
      </c>
      <c r="M182" s="11">
        <f t="shared" si="17"/>
        <v>0</v>
      </c>
      <c r="N182" s="11">
        <f t="shared" si="17"/>
        <v>0</v>
      </c>
      <c r="O182" s="11">
        <f t="shared" si="17"/>
        <v>0</v>
      </c>
      <c r="P182" s="11">
        <f t="shared" si="17"/>
        <v>0</v>
      </c>
      <c r="Q182" s="11">
        <f t="shared" si="17"/>
        <v>0</v>
      </c>
      <c r="R182" s="11">
        <f t="shared" si="17"/>
        <v>0</v>
      </c>
    </row>
    <row r="183" spans="2:18" s="7" customFormat="1" ht="15.75" customHeight="1" x14ac:dyDescent="0.25">
      <c r="B183" s="71" t="s">
        <v>212</v>
      </c>
      <c r="C183" s="11">
        <f t="shared" ref="C183:R183" si="18">COUNTIF(C$3:C$166,1.5)</f>
        <v>10</v>
      </c>
      <c r="D183" s="11">
        <f t="shared" si="18"/>
        <v>5</v>
      </c>
      <c r="E183" s="11">
        <f t="shared" si="18"/>
        <v>5</v>
      </c>
      <c r="F183" s="11">
        <f t="shared" si="18"/>
        <v>4</v>
      </c>
      <c r="G183" s="11">
        <f t="shared" si="18"/>
        <v>2</v>
      </c>
      <c r="H183" s="11">
        <f t="shared" si="18"/>
        <v>2</v>
      </c>
      <c r="I183" s="11">
        <f t="shared" si="18"/>
        <v>1</v>
      </c>
      <c r="J183" s="11">
        <f t="shared" si="18"/>
        <v>1</v>
      </c>
      <c r="K183" s="11">
        <f t="shared" si="18"/>
        <v>1</v>
      </c>
      <c r="L183" s="11">
        <f t="shared" si="18"/>
        <v>1</v>
      </c>
      <c r="M183" s="11">
        <f t="shared" si="18"/>
        <v>1</v>
      </c>
      <c r="N183" s="11">
        <f t="shared" si="18"/>
        <v>1</v>
      </c>
      <c r="O183" s="11">
        <f t="shared" si="18"/>
        <v>1</v>
      </c>
      <c r="P183" s="11">
        <f t="shared" si="18"/>
        <v>1</v>
      </c>
      <c r="Q183" s="11">
        <f t="shared" si="18"/>
        <v>1</v>
      </c>
      <c r="R183" s="11">
        <f t="shared" si="18"/>
        <v>1</v>
      </c>
    </row>
    <row r="184" spans="2:18" s="7" customFormat="1" ht="15.75" customHeight="1" thickBot="1" x14ac:dyDescent="0.3">
      <c r="B184" s="72" t="s">
        <v>200</v>
      </c>
      <c r="C184" s="10">
        <f t="shared" ref="C184:L184" si="19">SUM(C173:C183)</f>
        <v>153</v>
      </c>
      <c r="D184" s="10">
        <f t="shared" si="19"/>
        <v>153</v>
      </c>
      <c r="E184" s="10">
        <f t="shared" si="19"/>
        <v>153</v>
      </c>
      <c r="F184" s="10">
        <f t="shared" si="19"/>
        <v>143</v>
      </c>
      <c r="G184" s="10">
        <f t="shared" si="19"/>
        <v>143</v>
      </c>
      <c r="H184" s="10">
        <f t="shared" si="19"/>
        <v>141</v>
      </c>
      <c r="I184" s="10">
        <f t="shared" si="19"/>
        <v>141</v>
      </c>
      <c r="J184" s="10">
        <f t="shared" si="19"/>
        <v>135</v>
      </c>
      <c r="K184" s="10">
        <f t="shared" si="19"/>
        <v>134</v>
      </c>
      <c r="L184" s="10">
        <f t="shared" si="19"/>
        <v>134</v>
      </c>
      <c r="M184" s="10">
        <f t="shared" ref="M184:R184" si="20">SUM(M173:M183)</f>
        <v>134</v>
      </c>
      <c r="N184" s="10">
        <f t="shared" si="20"/>
        <v>126</v>
      </c>
      <c r="O184" s="10">
        <f t="shared" si="20"/>
        <v>126</v>
      </c>
      <c r="P184" s="10">
        <f t="shared" si="20"/>
        <v>126</v>
      </c>
      <c r="Q184" s="10">
        <f t="shared" si="20"/>
        <v>126</v>
      </c>
      <c r="R184" s="10">
        <f t="shared" si="20"/>
        <v>122</v>
      </c>
    </row>
    <row r="185" spans="2:18" s="7" customFormat="1" x14ac:dyDescent="0.25">
      <c r="C185" s="9"/>
      <c r="D185" s="9"/>
      <c r="E185" s="9"/>
      <c r="F185" s="9"/>
    </row>
    <row r="186" spans="2:18" s="7" customFormat="1" x14ac:dyDescent="0.25">
      <c r="C186" s="9"/>
      <c r="D186" s="9"/>
      <c r="E186" s="9"/>
      <c r="F186" s="9"/>
    </row>
    <row r="187" spans="2:18" x14ac:dyDescent="0.25">
      <c r="C187" s="8"/>
      <c r="D187" s="8"/>
      <c r="E187" s="8"/>
      <c r="F187" s="8"/>
      <c r="O187" s="7"/>
      <c r="P187" s="7"/>
      <c r="Q187" s="7"/>
      <c r="R187" s="7"/>
    </row>
    <row r="188" spans="2:18" x14ac:dyDescent="0.25">
      <c r="C188" s="8"/>
      <c r="D188" s="8"/>
      <c r="E188" s="8"/>
      <c r="F188" s="8"/>
      <c r="O188" s="7"/>
      <c r="P188" s="7"/>
      <c r="Q188" s="7"/>
      <c r="R188" s="7"/>
    </row>
    <row r="189" spans="2:18" x14ac:dyDescent="0.25">
      <c r="C189" s="8"/>
      <c r="D189" s="8"/>
      <c r="E189" s="8"/>
      <c r="F189" s="8"/>
      <c r="O189" s="7"/>
      <c r="P189" s="7"/>
      <c r="Q189" s="7"/>
      <c r="R189" s="7"/>
    </row>
    <row r="190" spans="2:18" x14ac:dyDescent="0.25">
      <c r="C190" s="8"/>
      <c r="D190" s="8"/>
      <c r="E190" s="8"/>
      <c r="F190" s="8"/>
      <c r="O190" s="25"/>
      <c r="P190" s="25"/>
      <c r="Q190" s="25"/>
      <c r="R190" s="25"/>
    </row>
    <row r="191" spans="2:18" x14ac:dyDescent="0.25">
      <c r="C191" s="8"/>
      <c r="D191" s="8"/>
      <c r="E191" s="8"/>
      <c r="F191" s="8"/>
      <c r="O191" s="7"/>
      <c r="P191" s="7"/>
      <c r="Q191" s="7"/>
      <c r="R191" s="7"/>
    </row>
    <row r="192" spans="2:18" x14ac:dyDescent="0.25">
      <c r="C192" s="8"/>
      <c r="D192" s="8"/>
      <c r="E192" s="8"/>
      <c r="F192" s="8"/>
      <c r="O192" s="7"/>
      <c r="P192" s="7"/>
      <c r="Q192" s="7"/>
      <c r="R192" s="7"/>
    </row>
    <row r="193" spans="3:18" x14ac:dyDescent="0.25">
      <c r="C193" s="8"/>
      <c r="D193" s="8"/>
      <c r="O193" s="7"/>
      <c r="P193" s="7"/>
      <c r="Q193" s="7"/>
      <c r="R193" s="7"/>
    </row>
    <row r="194" spans="3:18" x14ac:dyDescent="0.25">
      <c r="C194" s="8"/>
      <c r="D194" s="8"/>
      <c r="O194" s="23"/>
      <c r="P194" s="23"/>
      <c r="Q194" s="23"/>
      <c r="R194" s="23"/>
    </row>
    <row r="195" spans="3:18" x14ac:dyDescent="0.25">
      <c r="C195" s="8"/>
      <c r="D195" s="8"/>
      <c r="O195" s="7"/>
      <c r="P195" s="7"/>
      <c r="Q195" s="7"/>
      <c r="R195" s="7"/>
    </row>
    <row r="196" spans="3:18" x14ac:dyDescent="0.25">
      <c r="C196" s="8"/>
      <c r="D196" s="8"/>
      <c r="O196" s="7"/>
      <c r="P196" s="7"/>
      <c r="Q196" s="7"/>
      <c r="R196" s="7"/>
    </row>
    <row r="197" spans="3:18" x14ac:dyDescent="0.25">
      <c r="O197" s="7"/>
      <c r="P197" s="7"/>
      <c r="Q197" s="7"/>
      <c r="R197" s="7"/>
    </row>
    <row r="198" spans="3:18" x14ac:dyDescent="0.25">
      <c r="O198" s="7"/>
      <c r="P198" s="7"/>
      <c r="Q198" s="7"/>
      <c r="R198" s="7"/>
    </row>
    <row r="199" spans="3:18" x14ac:dyDescent="0.25">
      <c r="O199" s="7"/>
      <c r="P199" s="7"/>
      <c r="Q199" s="7"/>
      <c r="R199" s="7"/>
    </row>
    <row r="200" spans="3:18" x14ac:dyDescent="0.25">
      <c r="O200" s="7"/>
      <c r="P200" s="7"/>
      <c r="Q200" s="7"/>
      <c r="R200" s="7"/>
    </row>
    <row r="201" spans="3:18" x14ac:dyDescent="0.25">
      <c r="O201" s="7"/>
      <c r="P201" s="7"/>
      <c r="Q201" s="7"/>
      <c r="R201" s="7"/>
    </row>
    <row r="202" spans="3:18" x14ac:dyDescent="0.25">
      <c r="O202" s="7"/>
      <c r="P202" s="7"/>
      <c r="Q202" s="7"/>
      <c r="R202" s="7"/>
    </row>
    <row r="203" spans="3:18" x14ac:dyDescent="0.25">
      <c r="O203" s="7"/>
      <c r="P203" s="7"/>
      <c r="Q203" s="7"/>
      <c r="R203" s="7"/>
    </row>
    <row r="204" spans="3:18" x14ac:dyDescent="0.25">
      <c r="O204" s="7"/>
      <c r="P204" s="7"/>
      <c r="Q204" s="7"/>
      <c r="R204" s="7"/>
    </row>
    <row r="205" spans="3:18" x14ac:dyDescent="0.25">
      <c r="O205" s="7"/>
      <c r="P205" s="7"/>
      <c r="Q205" s="7"/>
      <c r="R205" s="7"/>
    </row>
    <row r="206" spans="3:18" x14ac:dyDescent="0.25">
      <c r="O206" s="7"/>
      <c r="P206" s="7"/>
      <c r="Q206" s="7"/>
      <c r="R206" s="7"/>
    </row>
    <row r="207" spans="3:18" x14ac:dyDescent="0.25">
      <c r="O207" s="7"/>
      <c r="P207" s="7"/>
      <c r="Q207" s="7"/>
      <c r="R207" s="7"/>
    </row>
    <row r="208" spans="3:18" x14ac:dyDescent="0.25">
      <c r="O208" s="7"/>
      <c r="P208" s="7"/>
      <c r="Q208" s="7"/>
      <c r="R208" s="7"/>
    </row>
    <row r="209" spans="15:18" x14ac:dyDescent="0.25">
      <c r="O209" s="7"/>
      <c r="P209" s="7"/>
      <c r="Q209" s="7"/>
      <c r="R209" s="7"/>
    </row>
    <row r="210" spans="15:18" x14ac:dyDescent="0.25">
      <c r="O210" s="7"/>
      <c r="P210" s="7"/>
      <c r="Q210" s="7"/>
      <c r="R210" s="7"/>
    </row>
    <row r="211" spans="15:18" x14ac:dyDescent="0.25">
      <c r="O211" s="7"/>
      <c r="P211" s="7"/>
      <c r="Q211" s="7"/>
      <c r="R211" s="7"/>
    </row>
    <row r="212" spans="15:18" x14ac:dyDescent="0.25">
      <c r="O212" s="7"/>
      <c r="P212" s="7"/>
      <c r="Q212" s="7"/>
      <c r="R212" s="7"/>
    </row>
    <row r="213" spans="15:18" x14ac:dyDescent="0.25">
      <c r="O213" s="7"/>
      <c r="P213" s="7"/>
      <c r="Q213" s="7"/>
      <c r="R213" s="7"/>
    </row>
    <row r="214" spans="15:18" x14ac:dyDescent="0.25">
      <c r="O214" s="7"/>
      <c r="P214" s="7"/>
      <c r="Q214" s="7"/>
      <c r="R214" s="7"/>
    </row>
    <row r="215" spans="15:18" x14ac:dyDescent="0.25">
      <c r="O215" s="7"/>
      <c r="P215" s="7"/>
      <c r="Q215" s="7"/>
      <c r="R215" s="7"/>
    </row>
    <row r="216" spans="15:18" x14ac:dyDescent="0.25">
      <c r="O216" s="7"/>
      <c r="P216" s="7"/>
      <c r="Q216" s="7"/>
      <c r="R216" s="7"/>
    </row>
    <row r="217" spans="15:18" x14ac:dyDescent="0.25">
      <c r="O217" s="7"/>
      <c r="P217" s="7"/>
      <c r="Q217" s="7"/>
      <c r="R217" s="7"/>
    </row>
    <row r="218" spans="15:18" x14ac:dyDescent="0.25">
      <c r="O218" s="7"/>
      <c r="P218" s="7"/>
      <c r="Q218" s="7"/>
      <c r="R218" s="7"/>
    </row>
    <row r="219" spans="15:18" x14ac:dyDescent="0.25">
      <c r="O219" s="7"/>
      <c r="P219" s="7"/>
      <c r="Q219" s="7"/>
      <c r="R219" s="7"/>
    </row>
    <row r="220" spans="15:18" x14ac:dyDescent="0.25">
      <c r="O220" s="7"/>
      <c r="P220" s="7"/>
      <c r="Q220" s="7"/>
      <c r="R220" s="7"/>
    </row>
    <row r="221" spans="15:18" x14ac:dyDescent="0.25">
      <c r="O221" s="7"/>
      <c r="P221" s="7"/>
      <c r="Q221" s="7"/>
      <c r="R221" s="7"/>
    </row>
    <row r="222" spans="15:18" x14ac:dyDescent="0.25">
      <c r="O222" s="7"/>
      <c r="P222" s="7"/>
      <c r="Q222" s="7"/>
      <c r="R222" s="7"/>
    </row>
    <row r="223" spans="15:18" x14ac:dyDescent="0.25">
      <c r="O223" s="7"/>
      <c r="P223" s="7"/>
      <c r="Q223" s="7"/>
      <c r="R223" s="7"/>
    </row>
    <row r="224" spans="15:18" x14ac:dyDescent="0.25">
      <c r="O224" s="7"/>
      <c r="P224" s="7"/>
      <c r="Q224" s="7"/>
      <c r="R224" s="7"/>
    </row>
    <row r="225" spans="15:18" x14ac:dyDescent="0.25">
      <c r="O225" s="7"/>
      <c r="P225" s="7"/>
      <c r="Q225" s="7"/>
      <c r="R225" s="7"/>
    </row>
    <row r="226" spans="15:18" x14ac:dyDescent="0.25">
      <c r="O226" s="7"/>
      <c r="P226" s="7"/>
      <c r="Q226" s="7"/>
      <c r="R226" s="7"/>
    </row>
    <row r="227" spans="15:18" x14ac:dyDescent="0.25">
      <c r="O227" s="7"/>
      <c r="P227" s="7"/>
      <c r="Q227" s="7"/>
      <c r="R227" s="7"/>
    </row>
    <row r="228" spans="15:18" x14ac:dyDescent="0.25">
      <c r="O228" s="7"/>
      <c r="P228" s="7"/>
      <c r="Q228" s="7"/>
      <c r="R228" s="7"/>
    </row>
    <row r="229" spans="15:18" x14ac:dyDescent="0.25">
      <c r="O229" s="7"/>
      <c r="P229" s="7"/>
      <c r="Q229" s="7"/>
      <c r="R229" s="7"/>
    </row>
    <row r="230" spans="15:18" x14ac:dyDescent="0.25">
      <c r="O230" s="7"/>
      <c r="P230" s="7"/>
      <c r="Q230" s="7"/>
      <c r="R230" s="7"/>
    </row>
    <row r="231" spans="15:18" x14ac:dyDescent="0.25">
      <c r="O231" s="7"/>
      <c r="P231" s="7"/>
      <c r="Q231" s="7"/>
      <c r="R231" s="7"/>
    </row>
    <row r="232" spans="15:18" x14ac:dyDescent="0.25">
      <c r="O232" s="7"/>
      <c r="P232" s="7"/>
      <c r="Q232" s="7"/>
      <c r="R232" s="7"/>
    </row>
    <row r="233" spans="15:18" x14ac:dyDescent="0.25">
      <c r="O233" s="7"/>
      <c r="P233" s="7"/>
      <c r="Q233" s="7"/>
      <c r="R233" s="7"/>
    </row>
    <row r="234" spans="15:18" x14ac:dyDescent="0.25">
      <c r="O234" s="7"/>
      <c r="P234" s="7"/>
      <c r="Q234" s="7"/>
      <c r="R234" s="7"/>
    </row>
    <row r="235" spans="15:18" x14ac:dyDescent="0.25">
      <c r="O235" s="7"/>
      <c r="P235" s="7"/>
      <c r="Q235" s="7"/>
      <c r="R235" s="7"/>
    </row>
    <row r="236" spans="15:18" x14ac:dyDescent="0.25">
      <c r="O236" s="7"/>
      <c r="P236" s="7"/>
      <c r="Q236" s="7"/>
      <c r="R236" s="7"/>
    </row>
    <row r="237" spans="15:18" x14ac:dyDescent="0.25">
      <c r="O237" s="7"/>
      <c r="P237" s="7"/>
      <c r="Q237" s="7"/>
      <c r="R237" s="7"/>
    </row>
    <row r="238" spans="15:18" x14ac:dyDescent="0.25">
      <c r="O238" s="7"/>
      <c r="P238" s="7"/>
      <c r="Q238" s="7"/>
      <c r="R238" s="7"/>
    </row>
    <row r="239" spans="15:18" x14ac:dyDescent="0.25">
      <c r="O239" s="7"/>
      <c r="P239" s="7"/>
      <c r="Q239" s="7"/>
      <c r="R239" s="7"/>
    </row>
    <row r="240" spans="15:18" x14ac:dyDescent="0.25">
      <c r="O240" s="7"/>
      <c r="P240" s="7"/>
      <c r="Q240" s="7"/>
      <c r="R240" s="7"/>
    </row>
    <row r="241" spans="15:18" x14ac:dyDescent="0.25">
      <c r="O241" s="7"/>
      <c r="P241" s="7"/>
      <c r="Q241" s="7"/>
      <c r="R241" s="7"/>
    </row>
    <row r="242" spans="15:18" x14ac:dyDescent="0.25">
      <c r="O242" s="7"/>
      <c r="P242" s="7"/>
      <c r="Q242" s="7"/>
      <c r="R242" s="7"/>
    </row>
    <row r="243" spans="15:18" x14ac:dyDescent="0.25">
      <c r="O243" s="7"/>
      <c r="P243" s="7"/>
      <c r="Q243" s="7"/>
      <c r="R243" s="7"/>
    </row>
    <row r="244" spans="15:18" x14ac:dyDescent="0.25">
      <c r="O244" s="7"/>
      <c r="P244" s="7"/>
      <c r="Q244" s="7"/>
      <c r="R244" s="7"/>
    </row>
    <row r="245" spans="15:18" x14ac:dyDescent="0.25">
      <c r="O245" s="7"/>
      <c r="P245" s="7"/>
      <c r="Q245" s="7"/>
      <c r="R245" s="7"/>
    </row>
    <row r="246" spans="15:18" x14ac:dyDescent="0.25">
      <c r="O246" s="7"/>
      <c r="P246" s="7"/>
      <c r="Q246" s="7"/>
      <c r="R246" s="7"/>
    </row>
    <row r="247" spans="15:18" x14ac:dyDescent="0.25">
      <c r="O247" s="7"/>
      <c r="P247" s="7"/>
      <c r="Q247" s="7"/>
      <c r="R247" s="7"/>
    </row>
    <row r="248" spans="15:18" x14ac:dyDescent="0.25">
      <c r="O248" s="7"/>
      <c r="P248" s="7"/>
      <c r="Q248" s="7"/>
      <c r="R248" s="7"/>
    </row>
    <row r="249" spans="15:18" x14ac:dyDescent="0.25">
      <c r="O249" s="7"/>
      <c r="P249" s="7"/>
      <c r="Q249" s="7"/>
      <c r="R249" s="7"/>
    </row>
    <row r="250" spans="15:18" x14ac:dyDescent="0.25">
      <c r="O250" s="7"/>
      <c r="P250" s="7"/>
      <c r="Q250" s="7"/>
      <c r="R250" s="7"/>
    </row>
    <row r="251" spans="15:18" x14ac:dyDescent="0.25">
      <c r="O251" s="7"/>
      <c r="P251" s="7"/>
      <c r="Q251" s="7"/>
      <c r="R251" s="7"/>
    </row>
    <row r="252" spans="15:18" x14ac:dyDescent="0.25">
      <c r="O252" s="23"/>
      <c r="P252" s="23"/>
      <c r="Q252" s="23"/>
      <c r="R252" s="23"/>
    </row>
    <row r="253" spans="15:18" x14ac:dyDescent="0.25">
      <c r="O253" s="7"/>
      <c r="P253" s="7"/>
      <c r="Q253" s="7"/>
      <c r="R253" s="7"/>
    </row>
    <row r="254" spans="15:18" x14ac:dyDescent="0.25">
      <c r="O254" s="7"/>
      <c r="P254" s="7"/>
      <c r="Q254" s="7"/>
      <c r="R254" s="7"/>
    </row>
    <row r="255" spans="15:18" x14ac:dyDescent="0.25">
      <c r="O255" s="7"/>
      <c r="P255" s="7"/>
      <c r="Q255" s="7"/>
      <c r="R255" s="7"/>
    </row>
    <row r="256" spans="15:18" x14ac:dyDescent="0.25">
      <c r="O256" s="7"/>
      <c r="P256" s="7"/>
      <c r="Q256" s="7"/>
      <c r="R256" s="7"/>
    </row>
    <row r="257" spans="15:18" x14ac:dyDescent="0.25">
      <c r="O257" s="7"/>
      <c r="P257" s="7"/>
      <c r="Q257" s="7"/>
      <c r="R257" s="7"/>
    </row>
    <row r="258" spans="15:18" x14ac:dyDescent="0.25">
      <c r="O258" s="7"/>
      <c r="P258" s="7"/>
      <c r="Q258" s="7"/>
      <c r="R258" s="7"/>
    </row>
    <row r="259" spans="15:18" x14ac:dyDescent="0.25">
      <c r="O259" s="7"/>
      <c r="P259" s="7"/>
      <c r="Q259" s="7"/>
      <c r="R259" s="7"/>
    </row>
    <row r="260" spans="15:18" x14ac:dyDescent="0.25">
      <c r="O260" s="7"/>
      <c r="P260" s="7"/>
      <c r="Q260" s="7"/>
      <c r="R260" s="7"/>
    </row>
    <row r="261" spans="15:18" x14ac:dyDescent="0.25">
      <c r="O261" s="7"/>
      <c r="P261" s="7"/>
      <c r="Q261" s="7"/>
      <c r="R261" s="7"/>
    </row>
    <row r="262" spans="15:18" x14ac:dyDescent="0.25">
      <c r="O262" s="7"/>
      <c r="P262" s="7"/>
      <c r="Q262" s="7"/>
      <c r="R262" s="7"/>
    </row>
    <row r="263" spans="15:18" x14ac:dyDescent="0.25">
      <c r="O263" s="7"/>
      <c r="P263" s="7"/>
      <c r="Q263" s="7"/>
      <c r="R263" s="7"/>
    </row>
    <row r="264" spans="15:18" x14ac:dyDescent="0.25">
      <c r="O264" s="7"/>
      <c r="P264" s="7"/>
      <c r="Q264" s="7"/>
      <c r="R264" s="7"/>
    </row>
    <row r="265" spans="15:18" x14ac:dyDescent="0.25">
      <c r="O265" s="7"/>
      <c r="P265" s="7"/>
      <c r="Q265" s="7"/>
      <c r="R265" s="7"/>
    </row>
    <row r="266" spans="15:18" x14ac:dyDescent="0.25">
      <c r="O266" s="7"/>
      <c r="P266" s="7"/>
      <c r="Q266" s="7"/>
      <c r="R266" s="7"/>
    </row>
    <row r="267" spans="15:18" x14ac:dyDescent="0.25">
      <c r="O267" s="7"/>
      <c r="P267" s="7"/>
      <c r="Q267" s="7"/>
      <c r="R267" s="7"/>
    </row>
    <row r="268" spans="15:18" x14ac:dyDescent="0.25">
      <c r="O268" s="7"/>
      <c r="P268" s="7"/>
      <c r="Q268" s="7"/>
      <c r="R268" s="7"/>
    </row>
    <row r="269" spans="15:18" x14ac:dyDescent="0.25">
      <c r="O269" s="7"/>
      <c r="P269" s="7"/>
      <c r="Q269" s="7"/>
      <c r="R269" s="7"/>
    </row>
    <row r="270" spans="15:18" x14ac:dyDescent="0.25">
      <c r="O270" s="7"/>
      <c r="P270" s="7"/>
      <c r="Q270" s="7"/>
      <c r="R270" s="7"/>
    </row>
    <row r="271" spans="15:18" x14ac:dyDescent="0.25">
      <c r="O271" s="7"/>
      <c r="P271" s="7"/>
      <c r="Q271" s="7"/>
      <c r="R271" s="7"/>
    </row>
    <row r="272" spans="15:18" x14ac:dyDescent="0.25">
      <c r="O272" s="7"/>
      <c r="P272" s="7"/>
      <c r="Q272" s="7"/>
      <c r="R272" s="7"/>
    </row>
    <row r="273" spans="15:18" x14ac:dyDescent="0.25">
      <c r="O273" s="7"/>
      <c r="P273" s="7"/>
      <c r="Q273" s="7"/>
      <c r="R273" s="7"/>
    </row>
    <row r="274" spans="15:18" x14ac:dyDescent="0.25">
      <c r="O274" s="7"/>
      <c r="P274" s="7"/>
      <c r="Q274" s="7"/>
      <c r="R274" s="7"/>
    </row>
    <row r="275" spans="15:18" x14ac:dyDescent="0.25">
      <c r="O275" s="7"/>
      <c r="P275" s="7"/>
      <c r="Q275" s="7"/>
      <c r="R275" s="7"/>
    </row>
    <row r="276" spans="15:18" x14ac:dyDescent="0.25">
      <c r="O276" s="7"/>
      <c r="P276" s="7"/>
      <c r="Q276" s="7"/>
      <c r="R276" s="7"/>
    </row>
    <row r="277" spans="15:18" x14ac:dyDescent="0.25">
      <c r="O277" s="7"/>
      <c r="P277" s="7"/>
      <c r="Q277" s="7"/>
      <c r="R277" s="7"/>
    </row>
    <row r="278" spans="15:18" x14ac:dyDescent="0.25">
      <c r="O278" s="7"/>
      <c r="P278" s="7"/>
      <c r="Q278" s="7"/>
      <c r="R278" s="7"/>
    </row>
    <row r="279" spans="15:18" x14ac:dyDescent="0.25">
      <c r="O279" s="7"/>
      <c r="P279" s="7"/>
      <c r="Q279" s="7"/>
      <c r="R279" s="7"/>
    </row>
    <row r="280" spans="15:18" x14ac:dyDescent="0.25">
      <c r="O280" s="7"/>
      <c r="P280" s="7"/>
      <c r="Q280" s="7"/>
      <c r="R280" s="7"/>
    </row>
    <row r="281" spans="15:18" x14ac:dyDescent="0.25">
      <c r="O281" s="7"/>
      <c r="P281" s="7"/>
      <c r="Q281" s="7"/>
      <c r="R281" s="7"/>
    </row>
    <row r="282" spans="15:18" x14ac:dyDescent="0.25">
      <c r="O282" s="7"/>
      <c r="P282" s="7"/>
      <c r="Q282" s="7"/>
      <c r="R282" s="7"/>
    </row>
    <row r="283" spans="15:18" x14ac:dyDescent="0.25">
      <c r="O283" s="7"/>
      <c r="P283" s="7"/>
      <c r="Q283" s="7"/>
      <c r="R283" s="7"/>
    </row>
    <row r="284" spans="15:18" x14ac:dyDescent="0.25">
      <c r="O284" s="7"/>
      <c r="P284" s="7"/>
      <c r="Q284" s="7"/>
      <c r="R284" s="7"/>
    </row>
    <row r="285" spans="15:18" x14ac:dyDescent="0.25">
      <c r="O285" s="7"/>
      <c r="P285" s="7"/>
      <c r="Q285" s="7"/>
      <c r="R285" s="7"/>
    </row>
    <row r="286" spans="15:18" x14ac:dyDescent="0.25">
      <c r="O286" s="7"/>
      <c r="P286" s="7"/>
      <c r="Q286" s="7"/>
      <c r="R286" s="7"/>
    </row>
    <row r="287" spans="15:18" x14ac:dyDescent="0.25">
      <c r="O287" s="7"/>
      <c r="P287" s="7"/>
      <c r="Q287" s="7"/>
      <c r="R287" s="7"/>
    </row>
    <row r="288" spans="15:18" x14ac:dyDescent="0.25">
      <c r="O288" s="7"/>
      <c r="P288" s="7"/>
      <c r="Q288" s="7"/>
      <c r="R288" s="7"/>
    </row>
    <row r="289" spans="15:18" x14ac:dyDescent="0.25">
      <c r="O289" s="7"/>
      <c r="P289" s="7"/>
      <c r="Q289" s="7"/>
      <c r="R289" s="7"/>
    </row>
    <row r="290" spans="15:18" x14ac:dyDescent="0.25">
      <c r="O290" s="7"/>
      <c r="P290" s="7"/>
      <c r="Q290" s="7"/>
      <c r="R290" s="7"/>
    </row>
    <row r="291" spans="15:18" x14ac:dyDescent="0.25">
      <c r="O291" s="7"/>
      <c r="P291" s="7"/>
      <c r="Q291" s="7"/>
      <c r="R291" s="7"/>
    </row>
    <row r="292" spans="15:18" x14ac:dyDescent="0.25">
      <c r="O292" s="7"/>
      <c r="P292" s="7"/>
      <c r="Q292" s="7"/>
      <c r="R292" s="7"/>
    </row>
    <row r="293" spans="15:18" x14ac:dyDescent="0.25">
      <c r="O293" s="7"/>
      <c r="P293" s="7"/>
      <c r="Q293" s="7"/>
      <c r="R293" s="7"/>
    </row>
    <row r="294" spans="15:18" x14ac:dyDescent="0.25">
      <c r="O294" s="7"/>
      <c r="P294" s="7"/>
      <c r="Q294" s="7"/>
      <c r="R294" s="7"/>
    </row>
    <row r="295" spans="15:18" x14ac:dyDescent="0.25">
      <c r="O295" s="7"/>
      <c r="P295" s="7"/>
      <c r="Q295" s="7"/>
      <c r="R295" s="7"/>
    </row>
    <row r="296" spans="15:18" x14ac:dyDescent="0.25">
      <c r="O296" s="7"/>
      <c r="P296" s="7"/>
      <c r="Q296" s="7"/>
      <c r="R296" s="7"/>
    </row>
    <row r="297" spans="15:18" x14ac:dyDescent="0.25">
      <c r="O297" s="7"/>
      <c r="P297" s="7"/>
      <c r="Q297" s="7"/>
      <c r="R297" s="7"/>
    </row>
    <row r="298" spans="15:18" x14ac:dyDescent="0.25">
      <c r="O298" s="7"/>
      <c r="P298" s="7"/>
      <c r="Q298" s="7"/>
      <c r="R298" s="7"/>
    </row>
    <row r="299" spans="15:18" x14ac:dyDescent="0.25">
      <c r="O299" s="7"/>
      <c r="P299" s="7"/>
      <c r="Q299" s="7"/>
      <c r="R299" s="7"/>
    </row>
    <row r="300" spans="15:18" x14ac:dyDescent="0.25">
      <c r="O300" s="7"/>
      <c r="P300" s="7"/>
      <c r="Q300" s="7"/>
      <c r="R300" s="7"/>
    </row>
    <row r="301" spans="15:18" x14ac:dyDescent="0.25">
      <c r="O301" s="7"/>
      <c r="P301" s="7"/>
      <c r="Q301" s="7"/>
      <c r="R301" s="7"/>
    </row>
    <row r="302" spans="15:18" x14ac:dyDescent="0.25">
      <c r="O302" s="7"/>
      <c r="P302" s="7"/>
      <c r="Q302" s="7"/>
      <c r="R302" s="7"/>
    </row>
    <row r="303" spans="15:18" x14ac:dyDescent="0.25">
      <c r="O303" s="7"/>
      <c r="P303" s="7"/>
      <c r="Q303" s="7"/>
      <c r="R303" s="7"/>
    </row>
    <row r="304" spans="15:18" x14ac:dyDescent="0.25">
      <c r="O304" s="7"/>
      <c r="P304" s="7"/>
      <c r="Q304" s="7"/>
      <c r="R304" s="7"/>
    </row>
    <row r="305" spans="15:18" x14ac:dyDescent="0.25">
      <c r="O305" s="20"/>
      <c r="P305" s="20"/>
      <c r="Q305" s="20"/>
      <c r="R305" s="20"/>
    </row>
    <row r="306" spans="15:18" x14ac:dyDescent="0.25">
      <c r="O306" s="7"/>
      <c r="P306" s="7"/>
      <c r="Q306" s="7"/>
      <c r="R306" s="7"/>
    </row>
    <row r="307" spans="15:18" x14ac:dyDescent="0.25">
      <c r="O307" s="7"/>
      <c r="P307" s="7"/>
      <c r="Q307" s="7"/>
      <c r="R307" s="7"/>
    </row>
    <row r="308" spans="15:18" x14ac:dyDescent="0.25">
      <c r="O308" s="7"/>
      <c r="P308" s="7"/>
      <c r="Q308" s="7"/>
      <c r="R308" s="7"/>
    </row>
    <row r="309" spans="15:18" x14ac:dyDescent="0.25">
      <c r="O309" s="7"/>
      <c r="P309" s="7"/>
      <c r="Q309" s="7"/>
      <c r="R309" s="7"/>
    </row>
    <row r="310" spans="15:18" x14ac:dyDescent="0.25">
      <c r="O310" s="7"/>
      <c r="P310" s="7"/>
      <c r="Q310" s="7"/>
      <c r="R310" s="7"/>
    </row>
    <row r="311" spans="15:18" x14ac:dyDescent="0.25">
      <c r="O311" s="7"/>
      <c r="P311" s="7"/>
      <c r="Q311" s="7"/>
      <c r="R311" s="7"/>
    </row>
    <row r="312" spans="15:18" x14ac:dyDescent="0.25">
      <c r="O312" s="7"/>
      <c r="P312" s="7"/>
      <c r="Q312" s="7"/>
      <c r="R312" s="7"/>
    </row>
    <row r="313" spans="15:18" x14ac:dyDescent="0.25">
      <c r="O313" s="7"/>
      <c r="P313" s="7"/>
      <c r="Q313" s="7"/>
      <c r="R313" s="7"/>
    </row>
    <row r="314" spans="15:18" x14ac:dyDescent="0.25">
      <c r="O314" s="7"/>
      <c r="P314" s="7"/>
      <c r="Q314" s="7"/>
      <c r="R314" s="7"/>
    </row>
    <row r="315" spans="15:18" x14ac:dyDescent="0.25">
      <c r="O315" s="7"/>
      <c r="P315" s="7"/>
      <c r="Q315" s="7"/>
      <c r="R315" s="7"/>
    </row>
    <row r="316" spans="15:18" x14ac:dyDescent="0.25">
      <c r="O316" s="7"/>
      <c r="P316" s="7"/>
      <c r="Q316" s="7"/>
      <c r="R316" s="7"/>
    </row>
    <row r="317" spans="15:18" x14ac:dyDescent="0.25">
      <c r="O317" s="7"/>
      <c r="P317" s="7"/>
      <c r="Q317" s="7"/>
      <c r="R317" s="7"/>
    </row>
    <row r="318" spans="15:18" x14ac:dyDescent="0.25">
      <c r="O318" s="7"/>
      <c r="P318" s="7"/>
      <c r="Q318" s="7"/>
      <c r="R318" s="7"/>
    </row>
    <row r="319" spans="15:18" x14ac:dyDescent="0.25">
      <c r="O319" s="7"/>
      <c r="P319" s="7"/>
      <c r="Q319" s="7"/>
      <c r="R319" s="7"/>
    </row>
    <row r="320" spans="15:18" x14ac:dyDescent="0.25">
      <c r="O320" s="7"/>
      <c r="P320" s="7"/>
      <c r="Q320" s="7"/>
      <c r="R320" s="7"/>
    </row>
    <row r="321" spans="15:18" x14ac:dyDescent="0.25">
      <c r="O321" s="7"/>
      <c r="P321" s="7"/>
      <c r="Q321" s="7"/>
      <c r="R321" s="7"/>
    </row>
    <row r="322" spans="15:18" x14ac:dyDescent="0.25">
      <c r="O322" s="7"/>
      <c r="P322" s="7"/>
      <c r="Q322" s="7"/>
      <c r="R322" s="7"/>
    </row>
    <row r="323" spans="15:18" x14ac:dyDescent="0.25">
      <c r="O323" s="7"/>
      <c r="P323" s="7"/>
      <c r="Q323" s="7"/>
      <c r="R323" s="7"/>
    </row>
    <row r="324" spans="15:18" x14ac:dyDescent="0.25">
      <c r="O324" s="7"/>
      <c r="P324" s="7"/>
      <c r="Q324" s="7"/>
      <c r="R324" s="7"/>
    </row>
    <row r="325" spans="15:18" x14ac:dyDescent="0.25">
      <c r="O325" s="7"/>
      <c r="P325" s="7"/>
      <c r="Q325" s="7"/>
      <c r="R325" s="7"/>
    </row>
    <row r="326" spans="15:18" x14ac:dyDescent="0.25">
      <c r="O326" s="7"/>
      <c r="P326" s="7"/>
      <c r="Q326" s="7"/>
      <c r="R326" s="7"/>
    </row>
    <row r="327" spans="15:18" x14ac:dyDescent="0.25">
      <c r="O327" s="7"/>
      <c r="P327" s="7"/>
      <c r="Q327" s="7"/>
      <c r="R327" s="7"/>
    </row>
    <row r="328" spans="15:18" x14ac:dyDescent="0.25">
      <c r="O328" s="7"/>
      <c r="P328" s="7"/>
      <c r="Q328" s="7"/>
      <c r="R328" s="7"/>
    </row>
    <row r="329" spans="15:18" x14ac:dyDescent="0.25">
      <c r="O329" s="7"/>
      <c r="P329" s="7"/>
      <c r="Q329" s="7"/>
      <c r="R329" s="7"/>
    </row>
    <row r="330" spans="15:18" x14ac:dyDescent="0.25">
      <c r="O330" s="7"/>
      <c r="P330" s="7"/>
      <c r="Q330" s="7"/>
      <c r="R330" s="7"/>
    </row>
    <row r="331" spans="15:18" x14ac:dyDescent="0.25">
      <c r="O331" s="7"/>
      <c r="P331" s="7"/>
      <c r="Q331" s="7"/>
      <c r="R331" s="7"/>
    </row>
    <row r="332" spans="15:18" x14ac:dyDescent="0.25">
      <c r="O332" s="7"/>
      <c r="P332" s="7"/>
      <c r="Q332" s="7"/>
      <c r="R332" s="7"/>
    </row>
    <row r="333" spans="15:18" x14ac:dyDescent="0.25">
      <c r="O333" s="7"/>
      <c r="P333" s="7"/>
      <c r="Q333" s="7"/>
      <c r="R333" s="7"/>
    </row>
    <row r="334" spans="15:18" x14ac:dyDescent="0.25">
      <c r="O334" s="7"/>
      <c r="P334" s="7"/>
      <c r="Q334" s="7"/>
      <c r="R334" s="7"/>
    </row>
    <row r="335" spans="15:18" x14ac:dyDescent="0.25">
      <c r="O335" s="7"/>
      <c r="P335" s="7"/>
      <c r="Q335" s="7"/>
      <c r="R335" s="7"/>
    </row>
    <row r="336" spans="15:18" x14ac:dyDescent="0.25">
      <c r="O336" s="7"/>
      <c r="P336" s="7"/>
      <c r="Q336" s="7"/>
      <c r="R336" s="7"/>
    </row>
    <row r="337" spans="15:18" x14ac:dyDescent="0.25">
      <c r="O337" s="7"/>
      <c r="P337" s="7"/>
      <c r="Q337" s="7"/>
      <c r="R337" s="7"/>
    </row>
    <row r="338" spans="15:18" x14ac:dyDescent="0.25">
      <c r="O338" s="7"/>
      <c r="P338" s="7"/>
      <c r="Q338" s="7"/>
      <c r="R338" s="7"/>
    </row>
    <row r="339" spans="15:18" x14ac:dyDescent="0.25">
      <c r="O339" s="7"/>
      <c r="P339" s="7"/>
      <c r="Q339" s="7"/>
      <c r="R339" s="7"/>
    </row>
    <row r="340" spans="15:18" x14ac:dyDescent="0.25">
      <c r="O340" s="7"/>
      <c r="P340" s="7"/>
      <c r="Q340" s="7"/>
      <c r="R340" s="7"/>
    </row>
    <row r="341" spans="15:18" x14ac:dyDescent="0.25">
      <c r="O341" s="7"/>
      <c r="P341" s="7"/>
      <c r="Q341" s="7"/>
      <c r="R341" s="7"/>
    </row>
    <row r="342" spans="15:18" x14ac:dyDescent="0.25">
      <c r="O342" s="7"/>
      <c r="P342" s="7"/>
      <c r="Q342" s="7"/>
      <c r="R342" s="7"/>
    </row>
    <row r="343" spans="15:18" x14ac:dyDescent="0.25">
      <c r="O343" s="7"/>
      <c r="P343" s="7"/>
      <c r="Q343" s="7"/>
      <c r="R343" s="7"/>
    </row>
    <row r="344" spans="15:18" x14ac:dyDescent="0.25">
      <c r="O344" s="7"/>
      <c r="P344" s="7"/>
      <c r="Q344" s="7"/>
      <c r="R344" s="7"/>
    </row>
    <row r="345" spans="15:18" x14ac:dyDescent="0.25">
      <c r="O345" s="7"/>
      <c r="P345" s="7"/>
      <c r="Q345" s="7"/>
      <c r="R345" s="7"/>
    </row>
    <row r="346" spans="15:18" x14ac:dyDescent="0.25">
      <c r="O346" s="7"/>
      <c r="P346" s="7"/>
      <c r="Q346" s="7"/>
      <c r="R346" s="7"/>
    </row>
    <row r="347" spans="15:18" x14ac:dyDescent="0.25">
      <c r="O347" s="7"/>
      <c r="P347" s="7"/>
      <c r="Q347" s="7"/>
      <c r="R347" s="7"/>
    </row>
    <row r="348" spans="15:18" x14ac:dyDescent="0.25">
      <c r="O348" s="7"/>
      <c r="P348" s="7"/>
      <c r="Q348" s="7"/>
      <c r="R348" s="7"/>
    </row>
  </sheetData>
  <sheetProtection autoFilter="0"/>
  <autoFilter ref="A2:R166"/>
  <mergeCells count="1">
    <mergeCell ref="A1:R1"/>
  </mergeCells>
  <conditionalFormatting sqref="C3:L166 R3:R9 R11:R166">
    <cfRule type="cellIs" dxfId="212" priority="80" stopIfTrue="1" operator="equal">
      <formula>1.5</formula>
    </cfRule>
    <cfRule type="cellIs" dxfId="211" priority="81" stopIfTrue="1" operator="equal">
      <formula>1.45</formula>
    </cfRule>
    <cfRule type="cellIs" dxfId="210" priority="82" stopIfTrue="1" operator="equal">
      <formula>1.4</formula>
    </cfRule>
    <cfRule type="cellIs" dxfId="209" priority="83" stopIfTrue="1" operator="equal">
      <formula>1.35</formula>
    </cfRule>
    <cfRule type="cellIs" dxfId="208" priority="84" stopIfTrue="1" operator="equal">
      <formula>1.3</formula>
    </cfRule>
    <cfRule type="cellIs" dxfId="207" priority="85" stopIfTrue="1" operator="equal">
      <formula>1.25</formula>
    </cfRule>
    <cfRule type="cellIs" dxfId="206" priority="86" stopIfTrue="1" operator="equal">
      <formula>1.2</formula>
    </cfRule>
    <cfRule type="cellIs" dxfId="205" priority="87" stopIfTrue="1" operator="equal">
      <formula>1.15</formula>
    </cfRule>
    <cfRule type="cellIs" dxfId="204" priority="88" stopIfTrue="1" operator="equal">
      <formula>1.1</formula>
    </cfRule>
    <cfRule type="cellIs" dxfId="203" priority="89" stopIfTrue="1" operator="equal">
      <formula>1.05</formula>
    </cfRule>
    <cfRule type="cellIs" dxfId="202" priority="90" stopIfTrue="1" operator="equal">
      <formula>1</formula>
    </cfRule>
  </conditionalFormatting>
  <conditionalFormatting sqref="C3:L166 R3:R9 R11:R166">
    <cfRule type="containsBlanks" dxfId="201" priority="79" stopIfTrue="1">
      <formula>LEN(TRIM(C3))=0</formula>
    </cfRule>
  </conditionalFormatting>
  <conditionalFormatting sqref="M3:M166">
    <cfRule type="cellIs" dxfId="200" priority="68" stopIfTrue="1" operator="equal">
      <formula>1.5</formula>
    </cfRule>
    <cfRule type="cellIs" dxfId="199" priority="69" stopIfTrue="1" operator="equal">
      <formula>1.45</formula>
    </cfRule>
    <cfRule type="cellIs" dxfId="198" priority="70" stopIfTrue="1" operator="equal">
      <formula>1.4</formula>
    </cfRule>
    <cfRule type="cellIs" dxfId="197" priority="71" stopIfTrue="1" operator="equal">
      <formula>1.35</formula>
    </cfRule>
    <cfRule type="cellIs" dxfId="196" priority="72" stopIfTrue="1" operator="equal">
      <formula>1.3</formula>
    </cfRule>
    <cfRule type="cellIs" dxfId="195" priority="73" stopIfTrue="1" operator="equal">
      <formula>1.25</formula>
    </cfRule>
    <cfRule type="cellIs" dxfId="194" priority="74" stopIfTrue="1" operator="equal">
      <formula>1.2</formula>
    </cfRule>
    <cfRule type="cellIs" dxfId="193" priority="75" stopIfTrue="1" operator="equal">
      <formula>1.15</formula>
    </cfRule>
    <cfRule type="cellIs" dxfId="192" priority="76" stopIfTrue="1" operator="equal">
      <formula>1.1</formula>
    </cfRule>
    <cfRule type="cellIs" dxfId="191" priority="77" stopIfTrue="1" operator="equal">
      <formula>1.05</formula>
    </cfRule>
    <cfRule type="cellIs" dxfId="190" priority="78" stopIfTrue="1" operator="equal">
      <formula>1</formula>
    </cfRule>
  </conditionalFormatting>
  <conditionalFormatting sqref="M3:M166">
    <cfRule type="containsBlanks" dxfId="189" priority="67" stopIfTrue="1">
      <formula>LEN(TRIM(M3))=0</formula>
    </cfRule>
  </conditionalFormatting>
  <conditionalFormatting sqref="N3:N166">
    <cfRule type="cellIs" dxfId="188" priority="56" stopIfTrue="1" operator="equal">
      <formula>1.5</formula>
    </cfRule>
    <cfRule type="cellIs" dxfId="187" priority="57" stopIfTrue="1" operator="equal">
      <formula>1.45</formula>
    </cfRule>
    <cfRule type="cellIs" dxfId="186" priority="58" stopIfTrue="1" operator="equal">
      <formula>1.4</formula>
    </cfRule>
    <cfRule type="cellIs" dxfId="185" priority="59" stopIfTrue="1" operator="equal">
      <formula>1.35</formula>
    </cfRule>
    <cfRule type="cellIs" dxfId="184" priority="60" stopIfTrue="1" operator="equal">
      <formula>1.3</formula>
    </cfRule>
    <cfRule type="cellIs" dxfId="183" priority="61" stopIfTrue="1" operator="equal">
      <formula>1.25</formula>
    </cfRule>
    <cfRule type="cellIs" dxfId="182" priority="62" stopIfTrue="1" operator="equal">
      <formula>1.2</formula>
    </cfRule>
    <cfRule type="cellIs" dxfId="181" priority="63" stopIfTrue="1" operator="equal">
      <formula>1.15</formula>
    </cfRule>
    <cfRule type="cellIs" dxfId="180" priority="64" stopIfTrue="1" operator="equal">
      <formula>1.1</formula>
    </cfRule>
    <cfRule type="cellIs" dxfId="179" priority="65" stopIfTrue="1" operator="equal">
      <formula>1.05</formula>
    </cfRule>
    <cfRule type="cellIs" dxfId="178" priority="66" stopIfTrue="1" operator="equal">
      <formula>1</formula>
    </cfRule>
  </conditionalFormatting>
  <conditionalFormatting sqref="N3:N166">
    <cfRule type="containsBlanks" dxfId="177" priority="55" stopIfTrue="1">
      <formula>LEN(TRIM(N3))=0</formula>
    </cfRule>
  </conditionalFormatting>
  <conditionalFormatting sqref="O3:O166">
    <cfRule type="containsBlanks" dxfId="176" priority="37" stopIfTrue="1">
      <formula>LEN(TRIM(O3))=0</formula>
    </cfRule>
  </conditionalFormatting>
  <conditionalFormatting sqref="O3:O166">
    <cfRule type="cellIs" dxfId="175" priority="38" stopIfTrue="1" operator="equal">
      <formula>1.5</formula>
    </cfRule>
    <cfRule type="cellIs" dxfId="174" priority="39" stopIfTrue="1" operator="equal">
      <formula>1.45</formula>
    </cfRule>
    <cfRule type="cellIs" dxfId="173" priority="40" stopIfTrue="1" operator="equal">
      <formula>1.4</formula>
    </cfRule>
    <cfRule type="cellIs" dxfId="172" priority="41" stopIfTrue="1" operator="equal">
      <formula>1.35</formula>
    </cfRule>
    <cfRule type="cellIs" dxfId="171" priority="42" stopIfTrue="1" operator="equal">
      <formula>1.3</formula>
    </cfRule>
    <cfRule type="cellIs" dxfId="170" priority="43" stopIfTrue="1" operator="equal">
      <formula>1.25</formula>
    </cfRule>
    <cfRule type="cellIs" dxfId="169" priority="44" stopIfTrue="1" operator="equal">
      <formula>1.2</formula>
    </cfRule>
    <cfRule type="cellIs" dxfId="168" priority="45" stopIfTrue="1" operator="equal">
      <formula>1.15</formula>
    </cfRule>
    <cfRule type="cellIs" dxfId="167" priority="46" stopIfTrue="1" operator="equal">
      <formula>1.1</formula>
    </cfRule>
    <cfRule type="cellIs" dxfId="166" priority="47" stopIfTrue="1" operator="equal">
      <formula>1.05</formula>
    </cfRule>
    <cfRule type="cellIs" dxfId="165" priority="48" stopIfTrue="1" operator="equal">
      <formula>1</formula>
    </cfRule>
  </conditionalFormatting>
  <conditionalFormatting sqref="P3:P166">
    <cfRule type="containsBlanks" dxfId="164" priority="25" stopIfTrue="1">
      <formula>LEN(TRIM(P3))=0</formula>
    </cfRule>
  </conditionalFormatting>
  <conditionalFormatting sqref="P3:P166">
    <cfRule type="cellIs" dxfId="163" priority="26" stopIfTrue="1" operator="equal">
      <formula>1.5</formula>
    </cfRule>
    <cfRule type="cellIs" dxfId="162" priority="27" stopIfTrue="1" operator="equal">
      <formula>1.45</formula>
    </cfRule>
    <cfRule type="cellIs" dxfId="161" priority="28" stopIfTrue="1" operator="equal">
      <formula>1.4</formula>
    </cfRule>
    <cfRule type="cellIs" dxfId="160" priority="29" stopIfTrue="1" operator="equal">
      <formula>1.35</formula>
    </cfRule>
    <cfRule type="cellIs" dxfId="159" priority="30" stopIfTrue="1" operator="equal">
      <formula>1.3</formula>
    </cfRule>
    <cfRule type="cellIs" dxfId="158" priority="31" stopIfTrue="1" operator="equal">
      <formula>1.25</formula>
    </cfRule>
    <cfRule type="cellIs" dxfId="157" priority="32" stopIfTrue="1" operator="equal">
      <formula>1.2</formula>
    </cfRule>
    <cfRule type="cellIs" dxfId="156" priority="33" stopIfTrue="1" operator="equal">
      <formula>1.15</formula>
    </cfRule>
    <cfRule type="cellIs" dxfId="155" priority="34" stopIfTrue="1" operator="equal">
      <formula>1.1</formula>
    </cfRule>
    <cfRule type="cellIs" dxfId="154" priority="35" stopIfTrue="1" operator="equal">
      <formula>1.05</formula>
    </cfRule>
    <cfRule type="cellIs" dxfId="153" priority="36" stopIfTrue="1" operator="equal">
      <formula>1</formula>
    </cfRule>
  </conditionalFormatting>
  <conditionalFormatting sqref="Q3:Q166 R10">
    <cfRule type="containsBlanks" dxfId="152" priority="13" stopIfTrue="1">
      <formula>LEN(TRIM(Q3))=0</formula>
    </cfRule>
  </conditionalFormatting>
  <conditionalFormatting sqref="Q3:Q166 R10">
    <cfRule type="cellIs" dxfId="151" priority="14" stopIfTrue="1" operator="equal">
      <formula>1.5</formula>
    </cfRule>
    <cfRule type="cellIs" dxfId="150" priority="15" stopIfTrue="1" operator="equal">
      <formula>1.45</formula>
    </cfRule>
    <cfRule type="cellIs" dxfId="149" priority="16" stopIfTrue="1" operator="equal">
      <formula>1.4</formula>
    </cfRule>
    <cfRule type="cellIs" dxfId="148" priority="17" stopIfTrue="1" operator="equal">
      <formula>1.35</formula>
    </cfRule>
    <cfRule type="cellIs" dxfId="147" priority="18" stopIfTrue="1" operator="equal">
      <formula>1.3</formula>
    </cfRule>
    <cfRule type="cellIs" dxfId="146" priority="19" stopIfTrue="1" operator="equal">
      <formula>1.25</formula>
    </cfRule>
    <cfRule type="cellIs" dxfId="145" priority="20" stopIfTrue="1" operator="equal">
      <formula>1.2</formula>
    </cfRule>
    <cfRule type="cellIs" dxfId="144" priority="21" stopIfTrue="1" operator="equal">
      <formula>1.15</formula>
    </cfRule>
    <cfRule type="cellIs" dxfId="143" priority="22" stopIfTrue="1" operator="equal">
      <formula>1.1</formula>
    </cfRule>
    <cfRule type="cellIs" dxfId="142" priority="23" stopIfTrue="1" operator="equal">
      <formula>1.05</formula>
    </cfRule>
    <cfRule type="cellIs" dxfId="141" priority="24" stopIfTrue="1" operator="equal">
      <formula>1</formula>
    </cfRule>
  </conditionalFormatting>
  <pageMargins left="0.39370078740157483" right="0.19685039370078741" top="0.55118110236220474" bottom="0.47244094488188981" header="0.51181102362204722" footer="0.39370078740157483"/>
  <pageSetup paperSize="9" fitToHeight="0" orientation="portrait" r:id="rId1"/>
  <headerFooter alignWithMargins="0">
    <oddFooter>&amp;R&amp;P / &amp;N</oddFooter>
  </headerFooter>
  <customProperties>
    <customPr name="EpmWorksheetKeyString_GUID" r:id="rId2"/>
  </customProperties>
  <ignoredErrors>
    <ignoredError sqref="C168:L171" formulaRange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2"/>
  <sheetViews>
    <sheetView showGridLines="0" zoomScaleNormal="100" workbookViewId="0">
      <pane ySplit="7" topLeftCell="A128" activePane="bottomLeft" state="frozen"/>
      <selection activeCell="B56" sqref="B56"/>
      <selection pane="bottomLeft" activeCell="A146" sqref="A146:B146"/>
    </sheetView>
  </sheetViews>
  <sheetFormatPr baseColWidth="10" defaultRowHeight="12.75" x14ac:dyDescent="0.2"/>
  <cols>
    <col min="1" max="1" width="4.42578125" bestFit="1" customWidth="1"/>
    <col min="2" max="2" width="23.140625" customWidth="1"/>
    <col min="3" max="18" width="13.28515625" customWidth="1"/>
  </cols>
  <sheetData>
    <row r="1" spans="1:19" ht="33.6" customHeight="1" x14ac:dyDescent="0.2">
      <c r="A1" s="98" t="s">
        <v>190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9" ht="15.2" customHeight="1" x14ac:dyDescent="0.2">
      <c r="A2" s="29" t="s">
        <v>0</v>
      </c>
      <c r="B2" s="29" t="s">
        <v>195</v>
      </c>
      <c r="C2" s="29" t="s">
        <v>159</v>
      </c>
      <c r="D2" s="29" t="s">
        <v>160</v>
      </c>
      <c r="E2" s="29" t="s">
        <v>161</v>
      </c>
      <c r="F2" s="29" t="s">
        <v>162</v>
      </c>
      <c r="G2" s="29" t="s">
        <v>163</v>
      </c>
      <c r="H2" s="29" t="s">
        <v>164</v>
      </c>
      <c r="I2" s="29" t="s">
        <v>165</v>
      </c>
      <c r="J2" s="29" t="s">
        <v>167</v>
      </c>
      <c r="K2" s="29" t="s">
        <v>168</v>
      </c>
      <c r="L2" s="29" t="s">
        <v>169</v>
      </c>
      <c r="M2" s="29" t="s">
        <v>188</v>
      </c>
      <c r="N2" s="80">
        <v>2017</v>
      </c>
      <c r="O2" s="82">
        <v>2018</v>
      </c>
      <c r="P2" s="82">
        <v>2019</v>
      </c>
      <c r="Q2" s="82">
        <v>2020</v>
      </c>
      <c r="R2" s="82">
        <v>2021</v>
      </c>
    </row>
    <row r="3" spans="1:19" ht="20.25" customHeight="1" x14ac:dyDescent="0.2">
      <c r="A3" s="30">
        <v>75</v>
      </c>
      <c r="B3" s="31" t="s">
        <v>1</v>
      </c>
      <c r="C3" s="32">
        <v>0.72727699999999995</v>
      </c>
      <c r="D3" s="32">
        <v>2.239751</v>
      </c>
      <c r="E3" s="32">
        <v>1.0063</v>
      </c>
      <c r="F3" s="32">
        <v>2.0175800000000002</v>
      </c>
      <c r="G3" s="32">
        <v>1.8662700000000001</v>
      </c>
      <c r="H3" s="32">
        <v>0.48226000000000002</v>
      </c>
      <c r="I3" s="32">
        <v>0.77298</v>
      </c>
      <c r="J3" s="32">
        <v>2.0814300000000001</v>
      </c>
      <c r="K3" s="32">
        <v>0.99372000000000005</v>
      </c>
      <c r="L3" s="32">
        <v>0.85963000000000001</v>
      </c>
      <c r="M3" s="32">
        <v>1.81969</v>
      </c>
      <c r="N3" s="32">
        <v>1.39263</v>
      </c>
      <c r="O3" s="32">
        <v>1.00966</v>
      </c>
      <c r="P3" s="32">
        <v>1.8261799999999999</v>
      </c>
      <c r="Q3" s="32">
        <v>1.16428</v>
      </c>
      <c r="R3" s="91">
        <v>1.249112</v>
      </c>
      <c r="S3" s="90"/>
    </row>
    <row r="4" spans="1:19" ht="20.25" customHeight="1" x14ac:dyDescent="0.2">
      <c r="A4" s="30">
        <v>76</v>
      </c>
      <c r="B4" s="31" t="s">
        <v>2</v>
      </c>
      <c r="C4" s="32">
        <v>10.902801999999999</v>
      </c>
      <c r="D4" s="32">
        <v>0.30204900000000001</v>
      </c>
      <c r="E4" s="32">
        <v>0.44175999999999999</v>
      </c>
      <c r="F4" s="32">
        <v>0.80539000000000005</v>
      </c>
      <c r="G4" s="32">
        <v>0.74807999999999997</v>
      </c>
      <c r="H4" s="32">
        <v>21.968610000000002</v>
      </c>
      <c r="I4" s="32">
        <v>0.43604999999999999</v>
      </c>
      <c r="J4" s="32">
        <v>4.81555</v>
      </c>
      <c r="K4" s="32">
        <v>1.6803699999999999</v>
      </c>
      <c r="L4" s="32">
        <v>2.3609300000000002</v>
      </c>
      <c r="M4" s="32">
        <v>1.5664199999999999</v>
      </c>
      <c r="N4" s="32">
        <v>1.85023</v>
      </c>
      <c r="O4" s="32">
        <v>0.59009999999999996</v>
      </c>
      <c r="P4" s="32">
        <v>0.63368999999999998</v>
      </c>
      <c r="Q4" s="32">
        <v>0.44068000000000002</v>
      </c>
      <c r="R4" s="91">
        <v>1.369569</v>
      </c>
      <c r="S4" s="90"/>
    </row>
    <row r="5" spans="1:19" ht="20.25" customHeight="1" x14ac:dyDescent="0.2">
      <c r="A5" s="30">
        <v>111</v>
      </c>
      <c r="B5" s="31" t="s">
        <v>3</v>
      </c>
      <c r="C5" s="32"/>
      <c r="D5" s="32"/>
      <c r="E5" s="32"/>
      <c r="F5" s="32">
        <v>2.6702599999999999</v>
      </c>
      <c r="G5" s="32">
        <v>3.3587699999999998</v>
      </c>
      <c r="H5" s="32">
        <v>0.82020999999999999</v>
      </c>
      <c r="I5" s="32">
        <v>1.0718000000000001</v>
      </c>
      <c r="J5" s="32">
        <v>0.76683000000000001</v>
      </c>
      <c r="K5" s="32">
        <v>0.51266999999999996</v>
      </c>
      <c r="L5" s="32">
        <v>0.89170000000000005</v>
      </c>
      <c r="M5" s="32">
        <v>0.99202000000000001</v>
      </c>
      <c r="N5" s="32">
        <v>0.53885000000000005</v>
      </c>
      <c r="O5" s="32">
        <v>0.77005000000000001</v>
      </c>
      <c r="P5" s="32">
        <v>1.20974</v>
      </c>
      <c r="Q5" s="32">
        <v>0.86075000000000002</v>
      </c>
      <c r="R5" s="91">
        <v>0.80469299999999999</v>
      </c>
      <c r="S5" s="90"/>
    </row>
    <row r="6" spans="1:19" ht="20.25" customHeight="1" x14ac:dyDescent="0.2">
      <c r="A6" s="30">
        <v>121</v>
      </c>
      <c r="B6" s="31" t="s">
        <v>4</v>
      </c>
      <c r="C6" s="32">
        <v>3.5101939999999998</v>
      </c>
      <c r="D6" s="32">
        <v>1.106106</v>
      </c>
      <c r="E6" s="32">
        <v>0.61204999999999998</v>
      </c>
      <c r="F6" s="32">
        <v>3.6928399999999999</v>
      </c>
      <c r="G6" s="32">
        <v>2.2353999999999998</v>
      </c>
      <c r="H6" s="32">
        <v>1.9104000000000001</v>
      </c>
      <c r="I6" s="32">
        <v>1.1065499999999999</v>
      </c>
      <c r="J6" s="32">
        <v>1.415</v>
      </c>
      <c r="K6" s="32">
        <v>1.71583</v>
      </c>
      <c r="L6" s="32">
        <v>1.22841</v>
      </c>
      <c r="M6" s="32">
        <v>0.98280000000000001</v>
      </c>
      <c r="N6" s="32">
        <v>2.3499300000000001</v>
      </c>
      <c r="O6" s="32">
        <v>0.99490999999999996</v>
      </c>
      <c r="P6" s="32">
        <v>0.54708999999999997</v>
      </c>
      <c r="Q6" s="32">
        <v>0.30930000000000002</v>
      </c>
      <c r="R6" s="91">
        <v>2.1369319999999998</v>
      </c>
      <c r="S6" s="90"/>
    </row>
    <row r="7" spans="1:19" ht="20.25" customHeight="1" x14ac:dyDescent="0.2">
      <c r="A7" s="30">
        <v>127</v>
      </c>
      <c r="B7" s="31" t="s">
        <v>5</v>
      </c>
      <c r="C7" s="32">
        <v>1.745053</v>
      </c>
      <c r="D7" s="32">
        <v>2.1936170000000002</v>
      </c>
      <c r="E7" s="32">
        <v>3.26647</v>
      </c>
      <c r="F7" s="32">
        <v>0.89151000000000002</v>
      </c>
      <c r="G7" s="32">
        <v>1.34205</v>
      </c>
      <c r="H7" s="32">
        <v>0.54430000000000001</v>
      </c>
      <c r="I7" s="32">
        <v>0.45487</v>
      </c>
      <c r="J7" s="32">
        <v>1.3996599999999999</v>
      </c>
      <c r="K7" s="32">
        <v>0.49669999999999997</v>
      </c>
      <c r="L7" s="32">
        <v>0.48237000000000002</v>
      </c>
      <c r="M7" s="32">
        <v>0.60460999999999998</v>
      </c>
      <c r="N7" s="32">
        <v>1.71678</v>
      </c>
      <c r="O7" s="32">
        <v>2.2079</v>
      </c>
      <c r="P7" s="32">
        <v>0.49258000000000002</v>
      </c>
      <c r="Q7" s="32">
        <v>0.46509</v>
      </c>
      <c r="R7" s="91">
        <v>0.71331900000000004</v>
      </c>
      <c r="S7" s="90"/>
    </row>
    <row r="8" spans="1:19" ht="20.25" customHeight="1" x14ac:dyDescent="0.2">
      <c r="A8" s="30">
        <v>63</v>
      </c>
      <c r="B8" s="31" t="s">
        <v>6</v>
      </c>
      <c r="C8" s="32">
        <v>12.583022</v>
      </c>
      <c r="D8" s="32">
        <v>4.3824230000000002</v>
      </c>
      <c r="E8" s="32">
        <v>2.33751</v>
      </c>
      <c r="F8" s="32">
        <v>0.35017999999999999</v>
      </c>
      <c r="G8" s="32">
        <v>1.44662</v>
      </c>
      <c r="H8" s="32">
        <v>0.99326999999999999</v>
      </c>
      <c r="I8" s="32">
        <v>7.7337300000000004</v>
      </c>
      <c r="J8" s="32">
        <v>0.88853000000000004</v>
      </c>
      <c r="K8" s="32">
        <v>1.17354</v>
      </c>
      <c r="L8" s="32">
        <v>0.9123</v>
      </c>
      <c r="M8" s="32">
        <v>0.68179999999999996</v>
      </c>
      <c r="N8" s="32">
        <v>3.8759000000000001</v>
      </c>
      <c r="O8" s="32">
        <v>0.64339999999999997</v>
      </c>
      <c r="P8" s="32">
        <v>1.28006</v>
      </c>
      <c r="Q8" s="32">
        <v>1.71906</v>
      </c>
      <c r="R8" s="91">
        <v>0.87595199999999995</v>
      </c>
      <c r="S8" s="90"/>
    </row>
    <row r="9" spans="1:19" ht="20.25" customHeight="1" x14ac:dyDescent="0.2">
      <c r="A9" s="30">
        <v>113</v>
      </c>
      <c r="B9" s="31" t="s">
        <v>7</v>
      </c>
      <c r="C9" s="32">
        <v>1.6048039999999999</v>
      </c>
      <c r="D9" s="32">
        <v>1.4354819999999999</v>
      </c>
      <c r="E9" s="32">
        <v>1.1145</v>
      </c>
      <c r="F9" s="32">
        <v>0.63544999999999996</v>
      </c>
      <c r="G9" s="32">
        <v>0.79778000000000004</v>
      </c>
      <c r="H9" s="32">
        <v>0.93781000000000003</v>
      </c>
      <c r="I9" s="32">
        <v>1.3609800000000001</v>
      </c>
      <c r="J9" s="32">
        <v>1.08188</v>
      </c>
      <c r="K9" s="32">
        <v>1.0883799999999999</v>
      </c>
      <c r="L9" s="32">
        <v>1.50258</v>
      </c>
      <c r="M9" s="32">
        <v>0.80086000000000002</v>
      </c>
      <c r="N9" s="32">
        <v>0.90297000000000005</v>
      </c>
      <c r="O9" s="32">
        <v>1.95119</v>
      </c>
      <c r="P9" s="32">
        <v>1.3850499999999999</v>
      </c>
      <c r="Q9" s="32">
        <v>0.65242999999999995</v>
      </c>
      <c r="R9" s="91">
        <v>0.64221600000000001</v>
      </c>
      <c r="S9" s="90"/>
    </row>
    <row r="10" spans="1:19" ht="20.25" customHeight="1" x14ac:dyDescent="0.2">
      <c r="A10" s="30">
        <v>1091</v>
      </c>
      <c r="B10" s="31" t="s">
        <v>8</v>
      </c>
      <c r="C10" s="32">
        <v>1.5082500000000001</v>
      </c>
      <c r="D10" s="32">
        <v>1.908471</v>
      </c>
      <c r="E10" s="32">
        <v>0.32584999999999997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91"/>
      <c r="S10" s="90"/>
    </row>
    <row r="11" spans="1:19" ht="20.25" customHeight="1" x14ac:dyDescent="0.2">
      <c r="A11" s="30">
        <v>143</v>
      </c>
      <c r="B11" s="31" t="s">
        <v>9</v>
      </c>
      <c r="C11" s="32">
        <v>1.0510569999999999</v>
      </c>
      <c r="D11" s="32">
        <v>1.792862</v>
      </c>
      <c r="E11" s="32">
        <v>2.2938499999999999</v>
      </c>
      <c r="F11" s="32">
        <v>1.4012100000000001</v>
      </c>
      <c r="G11" s="32">
        <v>1.0100100000000001</v>
      </c>
      <c r="H11" s="32">
        <v>0.78935999999999995</v>
      </c>
      <c r="I11" s="32">
        <v>0.46894999999999998</v>
      </c>
      <c r="J11" s="32">
        <v>0.84902</v>
      </c>
      <c r="K11" s="32">
        <v>0.73477999999999999</v>
      </c>
      <c r="L11" s="32">
        <v>0.99948999999999999</v>
      </c>
      <c r="M11" s="32">
        <v>0.83309</v>
      </c>
      <c r="N11" s="32">
        <v>1.10894</v>
      </c>
      <c r="O11" s="32">
        <v>1.48692</v>
      </c>
      <c r="P11" s="32">
        <v>1.2725500000000001</v>
      </c>
      <c r="Q11" s="32">
        <v>0.73524999999999996</v>
      </c>
      <c r="R11" s="91"/>
      <c r="S11" s="90"/>
    </row>
    <row r="12" spans="1:19" ht="20.25" customHeight="1" x14ac:dyDescent="0.2">
      <c r="A12" s="30">
        <v>43</v>
      </c>
      <c r="B12" s="31" t="s">
        <v>10</v>
      </c>
      <c r="C12" s="32">
        <v>1.753044</v>
      </c>
      <c r="D12" s="32">
        <v>1.024724</v>
      </c>
      <c r="E12" s="32">
        <v>1.14005</v>
      </c>
      <c r="F12" s="32">
        <v>1.88487</v>
      </c>
      <c r="G12" s="32">
        <v>1.26061</v>
      </c>
      <c r="H12" s="32">
        <v>2.5465599999999999</v>
      </c>
      <c r="I12" s="32">
        <v>0.67706</v>
      </c>
      <c r="J12" s="32">
        <v>1.7647999999999999</v>
      </c>
      <c r="K12" s="32">
        <v>2.5611299999999999</v>
      </c>
      <c r="L12" s="32">
        <v>1.4980899999999999</v>
      </c>
      <c r="M12" s="32">
        <v>1.02288</v>
      </c>
      <c r="N12" s="32">
        <v>1.08738</v>
      </c>
      <c r="O12" s="32">
        <v>1.8157000000000001</v>
      </c>
      <c r="P12" s="32">
        <v>0.85736000000000001</v>
      </c>
      <c r="Q12" s="32">
        <v>0.81093000000000004</v>
      </c>
      <c r="R12" s="91">
        <v>1.086889</v>
      </c>
      <c r="S12" s="90"/>
    </row>
    <row r="13" spans="1:19" ht="20.25" customHeight="1" x14ac:dyDescent="0.2">
      <c r="A13" s="30">
        <v>2</v>
      </c>
      <c r="B13" s="31" t="s">
        <v>11</v>
      </c>
      <c r="C13" s="32">
        <v>8.3679659999999991</v>
      </c>
      <c r="D13" s="32">
        <v>1.2721119999999999</v>
      </c>
      <c r="E13" s="32">
        <v>1.1201700000000001</v>
      </c>
      <c r="F13" s="32">
        <v>1.38307</v>
      </c>
      <c r="G13" s="32">
        <v>1.43709</v>
      </c>
      <c r="H13" s="32">
        <v>1.8287100000000001</v>
      </c>
      <c r="I13" s="32">
        <v>1.5884499999999999</v>
      </c>
      <c r="J13" s="32">
        <v>1.7848200000000001</v>
      </c>
      <c r="K13" s="32">
        <v>1.0833999999999999</v>
      </c>
      <c r="L13" s="32">
        <v>1.21973</v>
      </c>
      <c r="M13" s="32">
        <v>0.83755000000000002</v>
      </c>
      <c r="N13" s="32">
        <v>2.0869800000000001</v>
      </c>
      <c r="O13" s="32">
        <v>1.4026099999999999</v>
      </c>
      <c r="P13" s="32">
        <v>1.1452100000000001</v>
      </c>
      <c r="Q13" s="32">
        <v>0.49540000000000001</v>
      </c>
      <c r="R13" s="91">
        <v>0.86901499999999998</v>
      </c>
      <c r="S13" s="90"/>
    </row>
    <row r="14" spans="1:19" ht="20.25" customHeight="1" x14ac:dyDescent="0.2">
      <c r="A14" s="30">
        <v>22</v>
      </c>
      <c r="B14" s="31" t="s">
        <v>170</v>
      </c>
      <c r="C14" s="32">
        <v>2.849796</v>
      </c>
      <c r="D14" s="32">
        <v>4.5380240000000001</v>
      </c>
      <c r="E14" s="32">
        <v>0</v>
      </c>
      <c r="F14" s="32">
        <v>0.79247000000000001</v>
      </c>
      <c r="G14" s="32">
        <v>0.58074000000000003</v>
      </c>
      <c r="H14" s="32">
        <v>0.64295999999999998</v>
      </c>
      <c r="I14" s="32">
        <v>0.17754</v>
      </c>
      <c r="J14" s="32">
        <v>0.46083000000000002</v>
      </c>
      <c r="K14" s="32">
        <v>4.3387200000000004</v>
      </c>
      <c r="L14" s="32">
        <v>1.34622</v>
      </c>
      <c r="M14" s="32">
        <v>1.60242</v>
      </c>
      <c r="N14" s="32">
        <v>0.88427999999999995</v>
      </c>
      <c r="O14" s="32">
        <v>0.38081999999999999</v>
      </c>
      <c r="P14" s="32">
        <v>0.75417000000000001</v>
      </c>
      <c r="Q14" s="32">
        <v>1.7678700000000001</v>
      </c>
      <c r="R14" s="91">
        <v>1.9532339999999999</v>
      </c>
      <c r="S14" s="90"/>
    </row>
    <row r="15" spans="1:19" ht="20.25" customHeight="1" x14ac:dyDescent="0.2">
      <c r="A15" s="30">
        <v>4</v>
      </c>
      <c r="B15" s="31" t="s">
        <v>12</v>
      </c>
      <c r="C15" s="32">
        <v>3.7144219999999999</v>
      </c>
      <c r="D15" s="32">
        <v>0</v>
      </c>
      <c r="E15" s="32">
        <v>1.1783999999999999</v>
      </c>
      <c r="F15" s="32">
        <v>0.90817999999999999</v>
      </c>
      <c r="G15" s="32">
        <v>1.6930700000000001</v>
      </c>
      <c r="H15" s="32">
        <v>0.32373000000000002</v>
      </c>
      <c r="I15" s="32">
        <v>0.75544999999999995</v>
      </c>
      <c r="J15" s="32">
        <v>1.1905399999999999</v>
      </c>
      <c r="K15" s="32">
        <v>0.97008000000000005</v>
      </c>
      <c r="L15" s="32">
        <v>0.58896999999999999</v>
      </c>
      <c r="M15" s="32">
        <v>0.90642</v>
      </c>
      <c r="N15" s="32">
        <v>7.4102399999999999</v>
      </c>
      <c r="O15" s="32">
        <v>46.986890000000002</v>
      </c>
      <c r="P15" s="32">
        <v>-0.77463000000000004</v>
      </c>
      <c r="Q15" s="32">
        <v>0.71889000000000003</v>
      </c>
      <c r="R15" s="91">
        <v>0.77296799999999999</v>
      </c>
      <c r="S15" s="90"/>
    </row>
    <row r="16" spans="1:19" ht="20.25" customHeight="1" x14ac:dyDescent="0.2">
      <c r="A16" s="30">
        <v>1032</v>
      </c>
      <c r="B16" s="31" t="s">
        <v>13</v>
      </c>
      <c r="C16" s="32">
        <v>2.694394</v>
      </c>
      <c r="D16" s="32">
        <v>1.2676190000000001</v>
      </c>
      <c r="E16" s="32">
        <v>1.88114</v>
      </c>
      <c r="F16" s="32">
        <v>3.6926399999999999</v>
      </c>
      <c r="G16" s="32">
        <v>0.71806000000000003</v>
      </c>
      <c r="H16" s="32">
        <v>-1.363E-2</v>
      </c>
      <c r="I16" s="32">
        <v>-0.10415000000000001</v>
      </c>
      <c r="J16" s="32"/>
      <c r="K16" s="32"/>
      <c r="L16" s="32"/>
      <c r="M16" s="32"/>
      <c r="N16" s="32"/>
      <c r="O16" s="32"/>
      <c r="P16" s="32"/>
      <c r="Q16" s="32"/>
      <c r="R16" s="91"/>
      <c r="S16" s="90"/>
    </row>
    <row r="17" spans="1:19" ht="20.25" customHeight="1" x14ac:dyDescent="0.2">
      <c r="A17" s="30">
        <v>23</v>
      </c>
      <c r="B17" s="31" t="s">
        <v>14</v>
      </c>
      <c r="C17" s="32">
        <v>2.2684060000000001</v>
      </c>
      <c r="D17" s="32">
        <v>2.4042400000000002</v>
      </c>
      <c r="E17" s="32">
        <v>6.2126599999999996</v>
      </c>
      <c r="F17" s="32">
        <v>21.464369999999999</v>
      </c>
      <c r="G17" s="32">
        <v>4.4035299999999999</v>
      </c>
      <c r="H17" s="32">
        <v>13.10669</v>
      </c>
      <c r="I17" s="32">
        <v>0</v>
      </c>
      <c r="J17" s="32">
        <v>0</v>
      </c>
      <c r="K17" s="32">
        <v>0</v>
      </c>
      <c r="L17" s="32">
        <v>0</v>
      </c>
      <c r="M17" s="32">
        <v>2.4822099999999998</v>
      </c>
      <c r="N17" s="32">
        <v>0</v>
      </c>
      <c r="O17" s="32">
        <v>1.8362400000000001</v>
      </c>
      <c r="P17" s="32">
        <v>2.15849</v>
      </c>
      <c r="Q17" s="32">
        <v>0</v>
      </c>
      <c r="R17" s="91">
        <v>9.3147319999999993</v>
      </c>
      <c r="S17" s="90"/>
    </row>
    <row r="18" spans="1:19" ht="20.25" customHeight="1" x14ac:dyDescent="0.2">
      <c r="A18" s="30">
        <v>24</v>
      </c>
      <c r="B18" s="31" t="s">
        <v>15</v>
      </c>
      <c r="C18" s="32">
        <v>2.730499</v>
      </c>
      <c r="D18" s="32">
        <v>1.4442060000000001</v>
      </c>
      <c r="E18" s="32">
        <v>1.7985</v>
      </c>
      <c r="F18" s="32">
        <v>2.2602799999999998</v>
      </c>
      <c r="G18" s="32">
        <v>8.0652100000000004</v>
      </c>
      <c r="H18" s="32">
        <v>1.0017100000000001</v>
      </c>
      <c r="I18" s="32">
        <v>0.89532</v>
      </c>
      <c r="J18" s="32">
        <v>0.24143000000000001</v>
      </c>
      <c r="K18" s="32">
        <v>1.20028</v>
      </c>
      <c r="L18" s="32">
        <v>1.30193</v>
      </c>
      <c r="M18" s="32">
        <v>0.98290999999999995</v>
      </c>
      <c r="N18" s="32">
        <v>1.5671900000000001</v>
      </c>
      <c r="O18" s="32">
        <v>2.5512999999999999</v>
      </c>
      <c r="P18" s="32">
        <v>7.6300000000000007E-2</v>
      </c>
      <c r="Q18" s="32">
        <v>0.89912000000000003</v>
      </c>
      <c r="R18" s="91">
        <v>1.1821120000000001</v>
      </c>
      <c r="S18" s="90"/>
    </row>
    <row r="19" spans="1:19" ht="20.25" customHeight="1" x14ac:dyDescent="0.2">
      <c r="A19" s="30">
        <v>64</v>
      </c>
      <c r="B19" s="31" t="s">
        <v>16</v>
      </c>
      <c r="C19" s="32">
        <v>0.82300799999999996</v>
      </c>
      <c r="D19" s="32">
        <v>1.5802499999999999</v>
      </c>
      <c r="E19" s="32">
        <v>0.23355999999999999</v>
      </c>
      <c r="F19" s="32">
        <v>0</v>
      </c>
      <c r="G19" s="32">
        <v>1.32924</v>
      </c>
      <c r="H19" s="32">
        <v>2.2095899999999999</v>
      </c>
      <c r="I19" s="32">
        <v>1.1899299999999999</v>
      </c>
      <c r="J19" s="32">
        <v>1.05501</v>
      </c>
      <c r="K19" s="32">
        <v>0.50014999999999998</v>
      </c>
      <c r="L19" s="32">
        <v>0.64134000000000002</v>
      </c>
      <c r="M19" s="32">
        <v>1.19252</v>
      </c>
      <c r="N19" s="32">
        <v>7.0296599999999998</v>
      </c>
      <c r="O19" s="32">
        <v>0.49918000000000001</v>
      </c>
      <c r="P19" s="32">
        <v>0.80703999999999998</v>
      </c>
      <c r="Q19" s="32">
        <v>1.33436</v>
      </c>
      <c r="R19" s="91">
        <v>0.65465099999999998</v>
      </c>
      <c r="S19" s="90"/>
    </row>
    <row r="20" spans="1:19" ht="20.25" customHeight="1" x14ac:dyDescent="0.2">
      <c r="A20" s="30">
        <v>5</v>
      </c>
      <c r="B20" s="31" t="s">
        <v>17</v>
      </c>
      <c r="C20" s="32">
        <v>1.5030669999999999</v>
      </c>
      <c r="D20" s="32">
        <v>3.6551659999999999</v>
      </c>
      <c r="E20" s="32">
        <v>6.24526</v>
      </c>
      <c r="F20" s="32">
        <v>2.89812</v>
      </c>
      <c r="G20" s="32">
        <v>3.3368600000000002</v>
      </c>
      <c r="H20" s="32">
        <v>2.4542700000000002</v>
      </c>
      <c r="I20" s="32">
        <v>4.59748</v>
      </c>
      <c r="J20" s="32">
        <v>2.8141799999999999</v>
      </c>
      <c r="K20" s="32">
        <v>1.6284099999999999</v>
      </c>
      <c r="L20" s="32">
        <v>1.83745</v>
      </c>
      <c r="M20" s="32">
        <v>1.6555200000000001</v>
      </c>
      <c r="N20" s="32"/>
      <c r="O20" s="32"/>
      <c r="P20" s="32"/>
      <c r="Q20" s="32"/>
      <c r="R20" s="91"/>
      <c r="S20" s="90"/>
    </row>
    <row r="21" spans="1:19" ht="20.25" customHeight="1" x14ac:dyDescent="0.2">
      <c r="A21" s="30">
        <v>144</v>
      </c>
      <c r="B21" s="31" t="s">
        <v>18</v>
      </c>
      <c r="C21" s="32">
        <v>1.996462</v>
      </c>
      <c r="D21" s="32">
        <v>3.7384019999999998</v>
      </c>
      <c r="E21" s="32">
        <v>1.20113</v>
      </c>
      <c r="F21" s="32">
        <v>0.61870999999999998</v>
      </c>
      <c r="G21" s="32">
        <v>2.5561600000000002</v>
      </c>
      <c r="H21" s="32">
        <v>0.35055999999999998</v>
      </c>
      <c r="I21" s="32">
        <v>2.2917399999999999</v>
      </c>
      <c r="J21" s="32">
        <v>2.6732</v>
      </c>
      <c r="K21" s="32">
        <v>4.1183199999999998</v>
      </c>
      <c r="L21" s="32">
        <v>1.1173900000000001</v>
      </c>
      <c r="M21" s="32">
        <v>5.4711699999999999</v>
      </c>
      <c r="N21" s="32">
        <v>1.3689800000000001</v>
      </c>
      <c r="O21" s="32">
        <v>2.1645699999999999</v>
      </c>
      <c r="P21" s="32">
        <v>0.92200000000000004</v>
      </c>
      <c r="Q21" s="32">
        <v>1.6898599999999999</v>
      </c>
      <c r="R21" s="91">
        <v>1.409422</v>
      </c>
      <c r="S21" s="90"/>
    </row>
    <row r="22" spans="1:19" ht="20.25" customHeight="1" x14ac:dyDescent="0.2">
      <c r="A22" s="30">
        <v>132</v>
      </c>
      <c r="B22" s="31" t="s">
        <v>19</v>
      </c>
      <c r="C22" s="32">
        <v>1.0599369999999999</v>
      </c>
      <c r="D22" s="32">
        <v>1.8496900000000001</v>
      </c>
      <c r="E22" s="32">
        <v>0.43813999999999997</v>
      </c>
      <c r="F22" s="32">
        <v>0.25639000000000001</v>
      </c>
      <c r="G22" s="32">
        <v>0.88722999999999996</v>
      </c>
      <c r="H22" s="32">
        <v>0.84308000000000005</v>
      </c>
      <c r="I22" s="32">
        <v>0.67545999999999995</v>
      </c>
      <c r="J22" s="32">
        <v>1.00068</v>
      </c>
      <c r="K22" s="32">
        <v>0.82604999999999995</v>
      </c>
      <c r="L22" s="32">
        <v>1.0178100000000001</v>
      </c>
      <c r="M22" s="32">
        <v>2.8398099999999999</v>
      </c>
      <c r="N22" s="32">
        <v>1.4017599999999999</v>
      </c>
      <c r="O22" s="32">
        <v>2.19035</v>
      </c>
      <c r="P22" s="32">
        <v>0.78242</v>
      </c>
      <c r="Q22" s="32">
        <v>1.00569</v>
      </c>
      <c r="R22" s="91">
        <v>0.89849999999999997</v>
      </c>
      <c r="S22" s="90"/>
    </row>
    <row r="23" spans="1:19" ht="20.25" customHeight="1" x14ac:dyDescent="0.2">
      <c r="A23" s="30">
        <v>1077</v>
      </c>
      <c r="B23" s="31" t="s">
        <v>20</v>
      </c>
      <c r="C23" s="32">
        <v>1.04426</v>
      </c>
      <c r="D23" s="32">
        <v>2.1490499999999999</v>
      </c>
      <c r="E23" s="32">
        <v>5.8712400000000002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91"/>
      <c r="S23" s="90"/>
    </row>
    <row r="24" spans="1:19" ht="20.25" customHeight="1" x14ac:dyDescent="0.2">
      <c r="A24" s="30">
        <v>33</v>
      </c>
      <c r="B24" s="31" t="s">
        <v>21</v>
      </c>
      <c r="C24" s="32">
        <v>1.583636</v>
      </c>
      <c r="D24" s="32">
        <v>2.4561809999999999</v>
      </c>
      <c r="E24" s="32">
        <v>1.1018699999999999</v>
      </c>
      <c r="F24" s="32">
        <v>1.0161899999999999</v>
      </c>
      <c r="G24" s="32">
        <v>1.3282799999999999</v>
      </c>
      <c r="H24" s="32">
        <v>1.43421</v>
      </c>
      <c r="I24" s="32">
        <v>1.18774</v>
      </c>
      <c r="J24" s="32">
        <v>1.4567000000000001</v>
      </c>
      <c r="K24" s="32">
        <v>1.13114</v>
      </c>
      <c r="L24" s="32">
        <v>0.93478000000000006</v>
      </c>
      <c r="M24" s="32">
        <v>0.55930999999999997</v>
      </c>
      <c r="N24" s="32">
        <v>0.68818999999999997</v>
      </c>
      <c r="O24" s="32">
        <v>2.0301100000000001</v>
      </c>
      <c r="P24" s="32">
        <v>1.7029099999999999</v>
      </c>
      <c r="Q24" s="32">
        <v>1.3104199999999999</v>
      </c>
      <c r="R24" s="91">
        <v>1.8809849999999999</v>
      </c>
      <c r="S24" s="90"/>
    </row>
    <row r="25" spans="1:19" ht="20.25" customHeight="1" x14ac:dyDescent="0.2">
      <c r="A25" s="30">
        <v>65</v>
      </c>
      <c r="B25" s="31" t="s">
        <v>22</v>
      </c>
      <c r="C25" s="32">
        <v>3.2914099999999999</v>
      </c>
      <c r="D25" s="32">
        <v>1.4316530000000001</v>
      </c>
      <c r="E25" s="32">
        <v>0.43102000000000001</v>
      </c>
      <c r="F25" s="32">
        <v>0.97126999999999997</v>
      </c>
      <c r="G25" s="32">
        <v>0.72397999999999996</v>
      </c>
      <c r="H25" s="32">
        <v>0.75219000000000003</v>
      </c>
      <c r="I25" s="32">
        <v>0.86585000000000001</v>
      </c>
      <c r="J25" s="32">
        <v>0.61560000000000004</v>
      </c>
      <c r="K25" s="32">
        <v>0.81061000000000005</v>
      </c>
      <c r="L25" s="32">
        <v>0.95838000000000001</v>
      </c>
      <c r="M25" s="32">
        <v>0.84887999999999997</v>
      </c>
      <c r="N25" s="32">
        <v>0.69149000000000005</v>
      </c>
      <c r="O25" s="32">
        <v>1.4842500000000001</v>
      </c>
      <c r="P25" s="32">
        <v>1.0821000000000001</v>
      </c>
      <c r="Q25" s="32">
        <v>1.8314999999999999</v>
      </c>
      <c r="R25" s="91">
        <v>0.93423999999999996</v>
      </c>
      <c r="S25" s="90"/>
    </row>
    <row r="26" spans="1:19" ht="20.25" customHeight="1" x14ac:dyDescent="0.2">
      <c r="A26" s="30">
        <v>92</v>
      </c>
      <c r="B26" s="31" t="s">
        <v>23</v>
      </c>
      <c r="C26" s="32">
        <v>0.874857</v>
      </c>
      <c r="D26" s="32">
        <v>1.9692529999999999</v>
      </c>
      <c r="E26" s="32">
        <v>1.2258</v>
      </c>
      <c r="F26" s="32">
        <v>0.56637999999999999</v>
      </c>
      <c r="G26" s="32">
        <v>0.96796000000000004</v>
      </c>
      <c r="H26" s="32">
        <v>1.21092</v>
      </c>
      <c r="I26" s="32">
        <v>1.4189700000000001</v>
      </c>
      <c r="J26" s="32">
        <v>1.4495199999999999</v>
      </c>
      <c r="K26" s="32">
        <v>1.0250300000000001</v>
      </c>
      <c r="L26" s="32">
        <v>1.3024800000000001</v>
      </c>
      <c r="M26" s="32">
        <v>1.50057</v>
      </c>
      <c r="N26" s="32">
        <v>0.92200000000000004</v>
      </c>
      <c r="O26" s="32">
        <v>1.0382800000000001</v>
      </c>
      <c r="P26" s="32">
        <v>1.0371600000000001</v>
      </c>
      <c r="Q26" s="32">
        <v>0.79581999999999997</v>
      </c>
      <c r="R26" s="91">
        <v>0.87949600000000006</v>
      </c>
      <c r="S26" s="90"/>
    </row>
    <row r="27" spans="1:19" ht="20.25" customHeight="1" x14ac:dyDescent="0.2">
      <c r="A27" s="30">
        <v>128</v>
      </c>
      <c r="B27" s="31" t="s">
        <v>24</v>
      </c>
      <c r="C27" s="32">
        <v>1.4123749999999999</v>
      </c>
      <c r="D27" s="32">
        <v>1.117119</v>
      </c>
      <c r="E27" s="32">
        <v>1.44272</v>
      </c>
      <c r="F27" s="32">
        <v>0.84494999999999998</v>
      </c>
      <c r="G27" s="32">
        <v>0.26436999999999999</v>
      </c>
      <c r="H27" s="32">
        <v>0.43664999999999998</v>
      </c>
      <c r="I27" s="32">
        <v>0.47527999999999998</v>
      </c>
      <c r="J27" s="32">
        <v>1.23776</v>
      </c>
      <c r="K27" s="32">
        <v>0.51082000000000005</v>
      </c>
      <c r="L27" s="32">
        <v>2.9401299999999999</v>
      </c>
      <c r="M27" s="32">
        <v>1.1516599999999999</v>
      </c>
      <c r="N27" s="32">
        <v>1.63686</v>
      </c>
      <c r="O27" s="32">
        <v>1.6395</v>
      </c>
      <c r="P27" s="32">
        <v>0.32519999999999999</v>
      </c>
      <c r="Q27" s="32">
        <v>0.46340999999999999</v>
      </c>
      <c r="R27" s="91">
        <v>0.681118</v>
      </c>
      <c r="S27" s="90"/>
    </row>
    <row r="28" spans="1:19" ht="20.25" customHeight="1" x14ac:dyDescent="0.2">
      <c r="A28" s="30">
        <v>159</v>
      </c>
      <c r="B28" s="31" t="s">
        <v>25</v>
      </c>
      <c r="C28" s="32">
        <v>7.3704700000000001</v>
      </c>
      <c r="D28" s="32">
        <v>4.2943309999999997</v>
      </c>
      <c r="E28" s="32">
        <v>5.0410700000000004</v>
      </c>
      <c r="F28" s="32">
        <v>2.5750199999999999</v>
      </c>
      <c r="G28" s="32">
        <v>3.2194600000000002</v>
      </c>
      <c r="H28" s="32">
        <v>1.31558</v>
      </c>
      <c r="I28" s="32">
        <v>0.79903000000000002</v>
      </c>
      <c r="J28" s="32">
        <v>0.35332999999999998</v>
      </c>
      <c r="K28" s="32">
        <v>7.4130000000000001E-2</v>
      </c>
      <c r="L28" s="32">
        <v>0.10459</v>
      </c>
      <c r="M28" s="32">
        <v>0.24177000000000001</v>
      </c>
      <c r="N28" s="32">
        <v>0.95179000000000002</v>
      </c>
      <c r="O28" s="32">
        <v>2.38436</v>
      </c>
      <c r="P28" s="32">
        <v>1.5243100000000001</v>
      </c>
      <c r="Q28" s="32">
        <v>6.9354300000000002</v>
      </c>
      <c r="R28" s="91">
        <v>1.631934</v>
      </c>
      <c r="S28" s="90"/>
    </row>
    <row r="29" spans="1:19" ht="20.25" customHeight="1" x14ac:dyDescent="0.2">
      <c r="A29" s="30">
        <v>1093</v>
      </c>
      <c r="B29" s="31" t="s">
        <v>26</v>
      </c>
      <c r="C29" s="32">
        <v>0.31509599999999999</v>
      </c>
      <c r="D29" s="32">
        <v>0.22776199999999999</v>
      </c>
      <c r="E29" s="32">
        <v>8.6779999999999996E-2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91"/>
      <c r="S29" s="90"/>
    </row>
    <row r="30" spans="1:19" ht="20.25" customHeight="1" x14ac:dyDescent="0.2">
      <c r="A30" s="30">
        <v>133</v>
      </c>
      <c r="B30" s="31" t="s">
        <v>27</v>
      </c>
      <c r="C30" s="32">
        <v>0.79440599999999995</v>
      </c>
      <c r="D30" s="32">
        <v>0.62813799999999997</v>
      </c>
      <c r="E30" s="32">
        <v>0.38306000000000001</v>
      </c>
      <c r="F30" s="32">
        <v>0.91412000000000004</v>
      </c>
      <c r="G30" s="32">
        <v>1.5868100000000001</v>
      </c>
      <c r="H30" s="32">
        <v>1.56545</v>
      </c>
      <c r="I30" s="32">
        <v>0.31505</v>
      </c>
      <c r="J30" s="32">
        <v>0.34084999999999999</v>
      </c>
      <c r="K30" s="32">
        <v>0.90337000000000001</v>
      </c>
      <c r="L30" s="32">
        <v>1.1815</v>
      </c>
      <c r="M30" s="32">
        <v>4.8167099999999996</v>
      </c>
      <c r="N30" s="32">
        <v>1.62768</v>
      </c>
      <c r="O30" s="32">
        <v>11.947190000000001</v>
      </c>
      <c r="P30" s="32">
        <v>1.2941400000000001</v>
      </c>
      <c r="Q30" s="32">
        <v>0.37119000000000002</v>
      </c>
      <c r="R30" s="91"/>
      <c r="S30" s="90"/>
    </row>
    <row r="31" spans="1:19" ht="20.25" customHeight="1" x14ac:dyDescent="0.2">
      <c r="A31" s="30">
        <v>94</v>
      </c>
      <c r="B31" s="31" t="s">
        <v>28</v>
      </c>
      <c r="C31" s="32">
        <v>2.739859</v>
      </c>
      <c r="D31" s="32">
        <v>1.1362859999999999</v>
      </c>
      <c r="E31" s="32">
        <v>0.83423000000000003</v>
      </c>
      <c r="F31" s="32">
        <v>3.3303699999999998</v>
      </c>
      <c r="G31" s="32">
        <v>0.76236000000000004</v>
      </c>
      <c r="H31" s="32">
        <v>1.2457199999999999</v>
      </c>
      <c r="I31" s="32">
        <v>1.0528599999999999</v>
      </c>
      <c r="J31" s="32">
        <v>1.71715</v>
      </c>
      <c r="K31" s="32">
        <v>1.78277</v>
      </c>
      <c r="L31" s="32">
        <v>0.81425999999999998</v>
      </c>
      <c r="M31" s="32">
        <v>0.91883000000000004</v>
      </c>
      <c r="N31" s="32"/>
      <c r="O31" s="32"/>
      <c r="P31" s="32"/>
      <c r="Q31" s="32"/>
      <c r="R31" s="91"/>
      <c r="S31" s="90"/>
    </row>
    <row r="32" spans="1:19" ht="20.25" customHeight="1" x14ac:dyDescent="0.2">
      <c r="A32" s="30">
        <v>95</v>
      </c>
      <c r="B32" s="31" t="s">
        <v>29</v>
      </c>
      <c r="C32" s="32">
        <v>0.39697700000000002</v>
      </c>
      <c r="D32" s="32">
        <v>3.3121779999999998</v>
      </c>
      <c r="E32" s="32">
        <v>3.5026600000000001</v>
      </c>
      <c r="F32" s="32">
        <v>1.92483</v>
      </c>
      <c r="G32" s="32">
        <v>9.5572900000000001</v>
      </c>
      <c r="H32" s="32">
        <v>0.82457000000000003</v>
      </c>
      <c r="I32" s="32">
        <v>2.4951400000000001</v>
      </c>
      <c r="J32" s="32">
        <v>2.2440500000000001</v>
      </c>
      <c r="K32" s="32">
        <v>0.78146000000000004</v>
      </c>
      <c r="L32" s="32">
        <v>0.75424999999999998</v>
      </c>
      <c r="M32" s="32">
        <v>0</v>
      </c>
      <c r="N32" s="32">
        <v>1.4445600000000001</v>
      </c>
      <c r="O32" s="32">
        <v>1.00762</v>
      </c>
      <c r="P32" s="32">
        <v>0.10655000000000001</v>
      </c>
      <c r="Q32" s="32">
        <v>2.2505999999999999</v>
      </c>
      <c r="R32" s="91">
        <v>1.4777119999999999</v>
      </c>
      <c r="S32" s="90"/>
    </row>
    <row r="33" spans="1:19" ht="20.25" customHeight="1" x14ac:dyDescent="0.2">
      <c r="A33" s="30">
        <v>160</v>
      </c>
      <c r="B33" s="31" t="s">
        <v>30</v>
      </c>
      <c r="C33" s="32">
        <v>7.7781950000000002</v>
      </c>
      <c r="D33" s="32">
        <v>2.2758479999999999</v>
      </c>
      <c r="E33" s="32">
        <v>2.6127199999999999</v>
      </c>
      <c r="F33" s="32">
        <v>2.8770699999999998</v>
      </c>
      <c r="G33" s="32">
        <v>1.5508299999999999</v>
      </c>
      <c r="H33" s="32">
        <v>0.35820000000000002</v>
      </c>
      <c r="I33" s="32">
        <v>0.24531</v>
      </c>
      <c r="J33" s="32">
        <v>0.16206000000000001</v>
      </c>
      <c r="K33" s="32">
        <v>0.10184</v>
      </c>
      <c r="L33" s="32">
        <v>0.55001</v>
      </c>
      <c r="M33" s="32">
        <v>1.58195</v>
      </c>
      <c r="N33" s="32">
        <v>4.6498999999999997</v>
      </c>
      <c r="O33" s="32">
        <v>0</v>
      </c>
      <c r="P33" s="32">
        <v>1.8308899999999999</v>
      </c>
      <c r="Q33" s="32">
        <v>0.60587000000000002</v>
      </c>
      <c r="R33" s="91">
        <v>1.0575220000000001</v>
      </c>
      <c r="S33" s="90"/>
    </row>
    <row r="34" spans="1:19" ht="20.25" customHeight="1" x14ac:dyDescent="0.2">
      <c r="A34" s="30">
        <v>149</v>
      </c>
      <c r="B34" s="31" t="s">
        <v>31</v>
      </c>
      <c r="C34" s="32">
        <v>2.9177360000000001</v>
      </c>
      <c r="D34" s="32">
        <v>1.1281369999999999</v>
      </c>
      <c r="E34" s="32">
        <v>1.62256</v>
      </c>
      <c r="F34" s="32">
        <v>2.18371</v>
      </c>
      <c r="G34" s="32">
        <v>5.7220500000000003</v>
      </c>
      <c r="H34" s="32">
        <v>2.2000600000000001</v>
      </c>
      <c r="I34" s="32">
        <v>1.6474500000000001</v>
      </c>
      <c r="J34" s="32">
        <v>0.94657999999999998</v>
      </c>
      <c r="K34" s="32">
        <v>1.03868</v>
      </c>
      <c r="L34" s="32">
        <v>1.87188</v>
      </c>
      <c r="M34" s="32">
        <v>4.2223199999999999</v>
      </c>
      <c r="N34" s="32">
        <v>3.8672200000000001</v>
      </c>
      <c r="O34" s="32">
        <v>2.3719000000000001</v>
      </c>
      <c r="P34" s="32">
        <v>0.54108000000000001</v>
      </c>
      <c r="Q34" s="32">
        <v>0.4461</v>
      </c>
      <c r="R34" s="91">
        <v>1.1925140000000001</v>
      </c>
      <c r="S34" s="90"/>
    </row>
    <row r="35" spans="1:19" ht="20.25" customHeight="1" x14ac:dyDescent="0.2">
      <c r="A35" s="30">
        <v>129</v>
      </c>
      <c r="B35" s="31" t="s">
        <v>32</v>
      </c>
      <c r="C35" s="32">
        <v>2.329488</v>
      </c>
      <c r="D35" s="32">
        <v>4.1632759999999998</v>
      </c>
      <c r="E35" s="32">
        <v>3.19476</v>
      </c>
      <c r="F35" s="32">
        <v>1.6848000000000001</v>
      </c>
      <c r="G35" s="32">
        <v>1.5669900000000001</v>
      </c>
      <c r="H35" s="32">
        <v>1.53288</v>
      </c>
      <c r="I35" s="32">
        <v>0.82821</v>
      </c>
      <c r="J35" s="32">
        <v>1.2395499999999999</v>
      </c>
      <c r="K35" s="32">
        <v>0.89415999999999995</v>
      </c>
      <c r="L35" s="32">
        <v>0.54854000000000003</v>
      </c>
      <c r="M35" s="32">
        <v>0.93191999999999997</v>
      </c>
      <c r="N35" s="32">
        <v>1.1181000000000001</v>
      </c>
      <c r="O35" s="32">
        <v>0.65690000000000004</v>
      </c>
      <c r="P35" s="32">
        <v>0.57994000000000001</v>
      </c>
      <c r="Q35" s="32"/>
      <c r="R35" s="91"/>
      <c r="S35" s="90"/>
    </row>
    <row r="36" spans="1:19" ht="20.25" customHeight="1" x14ac:dyDescent="0.2">
      <c r="A36" s="30">
        <v>104</v>
      </c>
      <c r="B36" s="31" t="s">
        <v>214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>
        <v>1.0405500000000001</v>
      </c>
      <c r="O36" s="32">
        <v>1.1174900000000001</v>
      </c>
      <c r="P36" s="32">
        <v>1.4104000000000001</v>
      </c>
      <c r="Q36" s="32">
        <v>1.0616699999999999</v>
      </c>
      <c r="R36" s="91">
        <v>0.96720499999999998</v>
      </c>
      <c r="S36" s="90"/>
    </row>
    <row r="37" spans="1:19" ht="20.25" customHeight="1" x14ac:dyDescent="0.2">
      <c r="A37" s="30">
        <v>150</v>
      </c>
      <c r="B37" s="31" t="s">
        <v>33</v>
      </c>
      <c r="C37" s="32">
        <v>0.99604300000000001</v>
      </c>
      <c r="D37" s="32">
        <v>0.31733600000000001</v>
      </c>
      <c r="E37" s="32">
        <v>1.56837</v>
      </c>
      <c r="F37" s="32">
        <v>0.60950000000000004</v>
      </c>
      <c r="G37" s="32">
        <v>1.47383</v>
      </c>
      <c r="H37" s="32">
        <v>0</v>
      </c>
      <c r="I37" s="32">
        <v>0.99106000000000005</v>
      </c>
      <c r="J37" s="32">
        <v>0.65373999999999999</v>
      </c>
      <c r="K37" s="32">
        <v>0.47974</v>
      </c>
      <c r="L37" s="32">
        <v>1.1816500000000001</v>
      </c>
      <c r="M37" s="32">
        <v>2.48136</v>
      </c>
      <c r="N37" s="32">
        <v>1.2559400000000001</v>
      </c>
      <c r="O37" s="32">
        <v>0.56023999999999996</v>
      </c>
      <c r="P37" s="32">
        <v>0.47244000000000003</v>
      </c>
      <c r="Q37" s="32">
        <v>0.82181999999999999</v>
      </c>
      <c r="R37" s="91">
        <v>0.97376799999999997</v>
      </c>
      <c r="S37" s="90"/>
    </row>
    <row r="38" spans="1:19" ht="20.25" customHeight="1" x14ac:dyDescent="0.2">
      <c r="A38" s="30">
        <v>35</v>
      </c>
      <c r="B38" s="31" t="s">
        <v>34</v>
      </c>
      <c r="C38" s="32">
        <v>1.967536</v>
      </c>
      <c r="D38" s="32">
        <v>2.422193</v>
      </c>
      <c r="E38" s="32">
        <v>2.0108299999999999</v>
      </c>
      <c r="F38" s="32">
        <v>1.81328</v>
      </c>
      <c r="G38" s="32">
        <v>1.0214399999999999</v>
      </c>
      <c r="H38" s="32">
        <v>0.58131999999999995</v>
      </c>
      <c r="I38" s="32">
        <v>0.73629999999999995</v>
      </c>
      <c r="J38" s="32">
        <v>0.50482000000000005</v>
      </c>
      <c r="K38" s="32">
        <v>1.6237699999999999</v>
      </c>
      <c r="L38" s="32">
        <v>1.9352400000000001</v>
      </c>
      <c r="M38" s="32">
        <v>2.75935</v>
      </c>
      <c r="N38" s="32">
        <v>3.5317099999999999</v>
      </c>
      <c r="O38" s="32">
        <v>1.5358099999999999</v>
      </c>
      <c r="P38" s="32">
        <v>1.39435</v>
      </c>
      <c r="Q38" s="32">
        <v>0.50653999999999999</v>
      </c>
      <c r="R38" s="91">
        <v>0.65163700000000002</v>
      </c>
      <c r="S38" s="90"/>
    </row>
    <row r="39" spans="1:19" ht="20.25" customHeight="1" x14ac:dyDescent="0.2">
      <c r="A39" s="30">
        <v>66</v>
      </c>
      <c r="B39" s="31" t="s">
        <v>35</v>
      </c>
      <c r="C39" s="32">
        <v>2.5136069999999999</v>
      </c>
      <c r="D39" s="32">
        <v>2.3608039999999999</v>
      </c>
      <c r="E39" s="32">
        <v>2.43161</v>
      </c>
      <c r="F39" s="32">
        <v>4.4828400000000004</v>
      </c>
      <c r="G39" s="32">
        <v>1.1819</v>
      </c>
      <c r="H39" s="32">
        <v>1.0208900000000001</v>
      </c>
      <c r="I39" s="32">
        <v>0.37275999999999998</v>
      </c>
      <c r="J39" s="32">
        <v>1.45459</v>
      </c>
      <c r="K39" s="32">
        <v>1.7795000000000001</v>
      </c>
      <c r="L39" s="32">
        <v>7.78355</v>
      </c>
      <c r="M39" s="32">
        <v>0.74026999999999998</v>
      </c>
      <c r="N39" s="32">
        <v>0.42464000000000002</v>
      </c>
      <c r="O39" s="32">
        <v>1.83626</v>
      </c>
      <c r="P39" s="32">
        <v>1.02833</v>
      </c>
      <c r="Q39" s="32">
        <v>3.37229</v>
      </c>
      <c r="R39" s="91">
        <v>0.97071600000000002</v>
      </c>
      <c r="S39" s="90"/>
    </row>
    <row r="40" spans="1:19" ht="20.25" customHeight="1" x14ac:dyDescent="0.2">
      <c r="A40" s="30">
        <v>44</v>
      </c>
      <c r="B40" s="31" t="s">
        <v>36</v>
      </c>
      <c r="C40" s="32">
        <v>1.9197420000000001</v>
      </c>
      <c r="D40" s="32">
        <v>1.478513</v>
      </c>
      <c r="E40" s="32">
        <v>1.0889599999999999</v>
      </c>
      <c r="F40" s="32">
        <v>0.91920000000000002</v>
      </c>
      <c r="G40" s="32">
        <v>3.0411600000000001</v>
      </c>
      <c r="H40" s="32">
        <v>2.4817100000000001</v>
      </c>
      <c r="I40" s="32">
        <v>2.0715699999999999</v>
      </c>
      <c r="J40" s="32">
        <v>2.0688499999999999</v>
      </c>
      <c r="K40" s="32">
        <v>1.72448</v>
      </c>
      <c r="L40" s="32">
        <v>1.6953100000000001</v>
      </c>
      <c r="M40" s="32">
        <v>1.89039</v>
      </c>
      <c r="N40" s="32">
        <v>0.72270000000000001</v>
      </c>
      <c r="O40" s="32">
        <v>1.0380199999999999</v>
      </c>
      <c r="P40" s="32">
        <v>1.0069300000000001</v>
      </c>
      <c r="Q40" s="32">
        <v>1.2045999999999999</v>
      </c>
      <c r="R40" s="91">
        <v>2.9170880000000001</v>
      </c>
      <c r="S40" s="90"/>
    </row>
    <row r="41" spans="1:19" ht="20.25" customHeight="1" x14ac:dyDescent="0.2">
      <c r="A41" s="30">
        <v>45</v>
      </c>
      <c r="B41" s="31" t="s">
        <v>37</v>
      </c>
      <c r="C41" s="32">
        <v>2.431969</v>
      </c>
      <c r="D41" s="32">
        <v>1.9245209999999999</v>
      </c>
      <c r="E41" s="32">
        <v>3.5482999999999998</v>
      </c>
      <c r="F41" s="32">
        <v>3.3552499999999998</v>
      </c>
      <c r="G41" s="32">
        <v>0.71718999999999999</v>
      </c>
      <c r="H41" s="32">
        <v>2.2397300000000002</v>
      </c>
      <c r="I41" s="32">
        <v>2.1065800000000001</v>
      </c>
      <c r="J41" s="32">
        <v>5.4116900000000001</v>
      </c>
      <c r="K41" s="32">
        <v>1.07541</v>
      </c>
      <c r="L41" s="32">
        <v>1.1242099999999999</v>
      </c>
      <c r="M41" s="32">
        <v>0.43947999999999998</v>
      </c>
      <c r="N41" s="32">
        <v>0.63656999999999997</v>
      </c>
      <c r="O41" s="32">
        <v>0.67481999999999998</v>
      </c>
      <c r="P41" s="32">
        <v>1.4249099999999999</v>
      </c>
      <c r="Q41" s="32">
        <v>5.2258699999999996</v>
      </c>
      <c r="R41" s="91">
        <v>2.9978989999999999</v>
      </c>
      <c r="S41" s="90"/>
    </row>
    <row r="42" spans="1:19" ht="20.25" customHeight="1" x14ac:dyDescent="0.2">
      <c r="A42" s="30">
        <v>78</v>
      </c>
      <c r="B42" s="31" t="s">
        <v>38</v>
      </c>
      <c r="C42" s="32">
        <v>1.130808</v>
      </c>
      <c r="D42" s="32">
        <v>1.1668160000000001</v>
      </c>
      <c r="E42" s="32">
        <v>1.21431</v>
      </c>
      <c r="F42" s="32">
        <v>0.81137999999999999</v>
      </c>
      <c r="G42" s="32">
        <v>1.47159</v>
      </c>
      <c r="H42" s="32">
        <v>2.2638699999999998</v>
      </c>
      <c r="I42" s="32">
        <v>1.15977</v>
      </c>
      <c r="J42" s="32">
        <v>0.98587000000000002</v>
      </c>
      <c r="K42" s="32">
        <v>0.38925999999999999</v>
      </c>
      <c r="L42" s="32">
        <v>0.73990999999999996</v>
      </c>
      <c r="M42" s="32">
        <v>0.28895999999999999</v>
      </c>
      <c r="N42" s="32">
        <v>1.3451</v>
      </c>
      <c r="O42" s="32">
        <v>1.1445700000000001</v>
      </c>
      <c r="P42" s="32">
        <v>1.0218</v>
      </c>
      <c r="Q42" s="32">
        <v>0.41585</v>
      </c>
      <c r="R42" s="91">
        <v>0.714812</v>
      </c>
      <c r="S42" s="90"/>
    </row>
    <row r="43" spans="1:19" ht="20.25" customHeight="1" x14ac:dyDescent="0.2">
      <c r="A43" s="30">
        <v>6</v>
      </c>
      <c r="B43" s="31" t="s">
        <v>39</v>
      </c>
      <c r="C43" s="32">
        <v>17.584479000000002</v>
      </c>
      <c r="D43" s="32">
        <v>0.94330999999999998</v>
      </c>
      <c r="E43" s="32">
        <v>1.9245099999999999</v>
      </c>
      <c r="F43" s="32">
        <v>2.8715999999999999</v>
      </c>
      <c r="G43" s="32">
        <v>3.4372199999999999</v>
      </c>
      <c r="H43" s="32">
        <v>1.91673</v>
      </c>
      <c r="I43" s="32">
        <v>1.09362</v>
      </c>
      <c r="J43" s="32">
        <v>0.91425999999999996</v>
      </c>
      <c r="K43" s="32">
        <v>1.1459600000000001</v>
      </c>
      <c r="L43" s="32">
        <v>3.1232099999999998</v>
      </c>
      <c r="M43" s="32">
        <v>1.0911599999999999</v>
      </c>
      <c r="N43" s="32">
        <v>1.2004300000000001</v>
      </c>
      <c r="O43" s="32">
        <v>0.80898999999999999</v>
      </c>
      <c r="P43" s="32">
        <v>-1.00478</v>
      </c>
      <c r="Q43" s="32"/>
      <c r="R43" s="91"/>
      <c r="S43" s="90"/>
    </row>
    <row r="44" spans="1:19" ht="20.25" customHeight="1" x14ac:dyDescent="0.2">
      <c r="A44" s="30">
        <v>1079</v>
      </c>
      <c r="B44" s="31" t="s">
        <v>40</v>
      </c>
      <c r="C44" s="32">
        <v>2.1874340000000001</v>
      </c>
      <c r="D44" s="32">
        <v>3.390339</v>
      </c>
      <c r="E44" s="32">
        <v>131.83555999999999</v>
      </c>
      <c r="F44" s="32">
        <v>2.97986</v>
      </c>
      <c r="G44" s="32">
        <v>0.45029000000000002</v>
      </c>
      <c r="H44" s="32">
        <v>0.37329000000000001</v>
      </c>
      <c r="I44" s="32">
        <v>1.5370999999999999</v>
      </c>
      <c r="J44" s="32"/>
      <c r="K44" s="32"/>
      <c r="L44" s="32"/>
      <c r="M44" s="32"/>
      <c r="N44" s="32"/>
      <c r="O44" s="32"/>
      <c r="P44" s="32"/>
      <c r="Q44" s="32"/>
      <c r="R44" s="91"/>
      <c r="S44" s="90"/>
    </row>
    <row r="45" spans="1:19" ht="20.25" customHeight="1" x14ac:dyDescent="0.2">
      <c r="A45" s="30">
        <v>151</v>
      </c>
      <c r="B45" s="31" t="s">
        <v>41</v>
      </c>
      <c r="C45" s="32">
        <v>1.657848</v>
      </c>
      <c r="D45" s="32">
        <v>1.7937270000000001</v>
      </c>
      <c r="E45" s="32">
        <v>1.3227599999999999</v>
      </c>
      <c r="F45" s="32">
        <v>1.6352500000000001</v>
      </c>
      <c r="G45" s="32">
        <v>1.8310299999999999</v>
      </c>
      <c r="H45" s="32">
        <v>9.7171400000000006</v>
      </c>
      <c r="I45" s="32">
        <v>2.7870699999999999</v>
      </c>
      <c r="J45" s="32">
        <v>1.49455</v>
      </c>
      <c r="K45" s="32">
        <v>2.2995999999999999</v>
      </c>
      <c r="L45" s="32">
        <v>1.1138300000000001</v>
      </c>
      <c r="M45" s="32">
        <v>2.14249</v>
      </c>
      <c r="N45" s="32">
        <v>1.3081700000000001</v>
      </c>
      <c r="O45" s="32">
        <v>3.2006199999999998</v>
      </c>
      <c r="P45" s="32">
        <v>3.1307999999999998</v>
      </c>
      <c r="Q45" s="32">
        <v>1.87931</v>
      </c>
      <c r="R45" s="91">
        <v>6.9507839999999996</v>
      </c>
      <c r="S45" s="90"/>
    </row>
    <row r="46" spans="1:19" ht="20.25" customHeight="1" x14ac:dyDescent="0.2">
      <c r="A46" s="30">
        <v>114</v>
      </c>
      <c r="B46" s="31" t="s">
        <v>42</v>
      </c>
      <c r="C46" s="32">
        <v>0.92048300000000005</v>
      </c>
      <c r="D46" s="32">
        <v>0.90625100000000003</v>
      </c>
      <c r="E46" s="32">
        <v>0.50026999999999999</v>
      </c>
      <c r="F46" s="32">
        <v>5.6779700000000002</v>
      </c>
      <c r="G46" s="32">
        <v>0.65208999999999995</v>
      </c>
      <c r="H46" s="32">
        <v>0</v>
      </c>
      <c r="I46" s="32">
        <v>1.36317</v>
      </c>
      <c r="J46" s="32">
        <v>1.2556</v>
      </c>
      <c r="K46" s="32">
        <v>1.08209</v>
      </c>
      <c r="L46" s="32">
        <v>1.0306900000000001</v>
      </c>
      <c r="M46" s="32">
        <v>6.6467000000000001</v>
      </c>
      <c r="N46" s="32">
        <v>1.3992500000000001</v>
      </c>
      <c r="O46" s="32">
        <v>1.08219</v>
      </c>
      <c r="P46" s="32">
        <v>2.3311099999999998</v>
      </c>
      <c r="Q46" s="32">
        <v>2.1396600000000001</v>
      </c>
      <c r="R46" s="91">
        <v>1.231017</v>
      </c>
      <c r="S46" s="90"/>
    </row>
    <row r="47" spans="1:19" ht="20.25" customHeight="1" x14ac:dyDescent="0.2">
      <c r="A47" s="30">
        <v>67</v>
      </c>
      <c r="B47" s="31" t="s">
        <v>43</v>
      </c>
      <c r="C47" s="32">
        <v>0</v>
      </c>
      <c r="D47" s="32">
        <v>0</v>
      </c>
      <c r="E47" s="32">
        <v>1.99268</v>
      </c>
      <c r="F47" s="32">
        <v>0.92784</v>
      </c>
      <c r="G47" s="32">
        <v>1.37375</v>
      </c>
      <c r="H47" s="32">
        <v>1.1493800000000001</v>
      </c>
      <c r="I47" s="32">
        <v>0.8306</v>
      </c>
      <c r="J47" s="32">
        <v>4.9819300000000002</v>
      </c>
      <c r="K47" s="32">
        <v>0.72646999999999995</v>
      </c>
      <c r="L47" s="32">
        <v>1.38795</v>
      </c>
      <c r="M47" s="32">
        <v>0</v>
      </c>
      <c r="N47" s="32">
        <v>4.5578099999999999</v>
      </c>
      <c r="O47" s="32">
        <v>0.29942999999999997</v>
      </c>
      <c r="P47" s="32">
        <v>-1.02749</v>
      </c>
      <c r="Q47" s="32">
        <v>0.10729</v>
      </c>
      <c r="R47" s="91">
        <v>0.67854099999999995</v>
      </c>
      <c r="S47" s="90"/>
    </row>
    <row r="48" spans="1:19" ht="20.25" customHeight="1" x14ac:dyDescent="0.2">
      <c r="A48" s="30">
        <v>7</v>
      </c>
      <c r="B48" s="31" t="s">
        <v>44</v>
      </c>
      <c r="C48" s="32">
        <v>6.5961959999999999</v>
      </c>
      <c r="D48" s="32">
        <v>3.3585120000000002</v>
      </c>
      <c r="E48" s="32">
        <v>2.7896700000000001</v>
      </c>
      <c r="F48" s="32">
        <v>3.27115</v>
      </c>
      <c r="G48" s="32">
        <v>2.1293700000000002</v>
      </c>
      <c r="H48" s="32">
        <v>1.91004</v>
      </c>
      <c r="I48" s="32">
        <v>0.66801999999999995</v>
      </c>
      <c r="J48" s="32">
        <v>1.55769</v>
      </c>
      <c r="K48" s="32">
        <v>1.01159</v>
      </c>
      <c r="L48" s="32">
        <v>0.55181999999999998</v>
      </c>
      <c r="M48" s="32">
        <v>3.1545000000000001</v>
      </c>
      <c r="N48" s="32">
        <v>2.3755700000000002</v>
      </c>
      <c r="O48" s="32">
        <v>1.56576</v>
      </c>
      <c r="P48" s="32">
        <v>1.17411</v>
      </c>
      <c r="Q48" s="32">
        <v>0.35300999999999999</v>
      </c>
      <c r="R48" s="91">
        <v>0.52710299999999999</v>
      </c>
      <c r="S48" s="90"/>
    </row>
    <row r="49" spans="1:19" ht="20.25" customHeight="1" x14ac:dyDescent="0.2">
      <c r="A49" s="30">
        <v>8</v>
      </c>
      <c r="B49" s="31" t="s">
        <v>45</v>
      </c>
      <c r="C49" s="32">
        <v>0.99412299999999998</v>
      </c>
      <c r="D49" s="32">
        <v>0</v>
      </c>
      <c r="E49" s="32">
        <v>0.97528999999999999</v>
      </c>
      <c r="F49" s="32">
        <v>1.8568199999999999</v>
      </c>
      <c r="G49" s="32">
        <v>1.27155</v>
      </c>
      <c r="H49" s="32">
        <v>1.82064</v>
      </c>
      <c r="I49" s="32">
        <v>2.5243699999999998</v>
      </c>
      <c r="J49" s="32">
        <v>2.0570900000000001</v>
      </c>
      <c r="K49" s="32">
        <v>1.16337</v>
      </c>
      <c r="L49" s="32">
        <v>1.5340400000000001</v>
      </c>
      <c r="M49" s="32">
        <v>2.5504199999999999</v>
      </c>
      <c r="N49" s="32">
        <v>7.07125</v>
      </c>
      <c r="O49" s="32">
        <v>0.43458999999999998</v>
      </c>
      <c r="P49" s="32">
        <v>4.1082900000000002</v>
      </c>
      <c r="Q49" s="32">
        <v>1.1486400000000001</v>
      </c>
      <c r="R49" s="91">
        <v>-7.9305E-2</v>
      </c>
      <c r="S49" s="90"/>
    </row>
    <row r="50" spans="1:19" ht="20.25" customHeight="1" x14ac:dyDescent="0.2">
      <c r="A50" s="30">
        <v>1025</v>
      </c>
      <c r="B50" s="31" t="s">
        <v>46</v>
      </c>
      <c r="C50" s="32">
        <v>5.6112970000000004</v>
      </c>
      <c r="D50" s="32">
        <v>1.354927</v>
      </c>
      <c r="E50" s="32">
        <v>5.3354900000000001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91"/>
      <c r="S50" s="90"/>
    </row>
    <row r="51" spans="1:19" ht="20.25" customHeight="1" x14ac:dyDescent="0.2">
      <c r="A51" s="30">
        <v>152</v>
      </c>
      <c r="B51" s="31" t="s">
        <v>47</v>
      </c>
      <c r="C51" s="32">
        <v>0</v>
      </c>
      <c r="D51" s="32">
        <v>0.94643699999999997</v>
      </c>
      <c r="E51" s="32">
        <v>4.80891</v>
      </c>
      <c r="F51" s="32">
        <v>0.45338000000000001</v>
      </c>
      <c r="G51" s="32">
        <v>1.39863</v>
      </c>
      <c r="H51" s="32">
        <v>25.602319999999999</v>
      </c>
      <c r="I51" s="32">
        <v>1.7306600000000001</v>
      </c>
      <c r="J51" s="32">
        <v>0.23330999999999999</v>
      </c>
      <c r="K51" s="32">
        <v>0.25656000000000001</v>
      </c>
      <c r="L51" s="32">
        <v>0.33903</v>
      </c>
      <c r="M51" s="32">
        <v>-0.43140000000000001</v>
      </c>
      <c r="N51" s="32">
        <v>1.3552</v>
      </c>
      <c r="O51" s="32">
        <v>0.37358999999999998</v>
      </c>
      <c r="P51" s="32">
        <v>0.10680000000000001</v>
      </c>
      <c r="Q51" s="32">
        <v>-5.6220800000000004</v>
      </c>
      <c r="R51" s="91">
        <v>4.5318779999999999</v>
      </c>
      <c r="S51" s="90"/>
    </row>
    <row r="52" spans="1:19" ht="20.25" customHeight="1" x14ac:dyDescent="0.2">
      <c r="A52" s="30">
        <v>134</v>
      </c>
      <c r="B52" s="31" t="s">
        <v>48</v>
      </c>
      <c r="C52" s="32">
        <v>1.642361</v>
      </c>
      <c r="D52" s="32">
        <v>2.0290750000000002</v>
      </c>
      <c r="E52" s="32">
        <v>0.82313000000000003</v>
      </c>
      <c r="F52" s="32">
        <v>0.61334999999999995</v>
      </c>
      <c r="G52" s="32">
        <v>1.18533</v>
      </c>
      <c r="H52" s="32">
        <v>0.92798000000000003</v>
      </c>
      <c r="I52" s="32">
        <v>1.1136200000000001</v>
      </c>
      <c r="J52" s="32">
        <v>1.0579700000000001</v>
      </c>
      <c r="K52" s="32">
        <v>0.63605999999999996</v>
      </c>
      <c r="L52" s="32">
        <v>0.56601999999999997</v>
      </c>
      <c r="M52" s="32">
        <v>1.92974</v>
      </c>
      <c r="N52" s="32">
        <v>1.8338399999999999</v>
      </c>
      <c r="O52" s="32">
        <v>1.7056100000000001</v>
      </c>
      <c r="P52" s="32">
        <v>1.75831</v>
      </c>
      <c r="Q52" s="32">
        <v>1.7380800000000001</v>
      </c>
      <c r="R52" s="91">
        <v>1.7361610000000001</v>
      </c>
      <c r="S52" s="90"/>
    </row>
    <row r="53" spans="1:19" ht="20.25" customHeight="1" x14ac:dyDescent="0.2">
      <c r="A53" s="30">
        <v>1081</v>
      </c>
      <c r="B53" s="31" t="s">
        <v>49</v>
      </c>
      <c r="C53" s="32">
        <v>0.81356399999999995</v>
      </c>
      <c r="D53" s="32">
        <v>0.69467699999999999</v>
      </c>
      <c r="E53" s="32">
        <v>0.84757000000000005</v>
      </c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91"/>
      <c r="S53" s="90"/>
    </row>
    <row r="54" spans="1:19" ht="20.25" customHeight="1" x14ac:dyDescent="0.2">
      <c r="A54" s="30">
        <v>81</v>
      </c>
      <c r="B54" s="31" t="s">
        <v>50</v>
      </c>
      <c r="C54" s="32"/>
      <c r="D54" s="32"/>
      <c r="E54" s="32"/>
      <c r="F54" s="32">
        <v>4.5338799999999999</v>
      </c>
      <c r="G54" s="32">
        <v>4.1293800000000003</v>
      </c>
      <c r="H54" s="32">
        <v>1.4656400000000001</v>
      </c>
      <c r="I54" s="32">
        <v>6.05</v>
      </c>
      <c r="J54" s="32">
        <v>1.3134300000000001</v>
      </c>
      <c r="K54" s="32">
        <v>0.89063000000000003</v>
      </c>
      <c r="L54" s="32">
        <v>0.54786000000000001</v>
      </c>
      <c r="M54" s="32">
        <v>0.41421999999999998</v>
      </c>
      <c r="N54" s="32">
        <v>0.84245999999999999</v>
      </c>
      <c r="O54" s="32">
        <v>2.0712899999999999</v>
      </c>
      <c r="P54" s="32">
        <v>19.70036</v>
      </c>
      <c r="Q54" s="32">
        <v>1.30185</v>
      </c>
      <c r="R54" s="91">
        <v>2.1283829999999999</v>
      </c>
      <c r="S54" s="90"/>
    </row>
    <row r="55" spans="1:19" ht="20.25" customHeight="1" x14ac:dyDescent="0.2">
      <c r="A55" s="30">
        <v>13</v>
      </c>
      <c r="B55" s="31" t="s">
        <v>215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>
        <v>1.6706000000000001</v>
      </c>
      <c r="O55" s="32">
        <v>1.90066</v>
      </c>
      <c r="P55" s="32">
        <v>0.99805999999999995</v>
      </c>
      <c r="Q55" s="32">
        <v>0.95726999999999995</v>
      </c>
      <c r="R55" s="91">
        <v>1.4400010000000001</v>
      </c>
      <c r="S55" s="90"/>
    </row>
    <row r="56" spans="1:19" ht="20.25" customHeight="1" x14ac:dyDescent="0.2">
      <c r="A56" s="30">
        <v>47</v>
      </c>
      <c r="B56" s="31" t="s">
        <v>55</v>
      </c>
      <c r="C56" s="32">
        <v>1.8539589999999999</v>
      </c>
      <c r="D56" s="32">
        <v>4.3359779999999999</v>
      </c>
      <c r="E56" s="32">
        <v>2.0209199999999998</v>
      </c>
      <c r="F56" s="32">
        <v>3.2894199999999998</v>
      </c>
      <c r="G56" s="32">
        <v>0.43690000000000001</v>
      </c>
      <c r="H56" s="32">
        <v>0.44635999999999998</v>
      </c>
      <c r="I56" s="32">
        <v>0.66005999999999998</v>
      </c>
      <c r="J56" s="32">
        <v>1.29314</v>
      </c>
      <c r="K56" s="32">
        <v>1.1702699999999999</v>
      </c>
      <c r="L56" s="32">
        <v>1.0323199999999999</v>
      </c>
      <c r="M56" s="32">
        <v>-0.35692000000000002</v>
      </c>
      <c r="N56" s="32">
        <v>0</v>
      </c>
      <c r="O56" s="32">
        <v>1.0272399999999999</v>
      </c>
      <c r="P56" s="32">
        <v>1.44679</v>
      </c>
      <c r="Q56" s="32">
        <v>1.419</v>
      </c>
      <c r="R56" s="91">
        <v>2.2246429999999999</v>
      </c>
      <c r="S56" s="90"/>
    </row>
    <row r="57" spans="1:19" ht="20.25" customHeight="1" x14ac:dyDescent="0.2">
      <c r="A57" s="30">
        <v>3</v>
      </c>
      <c r="B57" s="31" t="s">
        <v>51</v>
      </c>
      <c r="C57" s="32">
        <v>0.69188799999999995</v>
      </c>
      <c r="D57" s="32">
        <v>0.84803399999999995</v>
      </c>
      <c r="E57" s="32">
        <v>0.70204999999999995</v>
      </c>
      <c r="F57" s="32">
        <v>2.3867400000000001</v>
      </c>
      <c r="G57" s="32">
        <v>0.47474</v>
      </c>
      <c r="H57" s="32">
        <v>0.69257999999999997</v>
      </c>
      <c r="I57" s="32">
        <v>0.71799999999999997</v>
      </c>
      <c r="J57" s="32">
        <v>2.80274</v>
      </c>
      <c r="K57" s="32">
        <v>1.09958</v>
      </c>
      <c r="L57" s="32">
        <v>0.47543999999999997</v>
      </c>
      <c r="M57" s="32">
        <v>0.78183999999999998</v>
      </c>
      <c r="N57" s="32"/>
      <c r="O57" s="32"/>
      <c r="P57" s="32"/>
      <c r="Q57" s="32"/>
      <c r="R57" s="91"/>
      <c r="S57" s="90"/>
    </row>
    <row r="58" spans="1:19" ht="20.25" customHeight="1" x14ac:dyDescent="0.2">
      <c r="A58" s="30">
        <v>28</v>
      </c>
      <c r="B58" s="31" t="s">
        <v>52</v>
      </c>
      <c r="C58" s="32">
        <v>0.50918600000000003</v>
      </c>
      <c r="D58" s="32">
        <v>1.439646</v>
      </c>
      <c r="E58" s="32">
        <v>0.27183000000000002</v>
      </c>
      <c r="F58" s="32">
        <v>0.79574</v>
      </c>
      <c r="G58" s="32">
        <v>0.20985999999999999</v>
      </c>
      <c r="H58" s="32">
        <v>6.3711700000000002</v>
      </c>
      <c r="I58" s="32">
        <v>1.52935</v>
      </c>
      <c r="J58" s="32">
        <v>2.53511</v>
      </c>
      <c r="K58" s="32">
        <v>2.4599299999999999</v>
      </c>
      <c r="L58" s="32">
        <v>1.4151100000000001</v>
      </c>
      <c r="M58" s="32">
        <v>0.77739999999999998</v>
      </c>
      <c r="N58" s="32">
        <v>0.85685</v>
      </c>
      <c r="O58" s="32">
        <v>1.9503299999999999</v>
      </c>
      <c r="P58" s="32">
        <v>0.95028000000000001</v>
      </c>
      <c r="Q58" s="32">
        <v>1.4780599999999999</v>
      </c>
      <c r="R58" s="91">
        <v>0.66508</v>
      </c>
      <c r="S58" s="90"/>
    </row>
    <row r="59" spans="1:19" ht="20.25" customHeight="1" x14ac:dyDescent="0.2">
      <c r="A59" s="30">
        <v>1097</v>
      </c>
      <c r="B59" s="31" t="s">
        <v>53</v>
      </c>
      <c r="C59" s="32">
        <v>1.0810390000000001</v>
      </c>
      <c r="D59" s="32">
        <v>23.6783</v>
      </c>
      <c r="E59" s="32">
        <v>0.98062000000000005</v>
      </c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91"/>
      <c r="S59" s="90"/>
    </row>
    <row r="60" spans="1:19" ht="20.25" customHeight="1" x14ac:dyDescent="0.2">
      <c r="A60" s="30">
        <v>122</v>
      </c>
      <c r="B60" s="31" t="s">
        <v>54</v>
      </c>
      <c r="C60" s="32">
        <v>1.3620429999999999</v>
      </c>
      <c r="D60" s="32">
        <v>0.84254099999999998</v>
      </c>
      <c r="E60" s="32">
        <v>0.92203999999999997</v>
      </c>
      <c r="F60" s="32">
        <v>2.3993899999999999</v>
      </c>
      <c r="G60" s="32">
        <v>1.4375100000000001</v>
      </c>
      <c r="H60" s="32">
        <v>1.01627</v>
      </c>
      <c r="I60" s="32">
        <v>1.00969</v>
      </c>
      <c r="J60" s="32">
        <v>4.2952500000000002</v>
      </c>
      <c r="K60" s="32">
        <v>1.03078</v>
      </c>
      <c r="L60" s="32">
        <v>1.2001200000000001</v>
      </c>
      <c r="M60" s="32">
        <v>0.52129000000000003</v>
      </c>
      <c r="N60" s="32">
        <v>0.36060999999999999</v>
      </c>
      <c r="O60" s="32">
        <v>1.2056</v>
      </c>
      <c r="P60" s="32">
        <v>2.0724100000000001</v>
      </c>
      <c r="Q60" s="32">
        <v>1.6710499999999999</v>
      </c>
      <c r="R60" s="91">
        <v>0.72144900000000001</v>
      </c>
      <c r="S60" s="90"/>
    </row>
    <row r="61" spans="1:19" ht="20.25" customHeight="1" x14ac:dyDescent="0.2">
      <c r="A61" s="30">
        <v>98</v>
      </c>
      <c r="B61" s="31" t="s">
        <v>56</v>
      </c>
      <c r="C61" s="32">
        <v>2.3094570000000001</v>
      </c>
      <c r="D61" s="32">
        <v>3.3155389999999998</v>
      </c>
      <c r="E61" s="32">
        <v>2.6122899999999998</v>
      </c>
      <c r="F61" s="32">
        <v>3.7365499999999998</v>
      </c>
      <c r="G61" s="32">
        <v>2.1432899999999999</v>
      </c>
      <c r="H61" s="32">
        <v>1.33222</v>
      </c>
      <c r="I61" s="32">
        <v>3.3456399999999999</v>
      </c>
      <c r="J61" s="32">
        <v>1.57996</v>
      </c>
      <c r="K61" s="32">
        <v>0.81711</v>
      </c>
      <c r="L61" s="32">
        <v>0.46479999999999999</v>
      </c>
      <c r="M61" s="32">
        <v>0.32421</v>
      </c>
      <c r="N61" s="32">
        <v>0.82876000000000005</v>
      </c>
      <c r="O61" s="32">
        <v>3.0632600000000001</v>
      </c>
      <c r="P61" s="32">
        <v>1.6215599999999999</v>
      </c>
      <c r="Q61" s="32">
        <v>0.98751</v>
      </c>
      <c r="R61" s="91">
        <v>1.7071149999999999</v>
      </c>
      <c r="S61" s="90"/>
    </row>
    <row r="62" spans="1:19" ht="20.25" customHeight="1" x14ac:dyDescent="0.2">
      <c r="A62" s="30">
        <v>82</v>
      </c>
      <c r="B62" s="31" t="s">
        <v>57</v>
      </c>
      <c r="C62" s="32">
        <v>2.3767909999999999</v>
      </c>
      <c r="D62" s="32">
        <v>1.761247</v>
      </c>
      <c r="E62" s="32">
        <v>1.0038</v>
      </c>
      <c r="F62" s="32">
        <v>3.21008</v>
      </c>
      <c r="G62" s="32">
        <v>-2.4570000000000002E-2</v>
      </c>
      <c r="H62" s="32">
        <v>1.2678499999999999</v>
      </c>
      <c r="I62" s="32">
        <v>0.69374999999999998</v>
      </c>
      <c r="J62" s="32">
        <v>0.35448000000000002</v>
      </c>
      <c r="K62" s="32">
        <v>0.64229000000000003</v>
      </c>
      <c r="L62" s="32">
        <v>0.68881999999999999</v>
      </c>
      <c r="M62" s="32">
        <v>0.49184</v>
      </c>
      <c r="N62" s="32">
        <v>0</v>
      </c>
      <c r="O62" s="32">
        <v>1.5262199999999999</v>
      </c>
      <c r="P62" s="32">
        <v>0.90959999999999996</v>
      </c>
      <c r="Q62" s="32">
        <v>0.17088</v>
      </c>
      <c r="R62" s="91">
        <v>0.28051999999999999</v>
      </c>
      <c r="S62" s="90"/>
    </row>
    <row r="63" spans="1:19" ht="20.25" customHeight="1" x14ac:dyDescent="0.2">
      <c r="A63" s="30">
        <v>115</v>
      </c>
      <c r="B63" s="31" t="s">
        <v>59</v>
      </c>
      <c r="C63" s="32">
        <v>3.763252</v>
      </c>
      <c r="D63" s="32">
        <v>2.2896049999999999</v>
      </c>
      <c r="E63" s="32">
        <v>1.50939</v>
      </c>
      <c r="F63" s="32">
        <v>3.5992799999999998</v>
      </c>
      <c r="G63" s="32">
        <v>1.1142300000000001</v>
      </c>
      <c r="H63" s="32">
        <v>1.0222100000000001</v>
      </c>
      <c r="I63" s="32">
        <v>0.63346999999999998</v>
      </c>
      <c r="J63" s="32">
        <v>0.68669000000000002</v>
      </c>
      <c r="K63" s="32">
        <v>0.68833</v>
      </c>
      <c r="L63" s="32">
        <v>8.1988699999999994</v>
      </c>
      <c r="M63" s="32">
        <v>3.0367999999999999</v>
      </c>
      <c r="N63" s="32">
        <v>2.5063399999999998</v>
      </c>
      <c r="O63" s="32">
        <v>0.99624999999999997</v>
      </c>
      <c r="P63" s="32">
        <v>4.9341799999999996</v>
      </c>
      <c r="Q63" s="32">
        <v>1.4228799999999999</v>
      </c>
      <c r="R63" s="91">
        <v>1.668928</v>
      </c>
      <c r="S63" s="90"/>
    </row>
    <row r="64" spans="1:19" ht="20.25" customHeight="1" x14ac:dyDescent="0.2">
      <c r="A64" s="30">
        <v>1068</v>
      </c>
      <c r="B64" s="31" t="s">
        <v>58</v>
      </c>
      <c r="C64" s="32">
        <v>0.52268700000000001</v>
      </c>
      <c r="D64" s="32">
        <v>0.12598699999999999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91"/>
      <c r="S64" s="90"/>
    </row>
    <row r="65" spans="1:19" ht="20.25" customHeight="1" x14ac:dyDescent="0.2">
      <c r="A65" s="30">
        <v>99</v>
      </c>
      <c r="B65" s="31" t="s">
        <v>60</v>
      </c>
      <c r="C65" s="32">
        <v>0.919041</v>
      </c>
      <c r="D65" s="32">
        <v>2.3456239999999999</v>
      </c>
      <c r="E65" s="32">
        <v>2.77433</v>
      </c>
      <c r="F65" s="32">
        <v>1.65794</v>
      </c>
      <c r="G65" s="32">
        <v>1.1061700000000001</v>
      </c>
      <c r="H65" s="32">
        <v>1.5496399999999999</v>
      </c>
      <c r="I65" s="32">
        <v>0.86487999999999998</v>
      </c>
      <c r="J65" s="32">
        <v>0.59506999999999999</v>
      </c>
      <c r="K65" s="32">
        <v>3.0589900000000001</v>
      </c>
      <c r="L65" s="32">
        <v>2.2573599999999998</v>
      </c>
      <c r="M65" s="32">
        <v>3.5937800000000002</v>
      </c>
      <c r="N65" s="32">
        <v>0.12989999999999999</v>
      </c>
      <c r="O65" s="32">
        <v>1.4804900000000001</v>
      </c>
      <c r="P65" s="32">
        <v>0.57411000000000001</v>
      </c>
      <c r="Q65" s="32"/>
      <c r="R65" s="91"/>
      <c r="S65" s="90"/>
    </row>
    <row r="66" spans="1:19" ht="20.25" customHeight="1" x14ac:dyDescent="0.2">
      <c r="A66" s="30">
        <v>83</v>
      </c>
      <c r="B66" s="31" t="s">
        <v>61</v>
      </c>
      <c r="C66" s="32">
        <v>0.77396799999999999</v>
      </c>
      <c r="D66" s="32">
        <v>6.0344689999999996</v>
      </c>
      <c r="E66" s="32">
        <v>1.8046800000000001</v>
      </c>
      <c r="F66" s="32">
        <v>1.2173400000000001</v>
      </c>
      <c r="G66" s="32">
        <v>0.88119000000000003</v>
      </c>
      <c r="H66" s="32">
        <v>4.0634399999999999</v>
      </c>
      <c r="I66" s="32">
        <v>3.5102000000000002</v>
      </c>
      <c r="J66" s="32">
        <v>0.74663999999999997</v>
      </c>
      <c r="K66" s="32">
        <v>1.91137</v>
      </c>
      <c r="L66" s="32">
        <v>2.1050499999999999</v>
      </c>
      <c r="M66" s="32">
        <v>1.3075699999999999</v>
      </c>
      <c r="N66" s="32">
        <v>23.506820000000001</v>
      </c>
      <c r="O66" s="32">
        <v>2.0331800000000002</v>
      </c>
      <c r="P66" s="32">
        <v>3.04711</v>
      </c>
      <c r="Q66" s="32">
        <v>2.5291600000000001</v>
      </c>
      <c r="R66" s="91">
        <v>0.84810799999999997</v>
      </c>
      <c r="S66" s="90"/>
    </row>
    <row r="67" spans="1:19" ht="20.25" customHeight="1" x14ac:dyDescent="0.2">
      <c r="A67" s="30">
        <v>135</v>
      </c>
      <c r="B67" s="31" t="s">
        <v>62</v>
      </c>
      <c r="C67" s="32">
        <v>1.6020319999999999</v>
      </c>
      <c r="D67" s="32">
        <v>1.4407160000000001</v>
      </c>
      <c r="E67" s="32">
        <v>1.23865</v>
      </c>
      <c r="F67" s="32">
        <v>0.66851000000000005</v>
      </c>
      <c r="G67" s="32">
        <v>0.92362</v>
      </c>
      <c r="H67" s="32">
        <v>2.5746099999999998</v>
      </c>
      <c r="I67" s="32">
        <v>1.81288</v>
      </c>
      <c r="J67" s="32">
        <v>1.33744</v>
      </c>
      <c r="K67" s="32">
        <v>1.1659900000000001</v>
      </c>
      <c r="L67" s="32">
        <v>1.2121200000000001</v>
      </c>
      <c r="M67" s="32">
        <v>1.05193</v>
      </c>
      <c r="N67" s="32">
        <v>1.0498700000000001</v>
      </c>
      <c r="O67" s="32">
        <v>1.01288</v>
      </c>
      <c r="P67" s="32">
        <v>1.15832</v>
      </c>
      <c r="Q67" s="32">
        <v>1.0701700000000001</v>
      </c>
      <c r="R67" s="91">
        <v>0.60787599999999997</v>
      </c>
      <c r="S67" s="90"/>
    </row>
    <row r="68" spans="1:19" ht="20.25" customHeight="1" x14ac:dyDescent="0.2">
      <c r="A68" s="30">
        <v>69</v>
      </c>
      <c r="B68" s="31" t="s">
        <v>63</v>
      </c>
      <c r="C68" s="32">
        <v>3.4958689999999999</v>
      </c>
      <c r="D68" s="32">
        <v>0.98924999999999996</v>
      </c>
      <c r="E68" s="32">
        <v>5.3679800000000002</v>
      </c>
      <c r="F68" s="32">
        <v>0</v>
      </c>
      <c r="G68" s="32">
        <v>5.9573700000000001</v>
      </c>
      <c r="H68" s="32">
        <v>0.74002000000000001</v>
      </c>
      <c r="I68" s="32">
        <v>5.5701999999999998</v>
      </c>
      <c r="J68" s="32">
        <v>3.83372</v>
      </c>
      <c r="K68" s="32">
        <v>0.84765000000000001</v>
      </c>
      <c r="L68" s="32">
        <v>3.6393300000000002</v>
      </c>
      <c r="M68" s="32">
        <v>4.2107400000000004</v>
      </c>
      <c r="N68" s="32">
        <v>0.55017000000000005</v>
      </c>
      <c r="O68" s="32">
        <v>0.60128000000000004</v>
      </c>
      <c r="P68" s="32">
        <v>0.24746000000000001</v>
      </c>
      <c r="Q68" s="32">
        <v>0.31093999999999999</v>
      </c>
      <c r="R68" s="91">
        <v>0.73971299999999995</v>
      </c>
      <c r="S68" s="90"/>
    </row>
    <row r="69" spans="1:19" ht="20.25" customHeight="1" x14ac:dyDescent="0.2">
      <c r="A69" s="30">
        <v>48</v>
      </c>
      <c r="B69" s="31" t="s">
        <v>64</v>
      </c>
      <c r="C69" s="32">
        <v>12.533761</v>
      </c>
      <c r="D69" s="32">
        <v>1.9724999999999999</v>
      </c>
      <c r="E69" s="32">
        <v>2.58806</v>
      </c>
      <c r="F69" s="32">
        <v>2.8102999999999998</v>
      </c>
      <c r="G69" s="32">
        <v>0.40566000000000002</v>
      </c>
      <c r="H69" s="32">
        <v>9.4479999999999995E-2</v>
      </c>
      <c r="I69" s="32">
        <v>0.47432999999999997</v>
      </c>
      <c r="J69" s="32">
        <v>2.73271</v>
      </c>
      <c r="K69" s="32">
        <v>1.5911900000000001</v>
      </c>
      <c r="L69" s="32">
        <v>2.5196800000000001</v>
      </c>
      <c r="M69" s="32">
        <v>2.1305800000000001</v>
      </c>
      <c r="N69" s="32">
        <v>7.7970499999999996</v>
      </c>
      <c r="O69" s="32">
        <v>1.42042</v>
      </c>
      <c r="P69" s="32">
        <v>2.7894600000000001</v>
      </c>
      <c r="Q69" s="32">
        <v>1.08914</v>
      </c>
      <c r="R69" s="91">
        <v>1.335223</v>
      </c>
      <c r="S69" s="90"/>
    </row>
    <row r="70" spans="1:19" ht="20.25" customHeight="1" x14ac:dyDescent="0.2">
      <c r="A70" s="30">
        <v>11</v>
      </c>
      <c r="B70" s="31" t="s">
        <v>65</v>
      </c>
      <c r="C70" s="32">
        <v>3.8626909999999999</v>
      </c>
      <c r="D70" s="32">
        <v>0</v>
      </c>
      <c r="E70" s="32">
        <v>8.9294200000000004</v>
      </c>
      <c r="F70" s="32">
        <v>2.5798299999999998</v>
      </c>
      <c r="G70" s="32">
        <v>0</v>
      </c>
      <c r="H70" s="32">
        <v>1.83097</v>
      </c>
      <c r="I70" s="32">
        <v>2.5801500000000002</v>
      </c>
      <c r="J70" s="32">
        <v>0.32608999999999999</v>
      </c>
      <c r="K70" s="32">
        <v>0.23308000000000001</v>
      </c>
      <c r="L70" s="32">
        <v>7.0272600000000001</v>
      </c>
      <c r="M70" s="32">
        <v>1.6533199999999999</v>
      </c>
      <c r="N70" s="32">
        <v>2.3950499999999999</v>
      </c>
      <c r="O70" s="32">
        <v>2.57938</v>
      </c>
      <c r="P70" s="32">
        <v>2.8787400000000001</v>
      </c>
      <c r="Q70" s="32">
        <v>0.62192999999999998</v>
      </c>
      <c r="R70" s="91">
        <v>0.99254900000000001</v>
      </c>
      <c r="S70" s="90"/>
    </row>
    <row r="71" spans="1:19" ht="20.25" customHeight="1" x14ac:dyDescent="0.2">
      <c r="A71" s="30">
        <v>100</v>
      </c>
      <c r="B71" s="31" t="s">
        <v>66</v>
      </c>
      <c r="C71" s="32">
        <v>1.1552119999999999</v>
      </c>
      <c r="D71" s="32">
        <v>1.1180570000000001</v>
      </c>
      <c r="E71" s="32">
        <v>1.4201999999999999</v>
      </c>
      <c r="F71" s="32">
        <v>1.8242100000000001</v>
      </c>
      <c r="G71" s="32">
        <v>1.03451</v>
      </c>
      <c r="H71" s="32">
        <v>1.40903</v>
      </c>
      <c r="I71" s="32">
        <v>1.11832</v>
      </c>
      <c r="J71" s="32">
        <v>1.3804000000000001</v>
      </c>
      <c r="K71" s="32">
        <v>2.0933600000000001</v>
      </c>
      <c r="L71" s="32">
        <v>1.70926</v>
      </c>
      <c r="M71" s="32">
        <v>1.0827599999999999</v>
      </c>
      <c r="N71" s="32">
        <v>1.21715</v>
      </c>
      <c r="O71" s="32">
        <v>1.8437600000000001</v>
      </c>
      <c r="P71" s="32">
        <v>1.56796</v>
      </c>
      <c r="Q71" s="32">
        <v>1.4205399999999999</v>
      </c>
      <c r="R71" s="91">
        <v>1.8041929999999999</v>
      </c>
      <c r="S71" s="90"/>
    </row>
    <row r="72" spans="1:19" ht="20.25" customHeight="1" x14ac:dyDescent="0.2">
      <c r="A72" s="30">
        <v>112</v>
      </c>
      <c r="B72" s="31" t="s">
        <v>67</v>
      </c>
      <c r="C72" s="32">
        <v>1.305083</v>
      </c>
      <c r="D72" s="32">
        <v>2.9837210000000001</v>
      </c>
      <c r="E72" s="32">
        <v>0.50797999999999999</v>
      </c>
      <c r="F72" s="32">
        <v>0</v>
      </c>
      <c r="G72" s="32">
        <v>0.35743000000000003</v>
      </c>
      <c r="H72" s="32">
        <v>1.1913199999999999</v>
      </c>
      <c r="I72" s="32">
        <v>-0.21315999999999999</v>
      </c>
      <c r="J72" s="32">
        <v>2.6016599999999999</v>
      </c>
      <c r="K72" s="32">
        <v>4.8341500000000002</v>
      </c>
      <c r="L72" s="32">
        <v>2.1559900000000001</v>
      </c>
      <c r="M72" s="32">
        <v>4.6261700000000001</v>
      </c>
      <c r="N72" s="32"/>
      <c r="O72" s="32"/>
      <c r="P72" s="32"/>
      <c r="Q72" s="32"/>
      <c r="R72" s="91"/>
      <c r="S72" s="90"/>
    </row>
    <row r="73" spans="1:19" ht="20.25" customHeight="1" x14ac:dyDescent="0.2">
      <c r="A73" s="30">
        <v>1084</v>
      </c>
      <c r="B73" s="31" t="s">
        <v>68</v>
      </c>
      <c r="C73" s="32">
        <v>2.0055800000000001</v>
      </c>
      <c r="D73" s="32">
        <v>1.3209120000000001</v>
      </c>
      <c r="E73" s="32">
        <v>1.3337699999999999</v>
      </c>
      <c r="F73" s="32">
        <v>2.63103</v>
      </c>
      <c r="G73" s="32">
        <v>2.1890200000000002</v>
      </c>
      <c r="H73" s="32">
        <v>1.3470299999999999</v>
      </c>
      <c r="I73" s="32">
        <v>0.45976</v>
      </c>
      <c r="J73" s="32">
        <v>0.71353999999999995</v>
      </c>
      <c r="K73" s="32">
        <v>0.71594000000000002</v>
      </c>
      <c r="L73" s="32">
        <v>0.68711</v>
      </c>
      <c r="M73" s="32">
        <v>1.0096499999999999</v>
      </c>
      <c r="N73" s="32">
        <v>0</v>
      </c>
      <c r="O73" s="32">
        <v>0.77954000000000001</v>
      </c>
      <c r="P73" s="32">
        <v>1.7068700000000001</v>
      </c>
      <c r="Q73" s="32">
        <v>0.50485000000000002</v>
      </c>
      <c r="R73" s="91">
        <v>0.39217200000000002</v>
      </c>
      <c r="S73" s="90"/>
    </row>
    <row r="74" spans="1:19" ht="20.25" customHeight="1" x14ac:dyDescent="0.2">
      <c r="A74" s="30">
        <v>85</v>
      </c>
      <c r="B74" s="31" t="s">
        <v>69</v>
      </c>
      <c r="C74" s="32">
        <v>2.4529260000000002</v>
      </c>
      <c r="D74" s="32">
        <v>2.2859039999999999</v>
      </c>
      <c r="E74" s="32">
        <v>0</v>
      </c>
      <c r="F74" s="32">
        <v>1.6593100000000001</v>
      </c>
      <c r="G74" s="32">
        <v>2.6852900000000002</v>
      </c>
      <c r="H74" s="32">
        <v>2.6914500000000001</v>
      </c>
      <c r="I74" s="32">
        <v>3.2052100000000001</v>
      </c>
      <c r="J74" s="32">
        <v>3.2127599999999998</v>
      </c>
      <c r="K74" s="32">
        <v>2.05749</v>
      </c>
      <c r="L74" s="32">
        <v>2.1505399999999999</v>
      </c>
      <c r="M74" s="32">
        <v>7.1141199999999998</v>
      </c>
      <c r="N74" s="32">
        <v>3.7614399999999999</v>
      </c>
      <c r="O74" s="32">
        <v>1.1004</v>
      </c>
      <c r="P74" s="32">
        <v>91.488650000000007</v>
      </c>
      <c r="Q74" s="32"/>
      <c r="R74" s="91"/>
      <c r="S74" s="90"/>
    </row>
    <row r="75" spans="1:19" ht="20.25" customHeight="1" x14ac:dyDescent="0.2">
      <c r="A75" s="30">
        <v>136</v>
      </c>
      <c r="B75" s="31" t="s">
        <v>70</v>
      </c>
      <c r="C75" s="32">
        <v>0.582457</v>
      </c>
      <c r="D75" s="32">
        <v>0.82506999999999997</v>
      </c>
      <c r="E75" s="32">
        <v>0.90986999999999996</v>
      </c>
      <c r="F75" s="32">
        <v>0.81706999999999996</v>
      </c>
      <c r="G75" s="32">
        <v>0.83765000000000001</v>
      </c>
      <c r="H75" s="32">
        <v>0.74233000000000005</v>
      </c>
      <c r="I75" s="32">
        <v>0.65678999999999998</v>
      </c>
      <c r="J75" s="32">
        <v>0.69025999999999998</v>
      </c>
      <c r="K75" s="32">
        <v>2.4955400000000001</v>
      </c>
      <c r="L75" s="32">
        <v>0.75670000000000004</v>
      </c>
      <c r="M75" s="32">
        <v>0.40366999999999997</v>
      </c>
      <c r="N75" s="32">
        <v>0.69186999999999999</v>
      </c>
      <c r="O75" s="32">
        <v>1.04942</v>
      </c>
      <c r="P75" s="32">
        <v>2.6571099999999999</v>
      </c>
      <c r="Q75" s="32">
        <v>2.2373699999999999</v>
      </c>
      <c r="R75" s="91">
        <v>2.0599189999999998</v>
      </c>
      <c r="S75" s="90"/>
    </row>
    <row r="76" spans="1:19" ht="20.25" customHeight="1" x14ac:dyDescent="0.2">
      <c r="A76" s="30">
        <v>145</v>
      </c>
      <c r="B76" s="31" t="s">
        <v>71</v>
      </c>
      <c r="C76" s="32">
        <v>0.91363899999999998</v>
      </c>
      <c r="D76" s="32">
        <v>7.3449179999999998</v>
      </c>
      <c r="E76" s="32">
        <v>0.49698999999999999</v>
      </c>
      <c r="F76" s="32">
        <v>1.0748599999999999</v>
      </c>
      <c r="G76" s="32">
        <v>0.72453999999999996</v>
      </c>
      <c r="H76" s="32">
        <v>0.72775999999999996</v>
      </c>
      <c r="I76" s="32">
        <v>1.17438</v>
      </c>
      <c r="J76" s="32">
        <v>0.71787999999999996</v>
      </c>
      <c r="K76" s="32">
        <v>0.84848999999999997</v>
      </c>
      <c r="L76" s="32">
        <v>4.5671400000000002</v>
      </c>
      <c r="M76" s="32">
        <v>2.3108499999999998</v>
      </c>
      <c r="N76" s="32">
        <v>1.1376599999999999</v>
      </c>
      <c r="O76" s="32">
        <v>1.1227499999999999</v>
      </c>
      <c r="P76" s="32">
        <v>1.34398</v>
      </c>
      <c r="Q76" s="32">
        <v>1.5520499999999999</v>
      </c>
      <c r="R76" s="91">
        <v>1.2934300000000001</v>
      </c>
      <c r="S76" s="90"/>
    </row>
    <row r="77" spans="1:19" ht="20.25" customHeight="1" x14ac:dyDescent="0.2">
      <c r="A77" s="30">
        <v>138</v>
      </c>
      <c r="B77" s="31" t="s">
        <v>72</v>
      </c>
      <c r="C77" s="32">
        <v>5.1355510000000004</v>
      </c>
      <c r="D77" s="32">
        <v>1.2861739999999999</v>
      </c>
      <c r="E77" s="32">
        <v>0.43021999999999999</v>
      </c>
      <c r="F77" s="32">
        <v>1.00081</v>
      </c>
      <c r="G77" s="32">
        <v>0.62166999999999994</v>
      </c>
      <c r="H77" s="32">
        <v>1.05091</v>
      </c>
      <c r="I77" s="32">
        <v>0.36264999999999997</v>
      </c>
      <c r="J77" s="32">
        <v>1.5684199999999999</v>
      </c>
      <c r="K77" s="32">
        <v>1.5589900000000001</v>
      </c>
      <c r="L77" s="32">
        <v>0.38918999999999998</v>
      </c>
      <c r="M77" s="32">
        <v>1.6186199999999999</v>
      </c>
      <c r="N77" s="32">
        <v>2.56237</v>
      </c>
      <c r="O77" s="32">
        <v>2.1133899999999999</v>
      </c>
      <c r="P77" s="32">
        <v>1.6709099999999999</v>
      </c>
      <c r="Q77" s="32">
        <v>0.42459999999999998</v>
      </c>
      <c r="R77" s="91">
        <v>2.3530479999999998</v>
      </c>
      <c r="S77" s="90"/>
    </row>
    <row r="78" spans="1:19" ht="20.25" customHeight="1" x14ac:dyDescent="0.2">
      <c r="A78" s="30">
        <v>137</v>
      </c>
      <c r="B78" s="31" t="s">
        <v>73</v>
      </c>
      <c r="C78" s="32">
        <v>0.87232200000000004</v>
      </c>
      <c r="D78" s="32">
        <v>0.76863999999999999</v>
      </c>
      <c r="E78" s="32">
        <v>0.55493000000000003</v>
      </c>
      <c r="F78" s="32">
        <v>0.92493999999999998</v>
      </c>
      <c r="G78" s="32">
        <v>1.3000499999999999</v>
      </c>
      <c r="H78" s="32">
        <v>2.9874999999999998</v>
      </c>
      <c r="I78" s="32">
        <v>0.47542000000000001</v>
      </c>
      <c r="J78" s="32">
        <v>0.47391</v>
      </c>
      <c r="K78" s="32">
        <v>0.21392</v>
      </c>
      <c r="L78" s="32">
        <v>0.69189999999999996</v>
      </c>
      <c r="M78" s="32">
        <v>0.82950999999999997</v>
      </c>
      <c r="N78" s="32">
        <v>0.31908999999999998</v>
      </c>
      <c r="O78" s="32">
        <v>0.44944000000000001</v>
      </c>
      <c r="P78" s="32">
        <v>0.21335000000000001</v>
      </c>
      <c r="Q78" s="32">
        <v>0.59421999999999997</v>
      </c>
      <c r="R78" s="91">
        <v>0</v>
      </c>
      <c r="S78" s="90"/>
    </row>
    <row r="79" spans="1:19" ht="20.25" customHeight="1" x14ac:dyDescent="0.2">
      <c r="A79" s="30">
        <v>29</v>
      </c>
      <c r="B79" s="31" t="s">
        <v>74</v>
      </c>
      <c r="C79" s="32">
        <v>0</v>
      </c>
      <c r="D79" s="32">
        <v>0</v>
      </c>
      <c r="E79" s="32">
        <v>0.56427000000000005</v>
      </c>
      <c r="F79" s="32">
        <v>-4.1686800000000002</v>
      </c>
      <c r="G79" s="32">
        <v>0</v>
      </c>
      <c r="H79" s="32">
        <v>-0.32428000000000001</v>
      </c>
      <c r="I79" s="32">
        <v>4.2709999999999998E-2</v>
      </c>
      <c r="J79" s="32">
        <v>-1.3899999999999999E-2</v>
      </c>
      <c r="K79" s="32"/>
      <c r="L79" s="32"/>
      <c r="M79" s="32"/>
      <c r="N79" s="32"/>
      <c r="O79" s="32"/>
      <c r="P79" s="32"/>
      <c r="Q79" s="32"/>
      <c r="R79" s="91"/>
      <c r="S79" s="90"/>
    </row>
    <row r="80" spans="1:19" ht="20.25" customHeight="1" x14ac:dyDescent="0.2">
      <c r="A80" s="30">
        <v>1116</v>
      </c>
      <c r="B80" s="31" t="s">
        <v>75</v>
      </c>
      <c r="C80" s="32">
        <v>2.494297</v>
      </c>
      <c r="D80" s="32">
        <v>0.82317600000000002</v>
      </c>
      <c r="E80" s="32">
        <v>1.31989</v>
      </c>
      <c r="F80" s="32">
        <v>4.7975099999999999</v>
      </c>
      <c r="G80" s="32">
        <v>-0.42297000000000001</v>
      </c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91"/>
      <c r="S80" s="90"/>
    </row>
    <row r="81" spans="1:19" ht="20.25" customHeight="1" x14ac:dyDescent="0.2">
      <c r="A81" s="30">
        <v>153</v>
      </c>
      <c r="B81" s="31" t="s">
        <v>76</v>
      </c>
      <c r="C81" s="32">
        <v>1.920425</v>
      </c>
      <c r="D81" s="32">
        <v>3.8774259999999998</v>
      </c>
      <c r="E81" s="32">
        <v>2.2425799999999998</v>
      </c>
      <c r="F81" s="32">
        <v>8.6698400000000007</v>
      </c>
      <c r="G81" s="32">
        <v>0.82064999999999999</v>
      </c>
      <c r="H81" s="32">
        <v>2.26898</v>
      </c>
      <c r="I81" s="32">
        <v>0.69921999999999995</v>
      </c>
      <c r="J81" s="32">
        <v>3.3170500000000001</v>
      </c>
      <c r="K81" s="32">
        <v>1.67191</v>
      </c>
      <c r="L81" s="32">
        <v>1.1609100000000001</v>
      </c>
      <c r="M81" s="32">
        <v>1.1561999999999999</v>
      </c>
      <c r="N81" s="32">
        <v>2.1522299999999999</v>
      </c>
      <c r="O81" s="32">
        <v>1.88364</v>
      </c>
      <c r="P81" s="32">
        <v>0.70474999999999999</v>
      </c>
      <c r="Q81" s="32">
        <v>1.02519</v>
      </c>
      <c r="R81" s="91">
        <v>0.66806399999999999</v>
      </c>
      <c r="S81" s="90"/>
    </row>
    <row r="82" spans="1:19" ht="20.25" customHeight="1" x14ac:dyDescent="0.2">
      <c r="A82" s="30">
        <v>1154</v>
      </c>
      <c r="B82" s="31" t="s">
        <v>77</v>
      </c>
      <c r="C82" s="32">
        <v>0.81544499999999998</v>
      </c>
      <c r="D82" s="32">
        <v>0.155163</v>
      </c>
      <c r="E82" s="32">
        <v>0.27454000000000001</v>
      </c>
      <c r="F82" s="32">
        <v>12.00224</v>
      </c>
      <c r="G82" s="32">
        <v>1.69919</v>
      </c>
      <c r="H82" s="32">
        <v>6.7024299999999997</v>
      </c>
      <c r="I82" s="32">
        <v>2.0144799999999998</v>
      </c>
      <c r="J82" s="32"/>
      <c r="K82" s="32"/>
      <c r="L82" s="32"/>
      <c r="M82" s="32"/>
      <c r="N82" s="32"/>
      <c r="O82" s="32"/>
      <c r="P82" s="32"/>
      <c r="Q82" s="32"/>
      <c r="R82" s="91"/>
      <c r="S82" s="90"/>
    </row>
    <row r="83" spans="1:19" ht="20.25" customHeight="1" x14ac:dyDescent="0.2">
      <c r="A83" s="30">
        <v>101</v>
      </c>
      <c r="B83" s="31" t="s">
        <v>78</v>
      </c>
      <c r="C83" s="32">
        <v>1.379607</v>
      </c>
      <c r="D83" s="32">
        <v>1.515109</v>
      </c>
      <c r="E83" s="32">
        <v>0.28572999999999998</v>
      </c>
      <c r="F83" s="32">
        <v>0.19286</v>
      </c>
      <c r="G83" s="32">
        <v>2.4901499999999999</v>
      </c>
      <c r="H83" s="32">
        <v>1.29609</v>
      </c>
      <c r="I83" s="32">
        <v>1.21661</v>
      </c>
      <c r="J83" s="32">
        <v>0.99304000000000003</v>
      </c>
      <c r="K83" s="32">
        <v>1.0598399999999999</v>
      </c>
      <c r="L83" s="32">
        <v>0.89871999999999996</v>
      </c>
      <c r="M83" s="32">
        <v>0.38161</v>
      </c>
      <c r="N83" s="32">
        <v>0</v>
      </c>
      <c r="O83" s="32">
        <v>2.29861</v>
      </c>
      <c r="P83" s="32">
        <v>1.30968</v>
      </c>
      <c r="Q83" s="32">
        <v>0.80969999999999998</v>
      </c>
      <c r="R83" s="91"/>
      <c r="S83" s="90"/>
    </row>
    <row r="84" spans="1:19" ht="20.25" customHeight="1" x14ac:dyDescent="0.2">
      <c r="A84" s="30">
        <v>102</v>
      </c>
      <c r="B84" s="31" t="s">
        <v>79</v>
      </c>
      <c r="C84" s="32">
        <v>1.6561870000000001</v>
      </c>
      <c r="D84" s="32">
        <v>1.6218619999999999</v>
      </c>
      <c r="E84" s="32">
        <v>2.3048899999999999</v>
      </c>
      <c r="F84" s="32">
        <v>0.74141999999999997</v>
      </c>
      <c r="G84" s="32">
        <v>0.54388999999999998</v>
      </c>
      <c r="H84" s="32">
        <v>0.57884000000000002</v>
      </c>
      <c r="I84" s="32">
        <v>0.37775999999999998</v>
      </c>
      <c r="J84" s="32">
        <v>1.6838</v>
      </c>
      <c r="K84" s="32">
        <v>0.51092000000000004</v>
      </c>
      <c r="L84" s="32">
        <v>1.3669899999999999</v>
      </c>
      <c r="M84" s="32">
        <v>0.22878000000000001</v>
      </c>
      <c r="N84" s="32"/>
      <c r="O84" s="32"/>
      <c r="P84" s="32"/>
      <c r="Q84" s="32"/>
      <c r="R84" s="91"/>
      <c r="S84" s="90"/>
    </row>
    <row r="85" spans="1:19" ht="20.25" customHeight="1" x14ac:dyDescent="0.2">
      <c r="A85" s="30">
        <v>103</v>
      </c>
      <c r="B85" s="31" t="s">
        <v>81</v>
      </c>
      <c r="C85" s="32">
        <v>1.401878</v>
      </c>
      <c r="D85" s="32">
        <v>1.2169810000000001</v>
      </c>
      <c r="E85" s="32">
        <v>1.4229400000000001</v>
      </c>
      <c r="F85" s="32">
        <v>1.22112</v>
      </c>
      <c r="G85" s="32">
        <v>0.62617999999999996</v>
      </c>
      <c r="H85" s="32">
        <v>1.81464</v>
      </c>
      <c r="I85" s="32">
        <v>1.4172100000000001</v>
      </c>
      <c r="J85" s="32">
        <v>0.55891999999999997</v>
      </c>
      <c r="K85" s="32">
        <v>0.22727</v>
      </c>
      <c r="L85" s="32">
        <v>0.25126999999999999</v>
      </c>
      <c r="M85" s="32">
        <v>0.37747000000000003</v>
      </c>
      <c r="N85" s="32"/>
      <c r="O85" s="32"/>
      <c r="P85" s="32"/>
      <c r="Q85" s="32"/>
      <c r="R85" s="91"/>
      <c r="S85" s="90"/>
    </row>
    <row r="86" spans="1:19" ht="20.25" customHeight="1" x14ac:dyDescent="0.2">
      <c r="A86" s="30">
        <v>161</v>
      </c>
      <c r="B86" s="31" t="s">
        <v>82</v>
      </c>
      <c r="C86" s="32">
        <v>3.291004</v>
      </c>
      <c r="D86" s="32">
        <v>0.90478599999999998</v>
      </c>
      <c r="E86" s="32">
        <v>1.9148099999999999</v>
      </c>
      <c r="F86" s="32">
        <v>1.4866600000000001</v>
      </c>
      <c r="G86" s="32">
        <v>1.8331500000000001</v>
      </c>
      <c r="H86" s="32">
        <v>1.38954</v>
      </c>
      <c r="I86" s="32">
        <v>0.73046</v>
      </c>
      <c r="J86" s="32">
        <v>0.65578999999999998</v>
      </c>
      <c r="K86" s="32">
        <v>0.62566999999999995</v>
      </c>
      <c r="L86" s="32">
        <v>1.0971900000000001</v>
      </c>
      <c r="M86" s="32">
        <v>1.5789299999999999</v>
      </c>
      <c r="N86" s="32">
        <v>1.3977200000000001</v>
      </c>
      <c r="O86" s="32">
        <v>0.90747999999999995</v>
      </c>
      <c r="P86" s="32">
        <v>0.74622999999999995</v>
      </c>
      <c r="Q86" s="32">
        <v>0.68486999999999998</v>
      </c>
      <c r="R86" s="91"/>
      <c r="S86" s="90"/>
    </row>
    <row r="87" spans="1:19" ht="20.25" customHeight="1" x14ac:dyDescent="0.2">
      <c r="A87" s="30">
        <v>117</v>
      </c>
      <c r="B87" s="31" t="s">
        <v>80</v>
      </c>
      <c r="C87" s="32"/>
      <c r="D87" s="32"/>
      <c r="E87" s="32"/>
      <c r="F87" s="32"/>
      <c r="G87" s="32"/>
      <c r="H87" s="32">
        <v>1.11978</v>
      </c>
      <c r="I87" s="32">
        <v>0.36236000000000002</v>
      </c>
      <c r="J87" s="32">
        <v>1.44319</v>
      </c>
      <c r="K87" s="32">
        <v>0.48109000000000002</v>
      </c>
      <c r="L87" s="32">
        <v>1.08483</v>
      </c>
      <c r="M87" s="32">
        <v>0.85660000000000003</v>
      </c>
      <c r="N87" s="32">
        <v>0.80827000000000004</v>
      </c>
      <c r="O87" s="32">
        <v>0.97658999999999996</v>
      </c>
      <c r="P87" s="32">
        <v>1.03633</v>
      </c>
      <c r="Q87" s="32">
        <v>0.73080000000000001</v>
      </c>
      <c r="R87" s="91">
        <v>1.545247</v>
      </c>
      <c r="S87" s="90"/>
    </row>
    <row r="88" spans="1:19" ht="20.25" customHeight="1" x14ac:dyDescent="0.2">
      <c r="A88" s="30">
        <v>1030</v>
      </c>
      <c r="B88" s="31" t="s">
        <v>84</v>
      </c>
      <c r="C88" s="32">
        <v>4.1635819999999999</v>
      </c>
      <c r="D88" s="32">
        <v>1.8588880000000001</v>
      </c>
      <c r="E88" s="32">
        <v>2.9152499999999999</v>
      </c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91"/>
      <c r="S88" s="90"/>
    </row>
    <row r="89" spans="1:19" ht="20.25" customHeight="1" x14ac:dyDescent="0.2">
      <c r="A89" s="30">
        <v>30</v>
      </c>
      <c r="B89" s="31" t="s">
        <v>85</v>
      </c>
      <c r="C89" s="32"/>
      <c r="D89" s="32"/>
      <c r="E89" s="32"/>
      <c r="F89" s="32">
        <v>4.9971800000000002</v>
      </c>
      <c r="G89" s="32">
        <v>1.61582</v>
      </c>
      <c r="H89" s="32">
        <v>1.8082</v>
      </c>
      <c r="I89" s="32">
        <v>0.996</v>
      </c>
      <c r="J89" s="32">
        <v>1.6454899999999999</v>
      </c>
      <c r="K89" s="32">
        <v>0.63492000000000004</v>
      </c>
      <c r="L89" s="32">
        <v>0.40243000000000001</v>
      </c>
      <c r="M89" s="32">
        <v>0.33922000000000002</v>
      </c>
      <c r="N89" s="32">
        <v>2.0964499999999999</v>
      </c>
      <c r="O89" s="32">
        <v>2.8309299999999999</v>
      </c>
      <c r="P89" s="32">
        <v>1.42055</v>
      </c>
      <c r="Q89" s="32">
        <v>0.67425000000000002</v>
      </c>
      <c r="R89" s="91">
        <v>3.4137719999999998</v>
      </c>
      <c r="S89" s="90"/>
    </row>
    <row r="90" spans="1:19" ht="20.25" customHeight="1" x14ac:dyDescent="0.2">
      <c r="A90" s="30">
        <v>1037</v>
      </c>
      <c r="B90" s="31" t="s">
        <v>83</v>
      </c>
      <c r="C90" s="32">
        <v>1.5656969999999999</v>
      </c>
      <c r="D90" s="32">
        <v>1.8597969999999999</v>
      </c>
      <c r="E90" s="32">
        <v>1.0530900000000001</v>
      </c>
      <c r="F90" s="32">
        <v>0.67857000000000001</v>
      </c>
      <c r="G90" s="32">
        <v>0.61585000000000001</v>
      </c>
      <c r="H90" s="32">
        <v>1.0026900000000001</v>
      </c>
      <c r="I90" s="32">
        <v>0.33067999999999997</v>
      </c>
      <c r="J90" s="32"/>
      <c r="K90" s="32"/>
      <c r="L90" s="32"/>
      <c r="M90" s="32"/>
      <c r="N90" s="32"/>
      <c r="O90" s="32"/>
      <c r="P90" s="32"/>
      <c r="Q90" s="32"/>
      <c r="R90" s="91"/>
      <c r="S90" s="90"/>
    </row>
    <row r="91" spans="1:19" ht="20.25" customHeight="1" x14ac:dyDescent="0.2">
      <c r="A91" s="30">
        <v>13</v>
      </c>
      <c r="B91" s="31" t="s">
        <v>86</v>
      </c>
      <c r="C91" s="32">
        <v>0.94670900000000002</v>
      </c>
      <c r="D91" s="32">
        <v>1.5136590000000001</v>
      </c>
      <c r="E91" s="32">
        <v>1.9906699999999999</v>
      </c>
      <c r="F91" s="32">
        <v>0.79171000000000002</v>
      </c>
      <c r="G91" s="32">
        <v>1.8544700000000001</v>
      </c>
      <c r="H91" s="32">
        <v>1.26895</v>
      </c>
      <c r="I91" s="32">
        <v>1.24532</v>
      </c>
      <c r="J91" s="32">
        <v>1.0991599999999999</v>
      </c>
      <c r="K91" s="32">
        <v>0.88441999999999998</v>
      </c>
      <c r="L91" s="32">
        <v>1.1560699999999999</v>
      </c>
      <c r="M91" s="32">
        <v>0.78718999999999995</v>
      </c>
      <c r="N91" s="32"/>
      <c r="O91" s="32"/>
      <c r="P91" s="32"/>
      <c r="Q91" s="32"/>
      <c r="R91" s="91"/>
      <c r="S91" s="90"/>
    </row>
    <row r="92" spans="1:19" ht="20.25" customHeight="1" x14ac:dyDescent="0.2">
      <c r="A92" s="30">
        <v>1038</v>
      </c>
      <c r="B92" s="31" t="s">
        <v>87</v>
      </c>
      <c r="C92" s="32">
        <v>2.5572170000000001</v>
      </c>
      <c r="D92" s="32">
        <v>1.3137300000000001</v>
      </c>
      <c r="E92" s="32">
        <v>0.71645000000000003</v>
      </c>
      <c r="F92" s="32">
        <v>0.55381000000000002</v>
      </c>
      <c r="G92" s="32">
        <v>0.33746999999999999</v>
      </c>
      <c r="H92" s="32">
        <v>0.69121999999999995</v>
      </c>
      <c r="I92" s="32">
        <v>0.24303</v>
      </c>
      <c r="J92" s="32">
        <v>0.82220000000000004</v>
      </c>
      <c r="K92" s="32">
        <v>1.3859600000000001</v>
      </c>
      <c r="L92" s="32">
        <v>1.4230700000000001</v>
      </c>
      <c r="M92" s="32">
        <v>1.1890099999999999</v>
      </c>
      <c r="N92" s="32">
        <v>2.3900700000000001</v>
      </c>
      <c r="O92" s="32">
        <v>2.64791</v>
      </c>
      <c r="P92" s="32">
        <v>1.77884</v>
      </c>
      <c r="Q92" s="32">
        <v>0.92562999999999995</v>
      </c>
      <c r="R92" s="91">
        <v>1.348063</v>
      </c>
      <c r="S92" s="90"/>
    </row>
    <row r="93" spans="1:19" ht="20.25" customHeight="1" x14ac:dyDescent="0.2">
      <c r="A93" s="30">
        <v>1117</v>
      </c>
      <c r="B93" s="31" t="s">
        <v>88</v>
      </c>
      <c r="C93" s="32">
        <v>4.3325430000000003</v>
      </c>
      <c r="D93" s="32">
        <v>0.58345000000000002</v>
      </c>
      <c r="E93" s="32">
        <v>0.84533999999999998</v>
      </c>
      <c r="F93" s="32">
        <v>1.4959899999999999</v>
      </c>
      <c r="G93" s="32">
        <v>0.24934000000000001</v>
      </c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91"/>
      <c r="S93" s="90"/>
    </row>
    <row r="94" spans="1:19" ht="20.25" customHeight="1" x14ac:dyDescent="0.2">
      <c r="A94" s="30">
        <v>130</v>
      </c>
      <c r="B94" s="31" t="s">
        <v>89</v>
      </c>
      <c r="C94" s="32">
        <v>1.4853149999999999</v>
      </c>
      <c r="D94" s="32">
        <v>1.988451</v>
      </c>
      <c r="E94" s="32">
        <v>1.4333400000000001</v>
      </c>
      <c r="F94" s="32">
        <v>1.0694999999999999</v>
      </c>
      <c r="G94" s="32">
        <v>1.1506700000000001</v>
      </c>
      <c r="H94" s="32">
        <v>0.73338000000000003</v>
      </c>
      <c r="I94" s="32">
        <v>0.84806000000000004</v>
      </c>
      <c r="J94" s="32">
        <v>0.68537999999999999</v>
      </c>
      <c r="K94" s="32">
        <v>0.84375999999999995</v>
      </c>
      <c r="L94" s="32">
        <v>0.97499000000000002</v>
      </c>
      <c r="M94" s="32">
        <v>1.0819000000000001</v>
      </c>
      <c r="N94" s="32">
        <v>1.19634</v>
      </c>
      <c r="O94" s="32">
        <v>0.58679000000000003</v>
      </c>
      <c r="P94" s="32">
        <v>1.2983899999999999</v>
      </c>
      <c r="Q94" s="32">
        <v>1.4336100000000001</v>
      </c>
      <c r="R94" s="91">
        <v>1.1468449999999999</v>
      </c>
      <c r="S94" s="90"/>
    </row>
    <row r="95" spans="1:19" ht="20.25" customHeight="1" x14ac:dyDescent="0.2">
      <c r="A95" s="30">
        <v>70</v>
      </c>
      <c r="B95" s="31" t="s">
        <v>90</v>
      </c>
      <c r="C95" s="32">
        <v>1.712682</v>
      </c>
      <c r="D95" s="32">
        <v>0.67618299999999998</v>
      </c>
      <c r="E95" s="32">
        <v>1.1620200000000001</v>
      </c>
      <c r="F95" s="32">
        <v>3.4437000000000002</v>
      </c>
      <c r="G95" s="32">
        <v>1.0446800000000001</v>
      </c>
      <c r="H95" s="32">
        <v>2.1544500000000002</v>
      </c>
      <c r="I95" s="32">
        <v>1.7359199999999999</v>
      </c>
      <c r="J95" s="32">
        <v>1.85904</v>
      </c>
      <c r="K95" s="32">
        <v>0.75170999999999999</v>
      </c>
      <c r="L95" s="32">
        <v>0.60428999999999999</v>
      </c>
      <c r="M95" s="32">
        <v>1.07881</v>
      </c>
      <c r="N95" s="32">
        <v>1.91713</v>
      </c>
      <c r="O95" s="32">
        <v>0.73468</v>
      </c>
      <c r="P95" s="32">
        <v>1.8631200000000001</v>
      </c>
      <c r="Q95" s="32">
        <v>0.54281999999999997</v>
      </c>
      <c r="R95" s="91">
        <v>2.6179770000000002</v>
      </c>
      <c r="S95" s="90"/>
    </row>
    <row r="96" spans="1:19" ht="20.25" customHeight="1" x14ac:dyDescent="0.2">
      <c r="A96" s="30">
        <v>14</v>
      </c>
      <c r="B96" s="31" t="s">
        <v>91</v>
      </c>
      <c r="C96" s="32">
        <v>0.69563600000000003</v>
      </c>
      <c r="D96" s="32">
        <v>0.346271</v>
      </c>
      <c r="E96" s="32">
        <v>0.38257000000000002</v>
      </c>
      <c r="F96" s="32">
        <v>0.58964000000000005</v>
      </c>
      <c r="G96" s="32">
        <v>3.9723600000000001</v>
      </c>
      <c r="H96" s="32">
        <v>5.5622999999999996</v>
      </c>
      <c r="I96" s="32">
        <v>1.0410999999999999</v>
      </c>
      <c r="J96" s="32">
        <v>0</v>
      </c>
      <c r="K96" s="32">
        <v>0.44567000000000001</v>
      </c>
      <c r="L96" s="32">
        <v>0.47556999999999999</v>
      </c>
      <c r="M96" s="32">
        <v>0.45007000000000003</v>
      </c>
      <c r="N96" s="32"/>
      <c r="O96" s="32"/>
      <c r="P96" s="32"/>
      <c r="Q96" s="32"/>
      <c r="R96" s="91"/>
      <c r="S96" s="90"/>
    </row>
    <row r="97" spans="1:19" ht="20.25" customHeight="1" x14ac:dyDescent="0.2">
      <c r="A97" s="30">
        <v>110</v>
      </c>
      <c r="B97" s="31" t="s">
        <v>221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91"/>
      <c r="S97" s="90"/>
    </row>
    <row r="98" spans="1:19" ht="20.25" customHeight="1" x14ac:dyDescent="0.2">
      <c r="A98" s="93">
        <v>86</v>
      </c>
      <c r="B98" s="94" t="s">
        <v>92</v>
      </c>
      <c r="C98" s="32">
        <v>0.93629499999999999</v>
      </c>
      <c r="D98" s="32">
        <v>0.60377899999999995</v>
      </c>
      <c r="E98" s="32">
        <v>0.17086000000000001</v>
      </c>
      <c r="F98" s="32">
        <v>0.26651999999999998</v>
      </c>
      <c r="G98" s="32">
        <v>2.0461200000000002</v>
      </c>
      <c r="H98" s="32">
        <v>2.93336</v>
      </c>
      <c r="I98" s="32">
        <v>1.72908</v>
      </c>
      <c r="J98" s="32">
        <v>1.2277</v>
      </c>
      <c r="K98" s="32">
        <v>1.0970800000000001</v>
      </c>
      <c r="L98" s="32">
        <v>1.6815599999999999</v>
      </c>
      <c r="M98" s="32">
        <v>0.70909999999999995</v>
      </c>
      <c r="N98" s="32">
        <v>1.0860000000000001</v>
      </c>
      <c r="O98" s="32">
        <v>0.77219000000000004</v>
      </c>
      <c r="P98" s="32">
        <v>1.70187</v>
      </c>
      <c r="Q98" s="32">
        <v>2.6924700000000001</v>
      </c>
      <c r="R98" s="91">
        <v>2.1474630000000001</v>
      </c>
      <c r="S98" s="90"/>
    </row>
    <row r="99" spans="1:19" ht="20.25" customHeight="1" x14ac:dyDescent="0.2">
      <c r="A99" s="30">
        <v>1015</v>
      </c>
      <c r="B99" s="31" t="s">
        <v>93</v>
      </c>
      <c r="C99" s="32">
        <v>1.0578970000000001</v>
      </c>
      <c r="D99" s="32">
        <v>1.2256229999999999</v>
      </c>
      <c r="E99" s="32">
        <v>0.35326999999999997</v>
      </c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91"/>
      <c r="S99" s="90"/>
    </row>
    <row r="100" spans="1:19" ht="20.25" customHeight="1" x14ac:dyDescent="0.2">
      <c r="A100" s="30">
        <v>15</v>
      </c>
      <c r="B100" s="31" t="s">
        <v>94</v>
      </c>
      <c r="C100" s="32"/>
      <c r="D100" s="32"/>
      <c r="E100" s="32"/>
      <c r="F100" s="32">
        <v>5.6478000000000002</v>
      </c>
      <c r="G100" s="32">
        <v>1.53566</v>
      </c>
      <c r="H100" s="32">
        <v>1.77562</v>
      </c>
      <c r="I100" s="32">
        <v>1.8310599999999999</v>
      </c>
      <c r="J100" s="32">
        <v>2.20377</v>
      </c>
      <c r="K100" s="32">
        <v>0.67398999999999998</v>
      </c>
      <c r="L100" s="32">
        <v>1.1841200000000001</v>
      </c>
      <c r="M100" s="32">
        <v>1.14554</v>
      </c>
      <c r="N100" s="32">
        <v>0.91674</v>
      </c>
      <c r="O100" s="32">
        <v>1.04603</v>
      </c>
      <c r="P100" s="32">
        <v>0.13297</v>
      </c>
      <c r="Q100" s="32">
        <v>1.76576</v>
      </c>
      <c r="R100" s="91">
        <v>2.4925929999999998</v>
      </c>
      <c r="S100" s="90"/>
    </row>
    <row r="101" spans="1:19" ht="20.25" customHeight="1" x14ac:dyDescent="0.2">
      <c r="A101" s="30">
        <v>1016</v>
      </c>
      <c r="B101" s="31" t="s">
        <v>95</v>
      </c>
      <c r="C101" s="32">
        <v>0</v>
      </c>
      <c r="D101" s="32">
        <v>1.71075</v>
      </c>
      <c r="E101" s="32">
        <v>1.5176400000000001</v>
      </c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91"/>
      <c r="S101" s="90"/>
    </row>
    <row r="102" spans="1:19" ht="20.25" customHeight="1" x14ac:dyDescent="0.2">
      <c r="A102" s="30">
        <v>146</v>
      </c>
      <c r="B102" s="31" t="s">
        <v>96</v>
      </c>
      <c r="C102" s="32">
        <v>3.6015809999999999</v>
      </c>
      <c r="D102" s="32">
        <v>0.95192100000000002</v>
      </c>
      <c r="E102" s="32">
        <v>0.73285999999999996</v>
      </c>
      <c r="F102" s="32">
        <v>0.70987</v>
      </c>
      <c r="G102" s="32">
        <v>0.80088999999999999</v>
      </c>
      <c r="H102" s="32">
        <v>0.72128000000000003</v>
      </c>
      <c r="I102" s="32">
        <v>0.58226</v>
      </c>
      <c r="J102" s="32">
        <v>0.55578000000000005</v>
      </c>
      <c r="K102" s="32">
        <v>0.39723999999999998</v>
      </c>
      <c r="L102" s="32">
        <v>1.0061899999999999</v>
      </c>
      <c r="M102" s="32">
        <v>1.3541000000000001</v>
      </c>
      <c r="N102" s="32">
        <v>1.8572900000000001</v>
      </c>
      <c r="O102" s="32">
        <v>2.0525000000000002</v>
      </c>
      <c r="P102" s="32">
        <v>1.5559499999999999</v>
      </c>
      <c r="Q102" s="32">
        <v>0.91754000000000002</v>
      </c>
      <c r="R102" s="91">
        <v>0.50412100000000004</v>
      </c>
      <c r="S102" s="90"/>
    </row>
    <row r="103" spans="1:19" ht="20.25" customHeight="1" x14ac:dyDescent="0.2">
      <c r="A103" s="30">
        <v>162</v>
      </c>
      <c r="B103" s="31" t="s">
        <v>97</v>
      </c>
      <c r="C103" s="32">
        <v>2.2529539999999999</v>
      </c>
      <c r="D103" s="32">
        <v>1.2704200000000001</v>
      </c>
      <c r="E103" s="32">
        <v>0.96496000000000004</v>
      </c>
      <c r="F103" s="32">
        <v>1.1730700000000001</v>
      </c>
      <c r="G103" s="32">
        <v>1.13327</v>
      </c>
      <c r="H103" s="32">
        <v>0.88373999999999997</v>
      </c>
      <c r="I103" s="32">
        <v>1.23448</v>
      </c>
      <c r="J103" s="32">
        <v>1.7062900000000001</v>
      </c>
      <c r="K103" s="32">
        <v>1.1520300000000001</v>
      </c>
      <c r="L103" s="32">
        <v>0.55901000000000001</v>
      </c>
      <c r="M103" s="32">
        <v>0.74660000000000004</v>
      </c>
      <c r="N103" s="32">
        <v>1.6382399999999999</v>
      </c>
      <c r="O103" s="32">
        <v>0.95604999999999996</v>
      </c>
      <c r="P103" s="32">
        <v>0.82094</v>
      </c>
      <c r="Q103" s="32">
        <v>1.40744</v>
      </c>
      <c r="R103" s="91">
        <v>5.0954940000000004</v>
      </c>
      <c r="S103" s="90"/>
    </row>
    <row r="104" spans="1:19" ht="20.25" customHeight="1" x14ac:dyDescent="0.2">
      <c r="A104" s="30">
        <v>49</v>
      </c>
      <c r="B104" s="31" t="s">
        <v>98</v>
      </c>
      <c r="C104" s="32">
        <v>0</v>
      </c>
      <c r="D104" s="32">
        <v>2.3521719999999999</v>
      </c>
      <c r="E104" s="32">
        <v>4.1630099999999999</v>
      </c>
      <c r="F104" s="32">
        <v>1.8218799999999999</v>
      </c>
      <c r="G104" s="32">
        <v>0.75077000000000005</v>
      </c>
      <c r="H104" s="32">
        <v>1.82006</v>
      </c>
      <c r="I104" s="32">
        <v>1.15985</v>
      </c>
      <c r="J104" s="32">
        <v>0.92027999999999999</v>
      </c>
      <c r="K104" s="32">
        <v>1.7344200000000001</v>
      </c>
      <c r="L104" s="32">
        <v>0.80778000000000005</v>
      </c>
      <c r="M104" s="32">
        <v>1.8995200000000001</v>
      </c>
      <c r="N104" s="32">
        <v>3.00691</v>
      </c>
      <c r="O104" s="32">
        <v>1.44218</v>
      </c>
      <c r="P104" s="32">
        <v>0.83979000000000004</v>
      </c>
      <c r="Q104" s="32">
        <v>2.1848900000000002</v>
      </c>
      <c r="R104" s="91">
        <v>6.7686289999999998</v>
      </c>
      <c r="S104" s="90"/>
    </row>
    <row r="105" spans="1:19" ht="20.25" customHeight="1" x14ac:dyDescent="0.2">
      <c r="A105" s="30">
        <v>104</v>
      </c>
      <c r="B105" s="31" t="s">
        <v>99</v>
      </c>
      <c r="C105" s="32">
        <v>1.59416</v>
      </c>
      <c r="D105" s="32">
        <v>0.91679900000000003</v>
      </c>
      <c r="E105" s="32">
        <v>0.92984</v>
      </c>
      <c r="F105" s="32">
        <v>0.72675000000000001</v>
      </c>
      <c r="G105" s="32">
        <v>0.91144999999999998</v>
      </c>
      <c r="H105" s="32">
        <v>2.3526799999999999</v>
      </c>
      <c r="I105" s="32">
        <v>3.8643999999999998</v>
      </c>
      <c r="J105" s="32">
        <v>1.3610100000000001</v>
      </c>
      <c r="K105" s="32">
        <v>0.90427999999999997</v>
      </c>
      <c r="L105" s="32">
        <v>1.3388800000000001</v>
      </c>
      <c r="M105" s="32">
        <v>2.2124999999999999</v>
      </c>
      <c r="N105" s="32"/>
      <c r="O105" s="32"/>
      <c r="P105" s="32"/>
      <c r="Q105" s="32"/>
      <c r="R105" s="91"/>
      <c r="S105" s="90"/>
    </row>
    <row r="106" spans="1:19" ht="20.25" customHeight="1" x14ac:dyDescent="0.2">
      <c r="A106" s="30">
        <v>71</v>
      </c>
      <c r="B106" s="31" t="s">
        <v>100</v>
      </c>
      <c r="C106" s="32">
        <v>2.251995</v>
      </c>
      <c r="D106" s="32">
        <v>1.288335</v>
      </c>
      <c r="E106" s="32">
        <v>0.65395999999999999</v>
      </c>
      <c r="F106" s="32">
        <v>2.1922700000000002</v>
      </c>
      <c r="G106" s="32">
        <v>3.6065299999999998</v>
      </c>
      <c r="H106" s="32">
        <v>2.3652899999999999</v>
      </c>
      <c r="I106" s="32">
        <v>0.86153000000000002</v>
      </c>
      <c r="J106" s="32">
        <v>1.8545700000000001</v>
      </c>
      <c r="K106" s="32">
        <v>0.89837999999999996</v>
      </c>
      <c r="L106" s="32">
        <v>0.62392999999999998</v>
      </c>
      <c r="M106" s="32">
        <v>1.12175</v>
      </c>
      <c r="N106" s="32">
        <v>1.4897899999999999</v>
      </c>
      <c r="O106" s="32">
        <v>3.9064700000000001</v>
      </c>
      <c r="P106" s="32">
        <v>1.41612</v>
      </c>
      <c r="Q106" s="32">
        <v>0.67035999999999996</v>
      </c>
      <c r="R106" s="91">
        <v>0.55118900000000004</v>
      </c>
      <c r="S106" s="90"/>
    </row>
    <row r="107" spans="1:19" ht="20.25" customHeight="1" x14ac:dyDescent="0.2">
      <c r="A107" s="30">
        <v>17</v>
      </c>
      <c r="B107" s="31" t="s">
        <v>101</v>
      </c>
      <c r="C107" s="32">
        <v>3.3845529999999999</v>
      </c>
      <c r="D107" s="32">
        <v>0.73070100000000004</v>
      </c>
      <c r="E107" s="32">
        <v>0</v>
      </c>
      <c r="F107" s="32">
        <v>0</v>
      </c>
      <c r="G107" s="32">
        <v>0.32290000000000002</v>
      </c>
      <c r="H107" s="32">
        <v>1.76508</v>
      </c>
      <c r="I107" s="32">
        <v>2.4767199999999998</v>
      </c>
      <c r="J107" s="32">
        <v>1.1121300000000001</v>
      </c>
      <c r="K107" s="32">
        <v>2.0999699999999999</v>
      </c>
      <c r="L107" s="32">
        <v>4.17075</v>
      </c>
      <c r="M107" s="32">
        <v>0.48882999999999999</v>
      </c>
      <c r="N107" s="32"/>
      <c r="O107" s="32"/>
      <c r="P107" s="32"/>
      <c r="Q107" s="32"/>
      <c r="R107" s="91"/>
      <c r="S107" s="90"/>
    </row>
    <row r="108" spans="1:19" ht="20.25" customHeight="1" x14ac:dyDescent="0.2">
      <c r="A108" s="30">
        <v>139</v>
      </c>
      <c r="B108" s="31" t="s">
        <v>102</v>
      </c>
      <c r="C108" s="32">
        <v>0.74288799999999999</v>
      </c>
      <c r="D108" s="32">
        <v>1.8067120000000001</v>
      </c>
      <c r="E108" s="32">
        <v>0.98839999999999995</v>
      </c>
      <c r="F108" s="32">
        <v>0.79381000000000002</v>
      </c>
      <c r="G108" s="32">
        <v>1.94387</v>
      </c>
      <c r="H108" s="32">
        <v>1.1469400000000001</v>
      </c>
      <c r="I108" s="32">
        <v>0.94998000000000005</v>
      </c>
      <c r="J108" s="32">
        <v>0.77012999999999998</v>
      </c>
      <c r="K108" s="32">
        <v>0.58428999999999998</v>
      </c>
      <c r="L108" s="32">
        <v>0.29807</v>
      </c>
      <c r="M108" s="32">
        <v>0.39917000000000002</v>
      </c>
      <c r="N108" s="32">
        <v>1.4361999999999999</v>
      </c>
      <c r="O108" s="32">
        <v>1.6589799999999999</v>
      </c>
      <c r="P108" s="32">
        <v>1.0033300000000001</v>
      </c>
      <c r="Q108" s="32">
        <v>0.62695000000000001</v>
      </c>
      <c r="R108" s="91">
        <v>0.79112499999999997</v>
      </c>
      <c r="S108" s="90"/>
    </row>
    <row r="109" spans="1:19" ht="20.25" customHeight="1" x14ac:dyDescent="0.2">
      <c r="A109" s="30">
        <v>39</v>
      </c>
      <c r="B109" s="31" t="s">
        <v>103</v>
      </c>
      <c r="C109" s="32">
        <v>1.3740270000000001</v>
      </c>
      <c r="D109" s="32">
        <v>1.0415049999999999</v>
      </c>
      <c r="E109" s="32">
        <v>0.26297999999999999</v>
      </c>
      <c r="F109" s="32">
        <v>0.91800999999999999</v>
      </c>
      <c r="G109" s="32">
        <v>2.7671000000000001</v>
      </c>
      <c r="H109" s="32">
        <v>1.72393</v>
      </c>
      <c r="I109" s="32">
        <v>1.58355</v>
      </c>
      <c r="J109" s="32">
        <v>1.2607200000000001</v>
      </c>
      <c r="K109" s="32">
        <v>1.4407000000000001</v>
      </c>
      <c r="L109" s="32">
        <v>1.7293700000000001</v>
      </c>
      <c r="M109" s="32">
        <v>1.6104000000000001</v>
      </c>
      <c r="N109" s="32">
        <v>1.6956500000000001</v>
      </c>
      <c r="O109" s="32">
        <v>2.3468800000000001</v>
      </c>
      <c r="P109" s="32">
        <v>1.17425</v>
      </c>
      <c r="Q109" s="32">
        <v>0.97074000000000005</v>
      </c>
      <c r="R109" s="91">
        <v>1.542692</v>
      </c>
      <c r="S109" s="90"/>
    </row>
    <row r="110" spans="1:19" ht="20.25" customHeight="1" x14ac:dyDescent="0.2">
      <c r="A110" s="30">
        <v>31</v>
      </c>
      <c r="B110" s="31" t="s">
        <v>104</v>
      </c>
      <c r="C110" s="32">
        <v>2.8065220000000002</v>
      </c>
      <c r="D110" s="32">
        <v>15.930545</v>
      </c>
      <c r="E110" s="32">
        <v>4.4512499999999999</v>
      </c>
      <c r="F110" s="32">
        <v>2.7875999999999999</v>
      </c>
      <c r="G110" s="32">
        <v>0.83938000000000001</v>
      </c>
      <c r="H110" s="32">
        <v>3.5404300000000002</v>
      </c>
      <c r="I110" s="32">
        <v>1.77163</v>
      </c>
      <c r="J110" s="32">
        <v>0.90980000000000005</v>
      </c>
      <c r="K110" s="32">
        <v>0.60333999999999999</v>
      </c>
      <c r="L110" s="32">
        <v>0.87695000000000001</v>
      </c>
      <c r="M110" s="32">
        <v>0.77978999999999998</v>
      </c>
      <c r="N110" s="32">
        <v>0.68964000000000003</v>
      </c>
      <c r="O110" s="32">
        <v>16.737780000000001</v>
      </c>
      <c r="P110" s="32">
        <v>2.8007900000000001</v>
      </c>
      <c r="Q110" s="32">
        <v>0.68235000000000001</v>
      </c>
      <c r="R110" s="91">
        <v>0.858344</v>
      </c>
      <c r="S110" s="90"/>
    </row>
    <row r="111" spans="1:19" ht="20.25" customHeight="1" x14ac:dyDescent="0.2">
      <c r="A111" s="30">
        <v>50</v>
      </c>
      <c r="B111" s="31" t="s">
        <v>105</v>
      </c>
      <c r="C111" s="32">
        <v>5.4125620000000003</v>
      </c>
      <c r="D111" s="32">
        <v>32.742328999999998</v>
      </c>
      <c r="E111" s="32">
        <v>4.6041400000000001</v>
      </c>
      <c r="F111" s="32">
        <v>12.829499999999999</v>
      </c>
      <c r="G111" s="32">
        <v>1.1695500000000001</v>
      </c>
      <c r="H111" s="32">
        <v>2.85466</v>
      </c>
      <c r="I111" s="32">
        <v>1.8035699999999999</v>
      </c>
      <c r="J111" s="32">
        <v>0.58709</v>
      </c>
      <c r="K111" s="32">
        <v>0.76790000000000003</v>
      </c>
      <c r="L111" s="32">
        <v>1.74441</v>
      </c>
      <c r="M111" s="32">
        <v>3.4525000000000001</v>
      </c>
      <c r="N111" s="32">
        <v>2.8005900000000001</v>
      </c>
      <c r="O111" s="32">
        <v>2.5624799999999999</v>
      </c>
      <c r="P111" s="32">
        <v>1.4490499999999999</v>
      </c>
      <c r="Q111" s="32">
        <v>0.75336999999999998</v>
      </c>
      <c r="R111" s="91">
        <v>1.771253</v>
      </c>
      <c r="S111" s="90"/>
    </row>
    <row r="112" spans="1:19" ht="20.25" customHeight="1" x14ac:dyDescent="0.2">
      <c r="A112" s="30">
        <v>51</v>
      </c>
      <c r="B112" s="31" t="s">
        <v>106</v>
      </c>
      <c r="C112" s="32">
        <v>12.602209</v>
      </c>
      <c r="D112" s="32">
        <v>32.895553</v>
      </c>
      <c r="E112" s="32">
        <v>24.13635</v>
      </c>
      <c r="F112" s="32">
        <v>7.1019800000000002</v>
      </c>
      <c r="G112" s="32">
        <v>15.885120000000001</v>
      </c>
      <c r="H112" s="32">
        <v>5.6940400000000002</v>
      </c>
      <c r="I112" s="32">
        <v>2.11937</v>
      </c>
      <c r="J112" s="32">
        <v>1.8478699999999999</v>
      </c>
      <c r="K112" s="32">
        <v>5.7651500000000002</v>
      </c>
      <c r="L112" s="32">
        <v>2.3267600000000002</v>
      </c>
      <c r="M112" s="32">
        <v>0.62727999999999995</v>
      </c>
      <c r="N112" s="32">
        <v>0.61833000000000005</v>
      </c>
      <c r="O112" s="32">
        <v>1.8218000000000001</v>
      </c>
      <c r="P112" s="32">
        <v>1.0695300000000001</v>
      </c>
      <c r="Q112" s="32">
        <v>1.21374</v>
      </c>
      <c r="R112" s="91">
        <v>1.1361779999999999</v>
      </c>
      <c r="S112" s="90"/>
    </row>
    <row r="113" spans="1:19" ht="20.25" customHeight="1" x14ac:dyDescent="0.2">
      <c r="A113" s="30">
        <v>52</v>
      </c>
      <c r="B113" s="31" t="s">
        <v>107</v>
      </c>
      <c r="C113" s="32">
        <v>3.4044539999999999</v>
      </c>
      <c r="D113" s="32">
        <v>2.8507859999999998</v>
      </c>
      <c r="E113" s="32">
        <v>1.0326500000000001</v>
      </c>
      <c r="F113" s="32">
        <v>0.52915000000000001</v>
      </c>
      <c r="G113" s="32">
        <v>1.52948</v>
      </c>
      <c r="H113" s="32">
        <v>2.0163000000000002</v>
      </c>
      <c r="I113" s="32">
        <v>0.88680999999999999</v>
      </c>
      <c r="J113" s="32">
        <v>0.79484999999999995</v>
      </c>
      <c r="K113" s="32">
        <v>2.03165</v>
      </c>
      <c r="L113" s="32">
        <v>1.2431700000000001</v>
      </c>
      <c r="M113" s="32">
        <v>0.54112000000000005</v>
      </c>
      <c r="N113" s="32">
        <v>1.91997</v>
      </c>
      <c r="O113" s="32">
        <v>4.7509899999999998</v>
      </c>
      <c r="P113" s="32">
        <v>1.55555</v>
      </c>
      <c r="Q113" s="32">
        <v>2.47553</v>
      </c>
      <c r="R113" s="91">
        <v>1.8766560000000001</v>
      </c>
      <c r="S113" s="90"/>
    </row>
    <row r="114" spans="1:19" ht="20.25" customHeight="1" x14ac:dyDescent="0.2">
      <c r="A114" s="30">
        <v>53</v>
      </c>
      <c r="B114" s="31" t="s">
        <v>108</v>
      </c>
      <c r="C114" s="32">
        <v>8.0747739999999997</v>
      </c>
      <c r="D114" s="32">
        <v>0</v>
      </c>
      <c r="E114" s="32">
        <v>4.8338099999999997</v>
      </c>
      <c r="F114" s="32">
        <v>0</v>
      </c>
      <c r="G114" s="32">
        <v>2.1999900000000001</v>
      </c>
      <c r="H114" s="32">
        <v>4.5483200000000004</v>
      </c>
      <c r="I114" s="32">
        <v>0.82401000000000002</v>
      </c>
      <c r="J114" s="32">
        <v>0.80867</v>
      </c>
      <c r="K114" s="32">
        <v>0.38355</v>
      </c>
      <c r="L114" s="32">
        <v>0.47632000000000002</v>
      </c>
      <c r="M114" s="32">
        <v>2.5865399999999998</v>
      </c>
      <c r="N114" s="32">
        <v>0.74522999999999995</v>
      </c>
      <c r="O114" s="32">
        <v>3.23231</v>
      </c>
      <c r="P114" s="32">
        <v>7.4649999999999994E-2</v>
      </c>
      <c r="Q114" s="32">
        <v>3.36585</v>
      </c>
      <c r="R114" s="91">
        <v>2.0539619999999998</v>
      </c>
      <c r="S114" s="90"/>
    </row>
    <row r="115" spans="1:19" ht="20.25" customHeight="1" x14ac:dyDescent="0.2">
      <c r="A115" s="30">
        <v>140</v>
      </c>
      <c r="B115" s="31" t="s">
        <v>109</v>
      </c>
      <c r="C115" s="32">
        <v>1.1670700000000001</v>
      </c>
      <c r="D115" s="32">
        <v>0.74859699999999996</v>
      </c>
      <c r="E115" s="32">
        <v>2.5105200000000001</v>
      </c>
      <c r="F115" s="32">
        <v>1.4987699999999999</v>
      </c>
      <c r="G115" s="32">
        <v>0.87407000000000001</v>
      </c>
      <c r="H115" s="32">
        <v>0.66615999999999997</v>
      </c>
      <c r="I115" s="32">
        <v>1.4220299999999999</v>
      </c>
      <c r="J115" s="32">
        <v>0.78163000000000005</v>
      </c>
      <c r="K115" s="32">
        <v>0.78588000000000002</v>
      </c>
      <c r="L115" s="32">
        <v>0.55293999999999999</v>
      </c>
      <c r="M115" s="32">
        <v>0.44517000000000001</v>
      </c>
      <c r="N115" s="32">
        <v>2.4811200000000002</v>
      </c>
      <c r="O115" s="32">
        <v>1.7115400000000001</v>
      </c>
      <c r="P115" s="32">
        <v>3.0327099999999998</v>
      </c>
      <c r="Q115" s="32">
        <v>1.2532300000000001</v>
      </c>
      <c r="R115" s="91">
        <v>0.30000500000000002</v>
      </c>
      <c r="S115" s="90"/>
    </row>
    <row r="116" spans="1:19" ht="20.25" customHeight="1" x14ac:dyDescent="0.2">
      <c r="A116" s="30">
        <v>87</v>
      </c>
      <c r="B116" s="31" t="s">
        <v>110</v>
      </c>
      <c r="C116" s="32">
        <v>0.742649</v>
      </c>
      <c r="D116" s="32">
        <v>0.36142099999999999</v>
      </c>
      <c r="E116" s="32">
        <v>2.9707599999999998</v>
      </c>
      <c r="F116" s="32">
        <v>0.71270999999999995</v>
      </c>
      <c r="G116" s="32">
        <v>2.8540999999999999</v>
      </c>
      <c r="H116" s="32">
        <v>3.8792800000000001</v>
      </c>
      <c r="I116" s="32">
        <v>2.7034500000000001</v>
      </c>
      <c r="J116" s="32">
        <v>5.40585</v>
      </c>
      <c r="K116" s="32">
        <v>2.2678400000000001</v>
      </c>
      <c r="L116" s="32">
        <v>2.1571500000000001</v>
      </c>
      <c r="M116" s="32">
        <v>3.3127800000000001</v>
      </c>
      <c r="N116" s="32">
        <v>3.5250300000000001</v>
      </c>
      <c r="O116" s="32">
        <v>1.96072</v>
      </c>
      <c r="P116" s="32">
        <v>1.96604</v>
      </c>
      <c r="Q116" s="32">
        <v>2.14629</v>
      </c>
      <c r="R116" s="91">
        <v>0.42630600000000002</v>
      </c>
      <c r="S116" s="90"/>
    </row>
    <row r="117" spans="1:19" ht="20.25" customHeight="1" x14ac:dyDescent="0.2">
      <c r="A117" s="30">
        <v>1123</v>
      </c>
      <c r="B117" s="31" t="s">
        <v>111</v>
      </c>
      <c r="C117" s="32">
        <v>6.6961490000000001</v>
      </c>
      <c r="D117" s="32">
        <v>2.3749169999999999</v>
      </c>
      <c r="E117" s="32">
        <v>2.0515099999999999</v>
      </c>
      <c r="F117" s="32">
        <v>2.2270500000000002</v>
      </c>
      <c r="G117" s="32">
        <v>1.30979</v>
      </c>
      <c r="H117" s="32">
        <v>3.2309299999999999</v>
      </c>
      <c r="I117" s="32">
        <v>5.8286899999999999</v>
      </c>
      <c r="J117" s="32"/>
      <c r="K117" s="32"/>
      <c r="L117" s="32"/>
      <c r="M117" s="32"/>
      <c r="N117" s="32"/>
      <c r="O117" s="32"/>
      <c r="P117" s="32"/>
      <c r="Q117" s="32"/>
      <c r="R117" s="91"/>
      <c r="S117" s="90"/>
    </row>
    <row r="118" spans="1:19" ht="20.25" customHeight="1" x14ac:dyDescent="0.2">
      <c r="A118" s="30">
        <v>156</v>
      </c>
      <c r="B118" s="31" t="s">
        <v>112</v>
      </c>
      <c r="C118" s="32">
        <v>2.2405970000000002</v>
      </c>
      <c r="D118" s="32">
        <v>0.99188399999999999</v>
      </c>
      <c r="E118" s="32">
        <v>0.96831999999999996</v>
      </c>
      <c r="F118" s="32">
        <v>0.80684999999999996</v>
      </c>
      <c r="G118" s="32">
        <v>3.96502</v>
      </c>
      <c r="H118" s="32">
        <v>4.4507700000000003</v>
      </c>
      <c r="I118" s="32">
        <v>0.34864000000000001</v>
      </c>
      <c r="J118" s="32">
        <v>-7.1249999999999994E-2</v>
      </c>
      <c r="K118" s="32">
        <v>-7.3910000000000003E-2</v>
      </c>
      <c r="L118" s="32">
        <v>-1.6840000000000001E-2</v>
      </c>
      <c r="M118" s="32">
        <v>-3.0179999999999998E-2</v>
      </c>
      <c r="N118" s="32">
        <v>0.56935999999999998</v>
      </c>
      <c r="O118" s="32">
        <v>1.32677</v>
      </c>
      <c r="P118" s="32">
        <v>1.8364400000000001</v>
      </c>
      <c r="Q118" s="32">
        <v>2.92353</v>
      </c>
      <c r="R118" s="91">
        <v>23.672884</v>
      </c>
      <c r="S118" s="90"/>
    </row>
    <row r="119" spans="1:19" ht="20.25" customHeight="1" x14ac:dyDescent="0.2">
      <c r="A119" s="30">
        <v>124</v>
      </c>
      <c r="B119" s="31" t="s">
        <v>113</v>
      </c>
      <c r="C119" s="32">
        <v>1.5440940000000001</v>
      </c>
      <c r="D119" s="32">
        <v>0.876614</v>
      </c>
      <c r="E119" s="32">
        <v>1.2730699999999999</v>
      </c>
      <c r="F119" s="32">
        <v>2.4367800000000002</v>
      </c>
      <c r="G119" s="32">
        <v>0.60567000000000004</v>
      </c>
      <c r="H119" s="32">
        <v>1.1748400000000001</v>
      </c>
      <c r="I119" s="32">
        <v>1.429</v>
      </c>
      <c r="J119" s="32">
        <v>2.093</v>
      </c>
      <c r="K119" s="32">
        <v>0.76248000000000005</v>
      </c>
      <c r="L119" s="32">
        <v>2.1121500000000002</v>
      </c>
      <c r="M119" s="32">
        <v>0.95706000000000002</v>
      </c>
      <c r="N119" s="32">
        <v>1.0748800000000001</v>
      </c>
      <c r="O119" s="32">
        <v>0.76429000000000002</v>
      </c>
      <c r="P119" s="32">
        <v>0.57508000000000004</v>
      </c>
      <c r="Q119" s="32">
        <v>0.71526999999999996</v>
      </c>
      <c r="R119" s="91">
        <v>0.963951</v>
      </c>
      <c r="S119" s="90"/>
    </row>
    <row r="120" spans="1:19" ht="20.25" customHeight="1" x14ac:dyDescent="0.2">
      <c r="A120" s="30">
        <v>141</v>
      </c>
      <c r="B120" s="31" t="s">
        <v>114</v>
      </c>
      <c r="C120" s="32">
        <v>1.0780240000000001</v>
      </c>
      <c r="D120" s="32">
        <v>0.98786200000000002</v>
      </c>
      <c r="E120" s="32">
        <v>0.53239999999999998</v>
      </c>
      <c r="F120" s="32">
        <v>0.81859999999999999</v>
      </c>
      <c r="G120" s="32">
        <v>0.61041000000000001</v>
      </c>
      <c r="H120" s="32">
        <v>0.23573</v>
      </c>
      <c r="I120" s="32">
        <v>0.59150000000000003</v>
      </c>
      <c r="J120" s="32">
        <v>0.49182999999999999</v>
      </c>
      <c r="K120" s="32">
        <v>0.69228000000000001</v>
      </c>
      <c r="L120" s="32">
        <v>1.3920300000000001</v>
      </c>
      <c r="M120" s="32">
        <v>2.4519500000000001</v>
      </c>
      <c r="N120" s="32">
        <v>1.02379</v>
      </c>
      <c r="O120" s="32">
        <v>1.0355300000000001</v>
      </c>
      <c r="P120" s="32">
        <v>1.1797800000000001</v>
      </c>
      <c r="Q120" s="32">
        <v>1.2014499999999999</v>
      </c>
      <c r="R120" s="91">
        <v>2.0401310000000001</v>
      </c>
      <c r="S120" s="90"/>
    </row>
    <row r="121" spans="1:19" ht="20.25" customHeight="1" x14ac:dyDescent="0.2">
      <c r="A121" s="30">
        <v>147</v>
      </c>
      <c r="B121" s="31" t="s">
        <v>115</v>
      </c>
      <c r="C121" s="32">
        <v>0.59107600000000005</v>
      </c>
      <c r="D121" s="32">
        <v>1.634603</v>
      </c>
      <c r="E121" s="32">
        <v>0.43783</v>
      </c>
      <c r="F121" s="32">
        <v>0.43223</v>
      </c>
      <c r="G121" s="32">
        <v>1.1660600000000001</v>
      </c>
      <c r="H121" s="32">
        <v>1.23031</v>
      </c>
      <c r="I121" s="32">
        <v>1.65143</v>
      </c>
      <c r="J121" s="32">
        <v>0.46521000000000001</v>
      </c>
      <c r="K121" s="32">
        <v>0.32747999999999999</v>
      </c>
      <c r="L121" s="32">
        <v>0.68523000000000001</v>
      </c>
      <c r="M121" s="32">
        <v>0.12634000000000001</v>
      </c>
      <c r="N121" s="32">
        <v>0.53964999999999996</v>
      </c>
      <c r="O121" s="32">
        <v>3.9994100000000001</v>
      </c>
      <c r="P121" s="32">
        <v>1.42062</v>
      </c>
      <c r="Q121" s="32">
        <v>1.45862</v>
      </c>
      <c r="R121" s="91">
        <v>1.1181000000000001</v>
      </c>
      <c r="S121" s="90"/>
    </row>
    <row r="122" spans="1:19" ht="20.25" customHeight="1" x14ac:dyDescent="0.2">
      <c r="A122" s="30">
        <v>108</v>
      </c>
      <c r="B122" s="31" t="s">
        <v>116</v>
      </c>
      <c r="C122" s="32">
        <v>0.81891099999999994</v>
      </c>
      <c r="D122" s="32">
        <v>0.93260600000000005</v>
      </c>
      <c r="E122" s="32">
        <v>0.57074000000000003</v>
      </c>
      <c r="F122" s="32">
        <v>0.50658999999999998</v>
      </c>
      <c r="G122" s="32">
        <v>0.60011000000000003</v>
      </c>
      <c r="H122" s="32">
        <v>0.90217999999999998</v>
      </c>
      <c r="I122" s="32">
        <v>0.62404999999999999</v>
      </c>
      <c r="J122" s="32">
        <v>0.76607999999999998</v>
      </c>
      <c r="K122" s="32">
        <v>0.66261999999999999</v>
      </c>
      <c r="L122" s="32">
        <v>0.68384999999999996</v>
      </c>
      <c r="M122" s="32">
        <v>0.50495000000000001</v>
      </c>
      <c r="N122" s="32">
        <v>0.45012999999999997</v>
      </c>
      <c r="O122" s="32">
        <v>0.71001000000000003</v>
      </c>
      <c r="P122" s="32">
        <v>0.78644999999999998</v>
      </c>
      <c r="Q122" s="32">
        <v>0.71179999999999999</v>
      </c>
      <c r="R122" s="91">
        <v>0.69018199999999996</v>
      </c>
      <c r="S122" s="90"/>
    </row>
    <row r="123" spans="1:19" ht="20.25" customHeight="1" x14ac:dyDescent="0.2">
      <c r="A123" s="30">
        <v>40</v>
      </c>
      <c r="B123" s="31" t="s">
        <v>117</v>
      </c>
      <c r="C123" s="32">
        <v>0.970522</v>
      </c>
      <c r="D123" s="32">
        <v>0.15329400000000001</v>
      </c>
      <c r="E123" s="32">
        <v>2.2079599999999999</v>
      </c>
      <c r="F123" s="32">
        <v>1.97089</v>
      </c>
      <c r="G123" s="32">
        <v>0.51010999999999995</v>
      </c>
      <c r="H123" s="32">
        <v>0.90715999999999997</v>
      </c>
      <c r="I123" s="32">
        <v>0.73336999999999997</v>
      </c>
      <c r="J123" s="32">
        <v>0.81398999999999999</v>
      </c>
      <c r="K123" s="32">
        <v>47.941609999999997</v>
      </c>
      <c r="L123" s="32">
        <v>3.2578800000000001</v>
      </c>
      <c r="M123" s="32">
        <v>0.77742999999999995</v>
      </c>
      <c r="N123" s="32">
        <v>1.0584</v>
      </c>
      <c r="O123" s="32">
        <v>1.3307800000000001</v>
      </c>
      <c r="P123" s="32">
        <v>1.8376399999999999</v>
      </c>
      <c r="Q123" s="32">
        <v>1.4721500000000001</v>
      </c>
      <c r="R123" s="91">
        <v>0.76619999999999999</v>
      </c>
      <c r="S123" s="90"/>
    </row>
    <row r="124" spans="1:19" ht="20.25" customHeight="1" x14ac:dyDescent="0.2">
      <c r="A124" s="30">
        <v>1125</v>
      </c>
      <c r="B124" s="31" t="s">
        <v>118</v>
      </c>
      <c r="C124" s="32">
        <v>0.821743</v>
      </c>
      <c r="D124" s="32">
        <v>2.2561339999999999</v>
      </c>
      <c r="E124" s="32">
        <v>0.99243000000000003</v>
      </c>
      <c r="F124" s="32">
        <v>0.78581999999999996</v>
      </c>
      <c r="G124" s="32">
        <v>0.68525999999999998</v>
      </c>
      <c r="H124" s="32">
        <v>0.80779999999999996</v>
      </c>
      <c r="I124" s="32">
        <v>0.82140000000000002</v>
      </c>
      <c r="J124" s="32">
        <v>0.80940999999999996</v>
      </c>
      <c r="K124" s="32">
        <v>0.80698000000000003</v>
      </c>
      <c r="L124" s="32">
        <v>0.90141000000000004</v>
      </c>
      <c r="M124" s="32">
        <v>0.88075000000000003</v>
      </c>
      <c r="N124" s="32">
        <v>0.91234999999999999</v>
      </c>
      <c r="O124" s="32">
        <v>0.81162999999999996</v>
      </c>
      <c r="P124" s="32">
        <v>0.97026999999999997</v>
      </c>
      <c r="Q124" s="32">
        <v>0.85934999999999995</v>
      </c>
      <c r="R124" s="91"/>
      <c r="S124" s="90"/>
    </row>
    <row r="125" spans="1:19" ht="20.25" customHeight="1" x14ac:dyDescent="0.2">
      <c r="A125" s="30">
        <v>54</v>
      </c>
      <c r="B125" s="31" t="s">
        <v>125</v>
      </c>
      <c r="C125" s="32">
        <v>6.1750629999999997</v>
      </c>
      <c r="D125" s="32">
        <v>4.2010310000000004</v>
      </c>
      <c r="E125" s="32">
        <v>1.2391000000000001</v>
      </c>
      <c r="F125" s="32">
        <v>0.42681999999999998</v>
      </c>
      <c r="G125" s="32">
        <v>5.0004099999999996</v>
      </c>
      <c r="H125" s="32">
        <v>4.1414900000000001</v>
      </c>
      <c r="I125" s="32">
        <v>0.77729999999999999</v>
      </c>
      <c r="J125" s="32">
        <v>0.81820000000000004</v>
      </c>
      <c r="K125" s="32">
        <v>0.76744999999999997</v>
      </c>
      <c r="L125" s="32">
        <v>1.9007099999999999</v>
      </c>
      <c r="M125" s="32">
        <v>2.69415</v>
      </c>
      <c r="N125" s="32">
        <v>1.1269199999999999</v>
      </c>
      <c r="O125" s="32">
        <v>1.05562</v>
      </c>
      <c r="P125" s="32">
        <v>0.71782999999999997</v>
      </c>
      <c r="Q125" s="32">
        <v>0.71521999999999997</v>
      </c>
      <c r="R125" s="91">
        <v>1.5947210000000001</v>
      </c>
      <c r="S125" s="90"/>
    </row>
    <row r="126" spans="1:19" ht="20.25" customHeight="1" x14ac:dyDescent="0.2">
      <c r="A126" s="30">
        <v>55</v>
      </c>
      <c r="B126" s="31" t="s">
        <v>126</v>
      </c>
      <c r="C126" s="32">
        <v>1.0016130000000001</v>
      </c>
      <c r="D126" s="32">
        <v>2.1244209999999999</v>
      </c>
      <c r="E126" s="32">
        <v>6.0279999999999996</v>
      </c>
      <c r="F126" s="32">
        <v>5.80844</v>
      </c>
      <c r="G126" s="32">
        <v>2.5371000000000001</v>
      </c>
      <c r="H126" s="32">
        <v>1.30054</v>
      </c>
      <c r="I126" s="32">
        <v>1.4016299999999999</v>
      </c>
      <c r="J126" s="32">
        <v>4.2059899999999999</v>
      </c>
      <c r="K126" s="32">
        <v>1.7044999999999999</v>
      </c>
      <c r="L126" s="32">
        <v>1.4245399999999999</v>
      </c>
      <c r="M126" s="32">
        <v>0.38430999999999998</v>
      </c>
      <c r="N126" s="32">
        <v>1.0564800000000001</v>
      </c>
      <c r="O126" s="32">
        <v>1.7172099999999999</v>
      </c>
      <c r="P126" s="32">
        <v>0.84411999999999998</v>
      </c>
      <c r="Q126" s="32">
        <v>0.19569</v>
      </c>
      <c r="R126" s="91">
        <v>0.58076700000000003</v>
      </c>
      <c r="S126" s="90"/>
    </row>
    <row r="127" spans="1:19" ht="20.25" customHeight="1" x14ac:dyDescent="0.2">
      <c r="A127" s="30">
        <v>56</v>
      </c>
      <c r="B127" s="31" t="s">
        <v>127</v>
      </c>
      <c r="C127" s="32">
        <v>2.8463069999999999</v>
      </c>
      <c r="D127" s="32">
        <v>2.5578439999999998</v>
      </c>
      <c r="E127" s="32">
        <v>2.0438200000000002</v>
      </c>
      <c r="F127" s="32">
        <v>5.05647</v>
      </c>
      <c r="G127" s="32">
        <v>1.75807</v>
      </c>
      <c r="H127" s="32">
        <v>1.0397700000000001</v>
      </c>
      <c r="I127" s="32">
        <v>0.72175999999999996</v>
      </c>
      <c r="J127" s="32">
        <v>2.5815999999999999</v>
      </c>
      <c r="K127" s="32">
        <v>1.3949100000000001</v>
      </c>
      <c r="L127" s="32">
        <v>0.6552</v>
      </c>
      <c r="M127" s="32">
        <v>1.30287</v>
      </c>
      <c r="N127" s="32">
        <v>0.74202999999999997</v>
      </c>
      <c r="O127" s="32">
        <v>7.0620000000000002E-2</v>
      </c>
      <c r="P127" s="32">
        <v>0</v>
      </c>
      <c r="Q127" s="32">
        <v>4.5248999999999997</v>
      </c>
      <c r="R127" s="91">
        <v>2.293641</v>
      </c>
      <c r="S127" s="90"/>
    </row>
    <row r="128" spans="1:19" ht="20.25" customHeight="1" x14ac:dyDescent="0.2">
      <c r="A128" s="30">
        <v>1072</v>
      </c>
      <c r="B128" s="31" t="s">
        <v>128</v>
      </c>
      <c r="C128" s="32">
        <v>0.46019599999999999</v>
      </c>
      <c r="D128" s="32">
        <v>0.33124100000000001</v>
      </c>
      <c r="E128" s="32">
        <v>0.54520999999999997</v>
      </c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91"/>
      <c r="S128" s="90"/>
    </row>
    <row r="129" spans="1:19" ht="20.25" customHeight="1" x14ac:dyDescent="0.2">
      <c r="A129" s="30">
        <v>72</v>
      </c>
      <c r="B129" s="31" t="s">
        <v>129</v>
      </c>
      <c r="C129" s="32"/>
      <c r="D129" s="32"/>
      <c r="E129" s="32"/>
      <c r="F129" s="32">
        <v>2.3607499999999999</v>
      </c>
      <c r="G129" s="32">
        <v>3.19814</v>
      </c>
      <c r="H129" s="32">
        <v>1.0637399999999999</v>
      </c>
      <c r="I129" s="32">
        <v>1.2971299999999999</v>
      </c>
      <c r="J129" s="32">
        <v>0.77356999999999998</v>
      </c>
      <c r="K129" s="32">
        <v>1.4343999999999999</v>
      </c>
      <c r="L129" s="32">
        <v>0.65415000000000001</v>
      </c>
      <c r="M129" s="32">
        <v>0.76593999999999995</v>
      </c>
      <c r="N129" s="32">
        <v>0.93139000000000005</v>
      </c>
      <c r="O129" s="32">
        <v>0.82340000000000002</v>
      </c>
      <c r="P129" s="32">
        <v>0.60379000000000005</v>
      </c>
      <c r="Q129" s="32">
        <v>5.32925</v>
      </c>
      <c r="R129" s="91">
        <v>5.3066420000000001</v>
      </c>
      <c r="S129" s="90"/>
    </row>
    <row r="130" spans="1:19" ht="20.25" customHeight="1" x14ac:dyDescent="0.2">
      <c r="A130" s="30">
        <v>163</v>
      </c>
      <c r="B130" s="31" t="s">
        <v>119</v>
      </c>
      <c r="C130" s="32">
        <v>0.81070900000000001</v>
      </c>
      <c r="D130" s="32">
        <v>0.332181</v>
      </c>
      <c r="E130" s="32">
        <v>0.87438000000000005</v>
      </c>
      <c r="F130" s="32">
        <v>0</v>
      </c>
      <c r="G130" s="32">
        <v>1.65405</v>
      </c>
      <c r="H130" s="32">
        <v>5.5420600000000002</v>
      </c>
      <c r="I130" s="32">
        <v>1.1168499999999999</v>
      </c>
      <c r="J130" s="32">
        <v>0.82023000000000001</v>
      </c>
      <c r="K130" s="32">
        <v>0.54427000000000003</v>
      </c>
      <c r="L130" s="32">
        <v>0.64429000000000003</v>
      </c>
      <c r="M130" s="32">
        <v>0.38444</v>
      </c>
      <c r="N130" s="32">
        <v>2.0015299999999998</v>
      </c>
      <c r="O130" s="32">
        <v>5.5707100000000001</v>
      </c>
      <c r="P130" s="32">
        <v>5.2599200000000002</v>
      </c>
      <c r="Q130" s="32">
        <v>1.0268200000000001</v>
      </c>
      <c r="R130" s="91">
        <v>0.12389799999999999</v>
      </c>
      <c r="S130" s="90"/>
    </row>
    <row r="131" spans="1:19" ht="20.25" customHeight="1" x14ac:dyDescent="0.2">
      <c r="A131" s="30">
        <v>1105</v>
      </c>
      <c r="B131" s="31" t="s">
        <v>120</v>
      </c>
      <c r="C131" s="32">
        <v>-0.19647999999999999</v>
      </c>
      <c r="D131" s="32">
        <v>0.62152399999999997</v>
      </c>
      <c r="E131" s="32">
        <v>0.28327999999999998</v>
      </c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91"/>
      <c r="S131" s="90"/>
    </row>
    <row r="132" spans="1:19" ht="20.25" customHeight="1" x14ac:dyDescent="0.2">
      <c r="A132" s="30">
        <v>106</v>
      </c>
      <c r="B132" s="31" t="s">
        <v>122</v>
      </c>
      <c r="C132" s="32">
        <v>3.42462</v>
      </c>
      <c r="D132" s="32">
        <v>1.419659</v>
      </c>
      <c r="E132" s="32">
        <v>0.68166000000000004</v>
      </c>
      <c r="F132" s="32">
        <v>0.96187</v>
      </c>
      <c r="G132" s="32">
        <v>1.0212600000000001</v>
      </c>
      <c r="H132" s="32">
        <v>0.86895999999999995</v>
      </c>
      <c r="I132" s="32">
        <v>0.22281999999999999</v>
      </c>
      <c r="J132" s="32">
        <v>0.29635</v>
      </c>
      <c r="K132" s="32">
        <v>1.56433</v>
      </c>
      <c r="L132" s="32">
        <v>1.1955199999999999</v>
      </c>
      <c r="M132" s="32">
        <v>1.3017099999999999</v>
      </c>
      <c r="N132" s="32">
        <v>3.4563100000000002</v>
      </c>
      <c r="O132" s="32">
        <v>0.95938000000000001</v>
      </c>
      <c r="P132" s="32">
        <v>1.97688</v>
      </c>
      <c r="Q132" s="32">
        <v>0.92086999999999997</v>
      </c>
      <c r="R132" s="91">
        <v>1.648253</v>
      </c>
      <c r="S132" s="90"/>
    </row>
    <row r="133" spans="1:19" ht="20.25" customHeight="1" x14ac:dyDescent="0.2">
      <c r="A133" s="30">
        <v>1107</v>
      </c>
      <c r="B133" s="31" t="s">
        <v>121</v>
      </c>
      <c r="C133" s="32">
        <v>1.170668</v>
      </c>
      <c r="D133" s="32">
        <v>1.585064</v>
      </c>
      <c r="E133" s="32">
        <v>0.98196000000000006</v>
      </c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91"/>
      <c r="S133" s="90"/>
    </row>
    <row r="134" spans="1:19" ht="20.25" customHeight="1" x14ac:dyDescent="0.2">
      <c r="A134" s="30">
        <v>118</v>
      </c>
      <c r="B134" s="31" t="s">
        <v>123</v>
      </c>
      <c r="C134" s="32">
        <v>0.40570099999999998</v>
      </c>
      <c r="D134" s="32">
        <v>6.5850850000000003</v>
      </c>
      <c r="E134" s="32">
        <v>1.29335</v>
      </c>
      <c r="F134" s="32">
        <v>9.9663599999999999</v>
      </c>
      <c r="G134" s="32">
        <v>0.45695000000000002</v>
      </c>
      <c r="H134" s="32">
        <v>0.39561000000000002</v>
      </c>
      <c r="I134" s="32">
        <v>0.47872999999999999</v>
      </c>
      <c r="J134" s="32">
        <v>0.65244999999999997</v>
      </c>
      <c r="K134" s="32">
        <v>0.33045999999999998</v>
      </c>
      <c r="L134" s="32">
        <v>0.30985000000000001</v>
      </c>
      <c r="M134" s="32">
        <v>0.32662000000000002</v>
      </c>
      <c r="N134" s="32">
        <v>0.45935999999999999</v>
      </c>
      <c r="O134" s="32">
        <v>1.9129100000000001</v>
      </c>
      <c r="P134" s="32">
        <v>1.6804300000000001</v>
      </c>
      <c r="Q134" s="32">
        <v>1.30837</v>
      </c>
      <c r="R134" s="91">
        <v>1.094881</v>
      </c>
      <c r="S134" s="90"/>
    </row>
    <row r="135" spans="1:19" ht="20.25" customHeight="1" x14ac:dyDescent="0.2">
      <c r="A135" s="30">
        <v>1155</v>
      </c>
      <c r="B135" s="31" t="s">
        <v>124</v>
      </c>
      <c r="C135" s="32">
        <v>2.918288</v>
      </c>
      <c r="D135" s="32">
        <v>1.561517</v>
      </c>
      <c r="E135" s="32">
        <v>0.71831999999999996</v>
      </c>
      <c r="F135" s="32">
        <v>1.45953</v>
      </c>
      <c r="G135" s="32">
        <v>1.6044099999999999</v>
      </c>
      <c r="H135" s="32">
        <v>1.4614199999999999</v>
      </c>
      <c r="I135" s="32">
        <v>2.0411600000000001</v>
      </c>
      <c r="J135" s="32">
        <v>1.12964</v>
      </c>
      <c r="K135" s="32">
        <v>0.41830000000000001</v>
      </c>
      <c r="L135" s="32">
        <v>1.3454200000000001</v>
      </c>
      <c r="M135" s="32">
        <v>0</v>
      </c>
      <c r="N135" s="32">
        <v>0.18426999999999999</v>
      </c>
      <c r="O135" s="32">
        <v>1.08799</v>
      </c>
      <c r="P135" s="32">
        <v>3.9987900000000001</v>
      </c>
      <c r="Q135" s="32">
        <v>0.44241000000000003</v>
      </c>
      <c r="R135" s="91"/>
      <c r="S135" s="90"/>
    </row>
    <row r="136" spans="1:19" ht="20.25" customHeight="1" x14ac:dyDescent="0.2">
      <c r="A136" s="30">
        <v>57</v>
      </c>
      <c r="B136" s="31" t="s">
        <v>134</v>
      </c>
      <c r="C136" s="32">
        <v>2.0751080000000002</v>
      </c>
      <c r="D136" s="32">
        <v>0.73488500000000001</v>
      </c>
      <c r="E136" s="32">
        <v>0.59072999999999998</v>
      </c>
      <c r="F136" s="32">
        <v>2.1889099999999999</v>
      </c>
      <c r="G136" s="32">
        <v>0.91959000000000002</v>
      </c>
      <c r="H136" s="32">
        <v>1.2908599999999999</v>
      </c>
      <c r="I136" s="32">
        <v>0.22853999999999999</v>
      </c>
      <c r="J136" s="32">
        <v>0.25772</v>
      </c>
      <c r="K136" s="32">
        <v>3.9994399999999999</v>
      </c>
      <c r="L136" s="32">
        <v>6.1926100000000002</v>
      </c>
      <c r="M136" s="32">
        <v>3.9493399999999999</v>
      </c>
      <c r="N136" s="32">
        <v>2.80077</v>
      </c>
      <c r="O136" s="32">
        <v>4.2149000000000001</v>
      </c>
      <c r="P136" s="32">
        <v>1.7681500000000001</v>
      </c>
      <c r="Q136" s="32">
        <v>4.4731100000000001</v>
      </c>
      <c r="R136" s="91">
        <v>1.017539</v>
      </c>
      <c r="S136" s="90"/>
    </row>
    <row r="137" spans="1:19" ht="20.25" customHeight="1" x14ac:dyDescent="0.2">
      <c r="A137" s="30">
        <v>41</v>
      </c>
      <c r="B137" s="31" t="s">
        <v>130</v>
      </c>
      <c r="C137" s="32">
        <v>1.6407719999999999</v>
      </c>
      <c r="D137" s="32">
        <v>1.0795090000000001</v>
      </c>
      <c r="E137" s="32">
        <v>0.95087999999999995</v>
      </c>
      <c r="F137" s="32">
        <v>2.9015</v>
      </c>
      <c r="G137" s="32">
        <v>1.4656899999999999</v>
      </c>
      <c r="H137" s="32">
        <v>0.80647999999999997</v>
      </c>
      <c r="I137" s="32">
        <v>0.47738999999999998</v>
      </c>
      <c r="J137" s="32">
        <v>1.4428099999999999</v>
      </c>
      <c r="K137" s="32">
        <v>1.3133300000000001</v>
      </c>
      <c r="L137" s="32">
        <v>0.51239999999999997</v>
      </c>
      <c r="M137" s="32">
        <v>1.94184</v>
      </c>
      <c r="N137" s="32">
        <v>2.2847</v>
      </c>
      <c r="O137" s="32">
        <v>1.0652299999999999</v>
      </c>
      <c r="P137" s="32">
        <v>0.38723000000000002</v>
      </c>
      <c r="Q137" s="32">
        <v>0.59389000000000003</v>
      </c>
      <c r="R137" s="91">
        <v>2.9952350000000001</v>
      </c>
      <c r="S137" s="90"/>
    </row>
    <row r="138" spans="1:19" ht="20.25" customHeight="1" x14ac:dyDescent="0.2">
      <c r="A138" s="30">
        <v>58</v>
      </c>
      <c r="B138" s="31" t="s">
        <v>135</v>
      </c>
      <c r="C138" s="32">
        <v>5.7178659999999999</v>
      </c>
      <c r="D138" s="32">
        <v>48.215462000000002</v>
      </c>
      <c r="E138" s="32">
        <v>0.52914000000000005</v>
      </c>
      <c r="F138" s="32">
        <v>21.462859999999999</v>
      </c>
      <c r="G138" s="32">
        <v>1.5600700000000001</v>
      </c>
      <c r="H138" s="32">
        <v>5.3614600000000001</v>
      </c>
      <c r="I138" s="32">
        <v>0.30515999999999999</v>
      </c>
      <c r="J138" s="32">
        <v>0.79122999999999999</v>
      </c>
      <c r="K138" s="32">
        <v>0.47993000000000002</v>
      </c>
      <c r="L138" s="32">
        <v>1.29145</v>
      </c>
      <c r="M138" s="32">
        <v>1.1375</v>
      </c>
      <c r="N138" s="32">
        <v>1.61626</v>
      </c>
      <c r="O138" s="32">
        <v>1.38557</v>
      </c>
      <c r="P138" s="32">
        <v>0.76119999999999999</v>
      </c>
      <c r="Q138" s="32">
        <v>1.0083200000000001</v>
      </c>
      <c r="R138" s="91">
        <v>0.563245</v>
      </c>
      <c r="S138" s="90"/>
    </row>
    <row r="139" spans="1:19" ht="20.25" customHeight="1" x14ac:dyDescent="0.2">
      <c r="A139" s="30">
        <v>142</v>
      </c>
      <c r="B139" s="31" t="s">
        <v>131</v>
      </c>
      <c r="C139" s="32">
        <v>2.8996559999999998</v>
      </c>
      <c r="D139" s="32">
        <v>0.69729300000000005</v>
      </c>
      <c r="E139" s="32">
        <v>1.38473</v>
      </c>
      <c r="F139" s="32">
        <v>1.2002600000000001</v>
      </c>
      <c r="G139" s="32">
        <v>1.9637</v>
      </c>
      <c r="H139" s="32">
        <v>3.4418000000000002</v>
      </c>
      <c r="I139" s="32">
        <v>1.09294</v>
      </c>
      <c r="J139" s="32">
        <v>0.31213999999999997</v>
      </c>
      <c r="K139" s="32">
        <v>0.24812000000000001</v>
      </c>
      <c r="L139" s="32">
        <v>1.8030299999999999</v>
      </c>
      <c r="M139" s="32">
        <v>0.68674000000000002</v>
      </c>
      <c r="N139" s="32">
        <v>1.57125</v>
      </c>
      <c r="O139" s="32">
        <v>0.47885</v>
      </c>
      <c r="P139" s="32">
        <v>0.43119000000000002</v>
      </c>
      <c r="Q139" s="32">
        <v>0.62502000000000002</v>
      </c>
      <c r="R139" s="91">
        <v>9.3377060000000007</v>
      </c>
      <c r="S139" s="90"/>
    </row>
    <row r="140" spans="1:19" ht="20.25" customHeight="1" x14ac:dyDescent="0.2">
      <c r="A140" s="30">
        <v>164</v>
      </c>
      <c r="B140" s="31" t="s">
        <v>132</v>
      </c>
      <c r="C140" s="32">
        <v>1.569769</v>
      </c>
      <c r="D140" s="32">
        <v>0.96386300000000003</v>
      </c>
      <c r="E140" s="32">
        <v>1.1721299999999999</v>
      </c>
      <c r="F140" s="32">
        <v>1.39723</v>
      </c>
      <c r="G140" s="32">
        <v>0.55154000000000003</v>
      </c>
      <c r="H140" s="32">
        <v>1.10063</v>
      </c>
      <c r="I140" s="32">
        <v>0.53683999999999998</v>
      </c>
      <c r="J140" s="32">
        <v>0.58999000000000001</v>
      </c>
      <c r="K140" s="32">
        <v>0.48780000000000001</v>
      </c>
      <c r="L140" s="32">
        <v>0.50497000000000003</v>
      </c>
      <c r="M140" s="32">
        <v>0.65554000000000001</v>
      </c>
      <c r="N140" s="32">
        <v>1.55697</v>
      </c>
      <c r="O140" s="32">
        <v>1.9555800000000001</v>
      </c>
      <c r="P140" s="32">
        <v>0.75544</v>
      </c>
      <c r="Q140" s="32">
        <v>0.65864999999999996</v>
      </c>
      <c r="R140" s="91">
        <v>0.86210100000000001</v>
      </c>
      <c r="S140" s="90"/>
    </row>
    <row r="141" spans="1:19" ht="20.25" customHeight="1" x14ac:dyDescent="0.2">
      <c r="A141" s="30">
        <v>1088</v>
      </c>
      <c r="B141" s="31" t="s">
        <v>133</v>
      </c>
      <c r="C141" s="32">
        <v>2.6418759999999999</v>
      </c>
      <c r="D141" s="32">
        <v>2.5194610000000002</v>
      </c>
      <c r="E141" s="32">
        <v>1.2989299999999999</v>
      </c>
      <c r="F141" s="32">
        <v>1.6105799999999999</v>
      </c>
      <c r="G141" s="32">
        <v>0.84604999999999997</v>
      </c>
      <c r="H141" s="32">
        <v>2.0641500000000002</v>
      </c>
      <c r="I141" s="32">
        <v>1.28007</v>
      </c>
      <c r="J141" s="32"/>
      <c r="K141" s="32"/>
      <c r="L141" s="32"/>
      <c r="M141" s="32"/>
      <c r="N141" s="32"/>
      <c r="O141" s="32"/>
      <c r="P141" s="32"/>
      <c r="Q141" s="32"/>
      <c r="R141" s="91"/>
      <c r="S141" s="90"/>
    </row>
    <row r="142" spans="1:19" ht="20.25" customHeight="1" x14ac:dyDescent="0.2">
      <c r="A142" s="30">
        <v>88</v>
      </c>
      <c r="B142" s="31" t="s">
        <v>166</v>
      </c>
      <c r="C142" s="32"/>
      <c r="D142" s="32"/>
      <c r="E142" s="32"/>
      <c r="F142" s="32"/>
      <c r="G142" s="32"/>
      <c r="H142" s="32"/>
      <c r="I142" s="32"/>
      <c r="J142" s="32">
        <v>3.21251</v>
      </c>
      <c r="K142" s="32">
        <v>0.84724999999999995</v>
      </c>
      <c r="L142" s="32">
        <v>2.6349300000000002</v>
      </c>
      <c r="M142" s="32">
        <v>1.07839</v>
      </c>
      <c r="N142" s="32">
        <v>1.6939500000000001</v>
      </c>
      <c r="O142" s="32">
        <v>1.26719</v>
      </c>
      <c r="P142" s="32">
        <v>1.69062</v>
      </c>
      <c r="Q142" s="32">
        <v>1.4105300000000001</v>
      </c>
      <c r="R142" s="91">
        <v>0.67577900000000002</v>
      </c>
      <c r="S142" s="90"/>
    </row>
    <row r="143" spans="1:19" ht="20.25" customHeight="1" x14ac:dyDescent="0.2">
      <c r="A143" s="30">
        <v>1021</v>
      </c>
      <c r="B143" s="31" t="s">
        <v>136</v>
      </c>
      <c r="C143" s="32">
        <v>1.3184070000000001</v>
      </c>
      <c r="D143" s="32">
        <v>2.3701810000000001</v>
      </c>
      <c r="E143" s="32">
        <v>1.50467</v>
      </c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91"/>
      <c r="S143" s="90"/>
    </row>
    <row r="144" spans="1:19" ht="20.25" customHeight="1" x14ac:dyDescent="0.2">
      <c r="A144" s="30">
        <v>73</v>
      </c>
      <c r="B144" s="31" t="s">
        <v>137</v>
      </c>
      <c r="C144" s="32">
        <v>3.4839790000000002</v>
      </c>
      <c r="D144" s="32">
        <v>0</v>
      </c>
      <c r="E144" s="32">
        <v>4.7353300000000003</v>
      </c>
      <c r="F144" s="32">
        <v>0</v>
      </c>
      <c r="G144" s="32">
        <v>0.85248999999999997</v>
      </c>
      <c r="H144" s="32">
        <v>2.54819</v>
      </c>
      <c r="I144" s="32">
        <v>0.51151999999999997</v>
      </c>
      <c r="J144" s="32">
        <v>0.61665000000000003</v>
      </c>
      <c r="K144" s="32">
        <v>2.8283</v>
      </c>
      <c r="L144" s="32">
        <v>1.5772900000000001</v>
      </c>
      <c r="M144" s="32">
        <v>0.72004000000000001</v>
      </c>
      <c r="N144" s="32">
        <v>0.66173000000000004</v>
      </c>
      <c r="O144" s="32">
        <v>0.85441999999999996</v>
      </c>
      <c r="P144" s="32">
        <v>0.92544000000000004</v>
      </c>
      <c r="Q144" s="32">
        <v>0.72269000000000005</v>
      </c>
      <c r="R144" s="91">
        <v>1.155683</v>
      </c>
      <c r="S144" s="90"/>
    </row>
    <row r="145" spans="1:19" ht="20.25" customHeight="1" x14ac:dyDescent="0.2">
      <c r="A145" s="30">
        <v>1089</v>
      </c>
      <c r="B145" s="31" t="s">
        <v>138</v>
      </c>
      <c r="C145" s="32">
        <v>12.890333999999999</v>
      </c>
      <c r="D145" s="32">
        <v>9.1863569999999992</v>
      </c>
      <c r="E145" s="32">
        <v>1.4363600000000001</v>
      </c>
      <c r="F145" s="32">
        <v>0</v>
      </c>
      <c r="G145" s="32">
        <v>0</v>
      </c>
      <c r="H145" s="32">
        <v>1.5034799999999999</v>
      </c>
      <c r="I145" s="32">
        <v>0.42636000000000002</v>
      </c>
      <c r="J145" s="32"/>
      <c r="K145" s="32"/>
      <c r="L145" s="32"/>
      <c r="M145" s="32"/>
      <c r="N145" s="32"/>
      <c r="O145" s="32"/>
      <c r="P145" s="32"/>
      <c r="Q145" s="32"/>
      <c r="R145" s="91"/>
      <c r="S145" s="90"/>
    </row>
    <row r="146" spans="1:19" ht="20.25" customHeight="1" x14ac:dyDescent="0.2">
      <c r="A146" s="30">
        <v>143</v>
      </c>
      <c r="B146" s="31" t="s">
        <v>222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91"/>
      <c r="S146" s="90"/>
    </row>
    <row r="147" spans="1:19" ht="20.25" customHeight="1" x14ac:dyDescent="0.2">
      <c r="A147" s="30">
        <v>165</v>
      </c>
      <c r="B147" s="31" t="s">
        <v>139</v>
      </c>
      <c r="C147" s="32">
        <v>1.9603870000000001</v>
      </c>
      <c r="D147" s="32">
        <v>0.32126399999999999</v>
      </c>
      <c r="E147" s="32">
        <v>0.48396</v>
      </c>
      <c r="F147" s="32">
        <v>0.47091</v>
      </c>
      <c r="G147" s="32">
        <v>2.4831799999999999</v>
      </c>
      <c r="H147" s="32">
        <v>1.5763799999999999</v>
      </c>
      <c r="I147" s="32">
        <v>0.83914</v>
      </c>
      <c r="J147" s="32">
        <v>0.69594</v>
      </c>
      <c r="K147" s="32">
        <v>1.41977</v>
      </c>
      <c r="L147" s="32">
        <v>0</v>
      </c>
      <c r="M147" s="32">
        <v>1.2664800000000001</v>
      </c>
      <c r="N147" s="32">
        <v>1.0905899999999999</v>
      </c>
      <c r="O147" s="32">
        <v>1.89463</v>
      </c>
      <c r="P147" s="32">
        <v>2.0018099999999999</v>
      </c>
      <c r="Q147" s="32">
        <v>0.87351999999999996</v>
      </c>
      <c r="R147" s="91">
        <v>0.72538999999999998</v>
      </c>
      <c r="S147" s="90"/>
    </row>
    <row r="148" spans="1:19" ht="20.25" customHeight="1" x14ac:dyDescent="0.2">
      <c r="A148" s="30">
        <v>90</v>
      </c>
      <c r="B148" s="31" t="s">
        <v>140</v>
      </c>
      <c r="C148" s="32">
        <v>2.5919639999999999</v>
      </c>
      <c r="D148" s="32">
        <v>3.6540919999999999</v>
      </c>
      <c r="E148" s="32">
        <v>2.4638200000000001</v>
      </c>
      <c r="F148" s="32">
        <v>1.7557499999999999</v>
      </c>
      <c r="G148" s="32">
        <v>1.68597</v>
      </c>
      <c r="H148" s="32">
        <v>3.0676100000000002</v>
      </c>
      <c r="I148" s="32">
        <v>1.5828</v>
      </c>
      <c r="J148" s="32">
        <v>1.9366300000000001</v>
      </c>
      <c r="K148" s="32">
        <v>1.97492</v>
      </c>
      <c r="L148" s="32">
        <v>1.6234299999999999</v>
      </c>
      <c r="M148" s="32">
        <v>2.3622999999999998</v>
      </c>
      <c r="N148" s="32">
        <v>1.7446699999999999</v>
      </c>
      <c r="O148" s="32">
        <v>2.66378</v>
      </c>
      <c r="P148" s="32">
        <v>1.0384199999999999</v>
      </c>
      <c r="Q148" s="32">
        <v>1.0800099999999999</v>
      </c>
      <c r="R148" s="91">
        <v>2.0578479999999999</v>
      </c>
      <c r="S148" s="90"/>
    </row>
    <row r="149" spans="1:19" ht="20.25" customHeight="1" x14ac:dyDescent="0.2">
      <c r="A149" s="30">
        <v>109</v>
      </c>
      <c r="B149" s="31" t="s">
        <v>141</v>
      </c>
      <c r="C149" s="32">
        <v>4.2485799999999996</v>
      </c>
      <c r="D149" s="32">
        <v>2.310276</v>
      </c>
      <c r="E149" s="32">
        <v>0.56772</v>
      </c>
      <c r="F149" s="32">
        <v>1.1799900000000001</v>
      </c>
      <c r="G149" s="32">
        <v>1.72956</v>
      </c>
      <c r="H149" s="32">
        <v>1.5504800000000001</v>
      </c>
      <c r="I149" s="32">
        <v>0.40805000000000002</v>
      </c>
      <c r="J149" s="32">
        <v>0.55442999999999998</v>
      </c>
      <c r="K149" s="32">
        <v>1.68381</v>
      </c>
      <c r="L149" s="32">
        <v>1.61717</v>
      </c>
      <c r="M149" s="32">
        <v>0.83321000000000001</v>
      </c>
      <c r="N149" s="32">
        <v>1.1065400000000001</v>
      </c>
      <c r="O149" s="32">
        <v>0.81254999999999999</v>
      </c>
      <c r="P149" s="32">
        <v>1.9763900000000001</v>
      </c>
      <c r="Q149" s="32">
        <v>1.8848100000000001</v>
      </c>
      <c r="R149" s="91"/>
      <c r="S149" s="90"/>
    </row>
    <row r="150" spans="1:19" ht="20.25" customHeight="1" x14ac:dyDescent="0.2">
      <c r="A150" s="30">
        <v>1119</v>
      </c>
      <c r="B150" s="31" t="s">
        <v>142</v>
      </c>
      <c r="C150" s="32">
        <v>2.8220529999999999</v>
      </c>
      <c r="D150" s="32">
        <v>0.96568299999999996</v>
      </c>
      <c r="E150" s="32">
        <v>1.1024700000000001</v>
      </c>
      <c r="F150" s="32">
        <v>2.2657699999999998</v>
      </c>
      <c r="G150" s="32">
        <v>8.1970000000000001E-2</v>
      </c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91"/>
      <c r="S150" s="90"/>
    </row>
    <row r="151" spans="1:19" ht="20.25" customHeight="1" x14ac:dyDescent="0.2">
      <c r="A151" s="30">
        <v>157</v>
      </c>
      <c r="B151" s="31" t="s">
        <v>143</v>
      </c>
      <c r="C151" s="32">
        <v>1.567205</v>
      </c>
      <c r="D151" s="32">
        <v>0.78827800000000003</v>
      </c>
      <c r="E151" s="32">
        <v>0.33889999999999998</v>
      </c>
      <c r="F151" s="32">
        <v>1.0862400000000001</v>
      </c>
      <c r="G151" s="32">
        <v>0.64573999999999998</v>
      </c>
      <c r="H151" s="32">
        <v>0.64049999999999996</v>
      </c>
      <c r="I151" s="32">
        <v>0.29947000000000001</v>
      </c>
      <c r="J151" s="32">
        <v>0.46894999999999998</v>
      </c>
      <c r="K151" s="32">
        <v>0.59340999999999999</v>
      </c>
      <c r="L151" s="32">
        <v>0.77730999999999995</v>
      </c>
      <c r="M151" s="32">
        <v>1.5539700000000001</v>
      </c>
      <c r="N151" s="32">
        <v>4.0212599999999998</v>
      </c>
      <c r="O151" s="32">
        <v>1.36524</v>
      </c>
      <c r="P151" s="32">
        <v>1.0570200000000001</v>
      </c>
      <c r="Q151" s="32">
        <v>2.5437099999999999</v>
      </c>
      <c r="R151" s="91">
        <v>11.380549999999999</v>
      </c>
      <c r="S151" s="90"/>
    </row>
    <row r="152" spans="1:19" ht="20.25" customHeight="1" x14ac:dyDescent="0.2">
      <c r="A152" s="30">
        <v>158</v>
      </c>
      <c r="B152" s="31" t="s">
        <v>153</v>
      </c>
      <c r="C152" s="32">
        <v>2.765898</v>
      </c>
      <c r="D152" s="32">
        <v>0.80436099999999999</v>
      </c>
      <c r="E152" s="32">
        <v>0.25677</v>
      </c>
      <c r="F152" s="32">
        <v>0</v>
      </c>
      <c r="G152" s="32">
        <v>0.72731000000000001</v>
      </c>
      <c r="H152" s="32">
        <v>2.1092900000000001</v>
      </c>
      <c r="I152" s="32">
        <v>0.77139000000000002</v>
      </c>
      <c r="J152" s="32">
        <v>1.68984</v>
      </c>
      <c r="K152" s="32">
        <v>1.37094</v>
      </c>
      <c r="L152" s="32">
        <v>2.2186599999999999</v>
      </c>
      <c r="M152" s="32">
        <v>0.77220999999999995</v>
      </c>
      <c r="N152" s="32">
        <v>1.5577700000000001</v>
      </c>
      <c r="O152" s="32">
        <v>1.4827699999999999</v>
      </c>
      <c r="P152" s="32">
        <v>1.33507</v>
      </c>
      <c r="Q152" s="32">
        <v>3.7275299999999998</v>
      </c>
      <c r="R152" s="91">
        <v>0.96149799999999996</v>
      </c>
      <c r="S152" s="90"/>
    </row>
    <row r="153" spans="1:19" ht="20.25" customHeight="1" x14ac:dyDescent="0.2">
      <c r="A153" s="30">
        <v>131</v>
      </c>
      <c r="B153" s="31" t="s">
        <v>154</v>
      </c>
      <c r="C153" s="32">
        <v>2.1943450000000002</v>
      </c>
      <c r="D153" s="32">
        <v>2.0390779999999999</v>
      </c>
      <c r="E153" s="32">
        <v>2.2039200000000001</v>
      </c>
      <c r="F153" s="32">
        <v>1.66503</v>
      </c>
      <c r="G153" s="32">
        <v>1.53748</v>
      </c>
      <c r="H153" s="32">
        <v>1.63524</v>
      </c>
      <c r="I153" s="32">
        <v>0.50754999999999995</v>
      </c>
      <c r="J153" s="32">
        <v>0.80694999999999995</v>
      </c>
      <c r="K153" s="32">
        <v>0.41626999999999997</v>
      </c>
      <c r="L153" s="32">
        <v>0.43375000000000002</v>
      </c>
      <c r="M153" s="32">
        <v>1.2206399999999999</v>
      </c>
      <c r="N153" s="32">
        <v>1.1884699999999999</v>
      </c>
      <c r="O153" s="32">
        <v>0.80761000000000005</v>
      </c>
      <c r="P153" s="32">
        <v>0.96972000000000003</v>
      </c>
      <c r="Q153" s="32">
        <v>0.9758</v>
      </c>
      <c r="R153" s="91">
        <v>0.63821799999999995</v>
      </c>
      <c r="S153" s="90"/>
    </row>
    <row r="154" spans="1:19" ht="20.25" customHeight="1" x14ac:dyDescent="0.2">
      <c r="A154" s="30">
        <v>120</v>
      </c>
      <c r="B154" s="31" t="s">
        <v>144</v>
      </c>
      <c r="C154" s="32">
        <v>3.406094</v>
      </c>
      <c r="D154" s="32">
        <v>2.2800340000000001</v>
      </c>
      <c r="E154" s="32">
        <v>1.7793099999999999</v>
      </c>
      <c r="F154" s="32">
        <v>5.7244200000000003</v>
      </c>
      <c r="G154" s="32">
        <v>0.65485000000000004</v>
      </c>
      <c r="H154" s="32">
        <v>0.79100999999999999</v>
      </c>
      <c r="I154" s="32">
        <v>1.2411000000000001</v>
      </c>
      <c r="J154" s="32">
        <v>1.00258</v>
      </c>
      <c r="K154" s="32">
        <v>0.22536999999999999</v>
      </c>
      <c r="L154" s="32">
        <v>0.94081000000000004</v>
      </c>
      <c r="M154" s="32">
        <v>0.43952000000000002</v>
      </c>
      <c r="N154" s="32">
        <v>0.43906000000000001</v>
      </c>
      <c r="O154" s="32">
        <v>1.1705300000000001</v>
      </c>
      <c r="P154" s="32">
        <v>1.4896199999999999</v>
      </c>
      <c r="Q154" s="32">
        <v>1.8879999999999999</v>
      </c>
      <c r="R154" s="91">
        <v>0.99430499999999999</v>
      </c>
      <c r="S154" s="90"/>
    </row>
    <row r="155" spans="1:19" ht="20.25" customHeight="1" x14ac:dyDescent="0.2">
      <c r="A155" s="30">
        <v>110</v>
      </c>
      <c r="B155" s="31" t="s">
        <v>145</v>
      </c>
      <c r="C155" s="32">
        <v>4.6623150000000004</v>
      </c>
      <c r="D155" s="32">
        <v>1.8575729999999999</v>
      </c>
      <c r="E155" s="32">
        <v>1.9300299999999999</v>
      </c>
      <c r="F155" s="32">
        <v>3.4479000000000002</v>
      </c>
      <c r="G155" s="32">
        <v>1.78207</v>
      </c>
      <c r="H155" s="32">
        <v>1.0404899999999999</v>
      </c>
      <c r="I155" s="32">
        <v>1.79538</v>
      </c>
      <c r="J155" s="32">
        <v>1.7059500000000001</v>
      </c>
      <c r="K155" s="32">
        <v>0.7802</v>
      </c>
      <c r="L155" s="32">
        <v>0.61377999999999999</v>
      </c>
      <c r="M155" s="32">
        <v>1.1142300000000001</v>
      </c>
      <c r="N155" s="32">
        <v>2.8884300000000001</v>
      </c>
      <c r="O155" s="32">
        <v>1.96123</v>
      </c>
      <c r="P155" s="32">
        <v>2.4459900000000001</v>
      </c>
      <c r="Q155" s="32">
        <v>0.93913999999999997</v>
      </c>
      <c r="R155" s="91"/>
      <c r="S155" s="90"/>
    </row>
    <row r="156" spans="1:19" ht="20.25" customHeight="1" x14ac:dyDescent="0.2">
      <c r="A156" s="30">
        <v>126</v>
      </c>
      <c r="B156" s="31" t="s">
        <v>146</v>
      </c>
      <c r="C156" s="32">
        <v>0</v>
      </c>
      <c r="D156" s="32">
        <v>8.2148869999999992</v>
      </c>
      <c r="E156" s="32">
        <v>0.66039999999999999</v>
      </c>
      <c r="F156" s="32">
        <v>0.78405999999999998</v>
      </c>
      <c r="G156" s="32">
        <v>0.70343999999999995</v>
      </c>
      <c r="H156" s="32">
        <v>0</v>
      </c>
      <c r="I156" s="32">
        <v>2.56948</v>
      </c>
      <c r="J156" s="32">
        <v>0.61346000000000001</v>
      </c>
      <c r="K156" s="32">
        <v>0.74453999999999998</v>
      </c>
      <c r="L156" s="32">
        <v>0</v>
      </c>
      <c r="M156" s="32">
        <v>3.7919</v>
      </c>
      <c r="N156" s="32">
        <v>2.8683900000000002</v>
      </c>
      <c r="O156" s="32">
        <v>2.05708</v>
      </c>
      <c r="P156" s="32">
        <v>1.17815</v>
      </c>
      <c r="Q156" s="32">
        <v>1.4056599999999999</v>
      </c>
      <c r="R156" s="91">
        <v>1.0694380000000001</v>
      </c>
      <c r="S156" s="90"/>
    </row>
    <row r="157" spans="1:19" ht="20.25" customHeight="1" x14ac:dyDescent="0.2">
      <c r="A157" s="30">
        <v>166</v>
      </c>
      <c r="B157" s="31" t="s">
        <v>147</v>
      </c>
      <c r="C157" s="32">
        <v>1.5063310000000001</v>
      </c>
      <c r="D157" s="32">
        <v>1.852001</v>
      </c>
      <c r="E157" s="32">
        <v>1.50023</v>
      </c>
      <c r="F157" s="32">
        <v>0.77685999999999999</v>
      </c>
      <c r="G157" s="32">
        <v>1.8671500000000001</v>
      </c>
      <c r="H157" s="32">
        <v>1.47631</v>
      </c>
      <c r="I157" s="32">
        <v>0.6512</v>
      </c>
      <c r="J157" s="32">
        <v>0.84116999999999997</v>
      </c>
      <c r="K157" s="32">
        <v>0.74316000000000004</v>
      </c>
      <c r="L157" s="32">
        <v>0.74622999999999995</v>
      </c>
      <c r="M157" s="32">
        <v>0.61619000000000002</v>
      </c>
      <c r="N157" s="32">
        <v>1.79321</v>
      </c>
      <c r="O157" s="32">
        <v>0.89985000000000004</v>
      </c>
      <c r="P157" s="32">
        <v>0.84984000000000004</v>
      </c>
      <c r="Q157" s="32">
        <v>0.83065</v>
      </c>
      <c r="R157" s="91">
        <v>2.0825580000000001</v>
      </c>
      <c r="S157" s="90"/>
    </row>
    <row r="158" spans="1:19" ht="20.25" customHeight="1" x14ac:dyDescent="0.2">
      <c r="A158" s="30">
        <v>59</v>
      </c>
      <c r="B158" s="31" t="s">
        <v>148</v>
      </c>
      <c r="C158" s="32">
        <v>0.64092300000000002</v>
      </c>
      <c r="D158" s="32">
        <v>0.67296100000000003</v>
      </c>
      <c r="E158" s="32">
        <v>2.5320999999999998</v>
      </c>
      <c r="F158" s="32">
        <v>1.7718799999999999</v>
      </c>
      <c r="G158" s="32">
        <v>1.52938</v>
      </c>
      <c r="H158" s="32">
        <v>1.6256699999999999</v>
      </c>
      <c r="I158" s="32">
        <v>0.98826999999999998</v>
      </c>
      <c r="J158" s="32">
        <v>0.87765000000000004</v>
      </c>
      <c r="K158" s="32">
        <v>0.75029999999999997</v>
      </c>
      <c r="L158" s="32">
        <v>1.2437499999999999</v>
      </c>
      <c r="M158" s="32">
        <v>1.71343</v>
      </c>
      <c r="N158" s="32">
        <v>1.2188600000000001</v>
      </c>
      <c r="O158" s="32">
        <v>0.48259000000000002</v>
      </c>
      <c r="P158" s="32">
        <v>1.2350399999999999</v>
      </c>
      <c r="Q158" s="32"/>
      <c r="R158" s="91"/>
      <c r="S158" s="90"/>
    </row>
    <row r="159" spans="1:19" ht="20.25" customHeight="1" x14ac:dyDescent="0.2">
      <c r="A159" s="30">
        <v>60</v>
      </c>
      <c r="B159" s="31" t="s">
        <v>149</v>
      </c>
      <c r="C159" s="32">
        <v>4.6362500000000004</v>
      </c>
      <c r="D159" s="32">
        <v>8.1403649999999992</v>
      </c>
      <c r="E159" s="32">
        <v>9.1889400000000006</v>
      </c>
      <c r="F159" s="32">
        <v>8.7747799999999998</v>
      </c>
      <c r="G159" s="32">
        <v>2.3041399999999999</v>
      </c>
      <c r="H159" s="32">
        <v>2.8651800000000001</v>
      </c>
      <c r="I159" s="32">
        <v>4.0170300000000001</v>
      </c>
      <c r="J159" s="32">
        <v>0.78712000000000004</v>
      </c>
      <c r="K159" s="32">
        <v>0.60397000000000001</v>
      </c>
      <c r="L159" s="32">
        <v>0.54181000000000001</v>
      </c>
      <c r="M159" s="32">
        <v>1.0581400000000001</v>
      </c>
      <c r="N159" s="32">
        <v>1.44773</v>
      </c>
      <c r="O159" s="32">
        <v>1.26081</v>
      </c>
      <c r="P159" s="32">
        <v>1.5209999999999999</v>
      </c>
      <c r="Q159" s="32">
        <v>1.68015</v>
      </c>
      <c r="R159" s="91">
        <v>1.3816729999999999</v>
      </c>
      <c r="S159" s="90"/>
    </row>
    <row r="160" spans="1:19" ht="20.25" customHeight="1" x14ac:dyDescent="0.2">
      <c r="A160" s="30">
        <v>1111</v>
      </c>
      <c r="B160" s="31" t="s">
        <v>150</v>
      </c>
      <c r="C160" s="32">
        <v>0.52837400000000001</v>
      </c>
      <c r="D160" s="32">
        <v>0.45977800000000002</v>
      </c>
      <c r="E160" s="32">
        <v>0.45408999999999999</v>
      </c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91"/>
      <c r="S160" s="90"/>
    </row>
    <row r="161" spans="1:19" ht="20.25" customHeight="1" x14ac:dyDescent="0.2">
      <c r="A161" s="30">
        <v>148</v>
      </c>
      <c r="B161" s="31" t="s">
        <v>151</v>
      </c>
      <c r="C161" s="32">
        <v>1.089431</v>
      </c>
      <c r="D161" s="32">
        <v>1.443368</v>
      </c>
      <c r="E161" s="32">
        <v>0.72623000000000004</v>
      </c>
      <c r="F161" s="32">
        <v>0.41676999999999997</v>
      </c>
      <c r="G161" s="32">
        <v>0.68701000000000001</v>
      </c>
      <c r="H161" s="32">
        <v>1.1369</v>
      </c>
      <c r="I161" s="32">
        <v>1.5108299999999999</v>
      </c>
      <c r="J161" s="32">
        <v>0.97780999999999996</v>
      </c>
      <c r="K161" s="32">
        <v>1.28888</v>
      </c>
      <c r="L161" s="32">
        <v>1.22207</v>
      </c>
      <c r="M161" s="32">
        <v>0</v>
      </c>
      <c r="N161" s="32">
        <v>0.62161999999999995</v>
      </c>
      <c r="O161" s="32">
        <v>0.87783999999999995</v>
      </c>
      <c r="P161" s="32">
        <v>0.68037000000000003</v>
      </c>
      <c r="Q161" s="32">
        <v>0.45959</v>
      </c>
      <c r="R161" s="91"/>
      <c r="S161" s="90"/>
    </row>
    <row r="162" spans="1:19" ht="20.25" customHeight="1" x14ac:dyDescent="0.2">
      <c r="A162" s="30">
        <v>167</v>
      </c>
      <c r="B162" s="31" t="s">
        <v>152</v>
      </c>
      <c r="C162" s="32">
        <v>2.0538810000000001</v>
      </c>
      <c r="D162" s="32">
        <v>1.791069</v>
      </c>
      <c r="E162" s="32">
        <v>1.1342099999999999</v>
      </c>
      <c r="F162" s="32">
        <v>1.00254</v>
      </c>
      <c r="G162" s="32">
        <v>2.2886799999999998</v>
      </c>
      <c r="H162" s="32">
        <v>1.7424999999999999</v>
      </c>
      <c r="I162" s="32">
        <v>1.4269799999999999</v>
      </c>
      <c r="J162" s="32">
        <v>1.1296299999999999</v>
      </c>
      <c r="K162" s="32">
        <v>1.0135700000000001</v>
      </c>
      <c r="L162" s="32">
        <v>1.3554200000000001</v>
      </c>
      <c r="M162" s="32">
        <v>1.2101500000000001</v>
      </c>
      <c r="N162" s="32">
        <v>1.3584099999999999</v>
      </c>
      <c r="O162" s="32">
        <v>1.2400599999999999</v>
      </c>
      <c r="P162" s="32">
        <v>0.67127000000000003</v>
      </c>
      <c r="Q162" s="32">
        <v>0.77600000000000002</v>
      </c>
      <c r="R162" s="91">
        <v>1.1663589999999999</v>
      </c>
      <c r="S162" s="90"/>
    </row>
    <row r="163" spans="1:19" ht="20.25" customHeight="1" x14ac:dyDescent="0.2">
      <c r="A163" s="30">
        <v>74</v>
      </c>
      <c r="B163" s="31" t="s">
        <v>155</v>
      </c>
      <c r="C163" s="32">
        <v>4.413748</v>
      </c>
      <c r="D163" s="32">
        <v>7.4040660000000003</v>
      </c>
      <c r="E163" s="32">
        <v>0</v>
      </c>
      <c r="F163" s="32">
        <v>3.9239299999999999</v>
      </c>
      <c r="G163" s="32">
        <v>2.0244499999999999</v>
      </c>
      <c r="H163" s="32">
        <v>1.3486499999999999</v>
      </c>
      <c r="I163" s="32">
        <v>0.32601999999999998</v>
      </c>
      <c r="J163" s="32">
        <v>0.61302999999999996</v>
      </c>
      <c r="K163" s="32">
        <v>0.87639</v>
      </c>
      <c r="L163" s="32">
        <v>4.0700900000000004</v>
      </c>
      <c r="M163" s="32">
        <v>1.0890599999999999</v>
      </c>
      <c r="N163" s="32">
        <v>2.35039</v>
      </c>
      <c r="O163" s="32">
        <v>0.96125000000000005</v>
      </c>
      <c r="P163" s="32">
        <v>0.78974</v>
      </c>
      <c r="Q163" s="32">
        <v>0.85982999999999998</v>
      </c>
      <c r="R163" s="91">
        <v>0.40085300000000001</v>
      </c>
      <c r="S163" s="90"/>
    </row>
    <row r="164" spans="1:19" ht="20.25" customHeight="1" x14ac:dyDescent="0.2">
      <c r="A164" s="30">
        <v>61</v>
      </c>
      <c r="B164" s="31" t="s">
        <v>156</v>
      </c>
      <c r="C164" s="32">
        <v>38.335751000000002</v>
      </c>
      <c r="D164" s="32">
        <v>24.593119999999999</v>
      </c>
      <c r="E164" s="32">
        <v>2.9579599999999999</v>
      </c>
      <c r="F164" s="32">
        <v>1.03775</v>
      </c>
      <c r="G164" s="32">
        <v>3.6389399999999998</v>
      </c>
      <c r="H164" s="32">
        <v>1.16031</v>
      </c>
      <c r="I164" s="32">
        <v>1.1413</v>
      </c>
      <c r="J164" s="32">
        <v>1.3890499999999999</v>
      </c>
      <c r="K164" s="32">
        <v>2.50773</v>
      </c>
      <c r="L164" s="32">
        <v>1.9469799999999999</v>
      </c>
      <c r="M164" s="32">
        <v>3.9519299999999999</v>
      </c>
      <c r="N164" s="32">
        <v>1.0627200000000001</v>
      </c>
      <c r="O164" s="32">
        <v>2.4247000000000001</v>
      </c>
      <c r="P164" s="32">
        <v>0.72397999999999996</v>
      </c>
      <c r="Q164" s="32">
        <v>1.8293200000000001</v>
      </c>
      <c r="R164" s="91">
        <v>1.3514330000000001</v>
      </c>
      <c r="S164" s="90"/>
    </row>
    <row r="165" spans="1:19" ht="20.25" customHeight="1" x14ac:dyDescent="0.2">
      <c r="A165" s="30">
        <v>62</v>
      </c>
      <c r="B165" s="31" t="s">
        <v>157</v>
      </c>
      <c r="C165" s="32">
        <v>2.3257020000000002</v>
      </c>
      <c r="D165" s="32">
        <v>2.2509700000000001</v>
      </c>
      <c r="E165" s="32">
        <v>1.3360099999999999</v>
      </c>
      <c r="F165" s="32">
        <v>1.09243</v>
      </c>
      <c r="G165" s="32">
        <v>1.046</v>
      </c>
      <c r="H165" s="32">
        <v>1.40303</v>
      </c>
      <c r="I165" s="32">
        <v>0.96496999999999999</v>
      </c>
      <c r="J165" s="32">
        <v>1.5018899999999999</v>
      </c>
      <c r="K165" s="32">
        <v>1.3268899999999999</v>
      </c>
      <c r="L165" s="32">
        <v>1.5972900000000001</v>
      </c>
      <c r="M165" s="32">
        <v>1.1314299999999999</v>
      </c>
      <c r="N165" s="32">
        <v>1.1868000000000001</v>
      </c>
      <c r="O165" s="32">
        <v>2.8374000000000001</v>
      </c>
      <c r="P165" s="32">
        <v>0.90254999999999996</v>
      </c>
      <c r="Q165" s="32">
        <v>0.92645</v>
      </c>
      <c r="R165" s="91">
        <v>0.97951200000000005</v>
      </c>
      <c r="S165" s="90"/>
    </row>
    <row r="166" spans="1:19" ht="20.25" customHeight="1" x14ac:dyDescent="0.2">
      <c r="A166" s="30">
        <v>42</v>
      </c>
      <c r="B166" s="31" t="s">
        <v>158</v>
      </c>
      <c r="C166" s="32">
        <v>3.7027019999999999</v>
      </c>
      <c r="D166" s="32">
        <v>16.027835</v>
      </c>
      <c r="E166" s="32">
        <v>3.3887299999999998</v>
      </c>
      <c r="F166" s="32">
        <v>3.1809400000000001</v>
      </c>
      <c r="G166" s="32">
        <v>0</v>
      </c>
      <c r="H166" s="32">
        <v>4.1840400000000004</v>
      </c>
      <c r="I166" s="32">
        <v>10.14368</v>
      </c>
      <c r="J166" s="32">
        <v>9.0907300000000006</v>
      </c>
      <c r="K166" s="32">
        <v>15.40912</v>
      </c>
      <c r="L166" s="32">
        <v>1.31175</v>
      </c>
      <c r="M166" s="32">
        <v>1.64059</v>
      </c>
      <c r="N166" s="32">
        <v>0.86228000000000005</v>
      </c>
      <c r="O166" s="32">
        <v>1.37147</v>
      </c>
      <c r="P166" s="32">
        <v>6.8010799999999998</v>
      </c>
      <c r="Q166" s="32">
        <v>4.5408600000000003</v>
      </c>
      <c r="R166" s="91">
        <v>8.9879320000000007</v>
      </c>
      <c r="S166" s="90"/>
    </row>
    <row r="167" spans="1:19" ht="15.75" customHeight="1" x14ac:dyDescent="0.2">
      <c r="A167" s="55"/>
      <c r="B167" s="68" t="s">
        <v>198</v>
      </c>
      <c r="C167" s="69">
        <f t="shared" ref="C167:L167" si="0">MIN(C3:C166)</f>
        <v>-0.19647999999999999</v>
      </c>
      <c r="D167" s="69">
        <f t="shared" si="0"/>
        <v>0</v>
      </c>
      <c r="E167" s="69">
        <f t="shared" si="0"/>
        <v>0</v>
      </c>
      <c r="F167" s="69">
        <f t="shared" si="0"/>
        <v>-4.1686800000000002</v>
      </c>
      <c r="G167" s="69">
        <f t="shared" si="0"/>
        <v>-0.42297000000000001</v>
      </c>
      <c r="H167" s="69">
        <f t="shared" si="0"/>
        <v>-0.32428000000000001</v>
      </c>
      <c r="I167" s="69">
        <f t="shared" si="0"/>
        <v>-0.21315999999999999</v>
      </c>
      <c r="J167" s="69">
        <f t="shared" si="0"/>
        <v>-7.1249999999999994E-2</v>
      </c>
      <c r="K167" s="69">
        <f t="shared" si="0"/>
        <v>-7.3910000000000003E-2</v>
      </c>
      <c r="L167" s="69">
        <f t="shared" si="0"/>
        <v>-1.6840000000000001E-2</v>
      </c>
      <c r="M167" s="69">
        <f>MIN(M3:M166)</f>
        <v>-0.43140000000000001</v>
      </c>
      <c r="N167" s="69">
        <f>MIN(N3:N166)</f>
        <v>0</v>
      </c>
      <c r="O167" s="69">
        <f>MIN(O3:O166)</f>
        <v>0</v>
      </c>
      <c r="P167" s="69">
        <f>MIN(P3:P166)</f>
        <v>-1.02749</v>
      </c>
      <c r="Q167" s="69">
        <f>MIN(Q3:Q166)</f>
        <v>-5.6220800000000004</v>
      </c>
      <c r="R167" s="69">
        <f t="shared" ref="R167" si="1">MIN(R3:R166)</f>
        <v>-7.9305E-2</v>
      </c>
      <c r="S167" s="90"/>
    </row>
    <row r="168" spans="1:19" ht="15.75" customHeight="1" x14ac:dyDescent="0.2">
      <c r="A168" s="55"/>
      <c r="B168" s="68" t="s">
        <v>199</v>
      </c>
      <c r="C168" s="69">
        <f t="shared" ref="C168:L168" si="2">MAX(C3:C166)</f>
        <v>38.335751000000002</v>
      </c>
      <c r="D168" s="69">
        <f t="shared" si="2"/>
        <v>48.215462000000002</v>
      </c>
      <c r="E168" s="69">
        <f t="shared" si="2"/>
        <v>131.83555999999999</v>
      </c>
      <c r="F168" s="69">
        <f t="shared" si="2"/>
        <v>21.464369999999999</v>
      </c>
      <c r="G168" s="69">
        <f t="shared" si="2"/>
        <v>15.885120000000001</v>
      </c>
      <c r="H168" s="69">
        <f t="shared" si="2"/>
        <v>25.602319999999999</v>
      </c>
      <c r="I168" s="69">
        <f t="shared" si="2"/>
        <v>10.14368</v>
      </c>
      <c r="J168" s="69">
        <f t="shared" si="2"/>
        <v>9.0907300000000006</v>
      </c>
      <c r="K168" s="69">
        <f t="shared" si="2"/>
        <v>47.941609999999997</v>
      </c>
      <c r="L168" s="69">
        <f t="shared" si="2"/>
        <v>8.1988699999999994</v>
      </c>
      <c r="M168" s="69">
        <f>MAX(M3:M166)</f>
        <v>7.1141199999999998</v>
      </c>
      <c r="N168" s="69">
        <f>MAX(N3:N166)</f>
        <v>23.506820000000001</v>
      </c>
      <c r="O168" s="69">
        <f>MAX(O3:O166)</f>
        <v>46.986890000000002</v>
      </c>
      <c r="P168" s="69">
        <f>MAX(P3:P166)</f>
        <v>91.488650000000007</v>
      </c>
      <c r="Q168" s="69">
        <f>MAX(Q3:Q166)</f>
        <v>6.9354300000000002</v>
      </c>
      <c r="R168" s="69">
        <f t="shared" ref="R168" si="3">MAX(R3:R166)</f>
        <v>23.672884</v>
      </c>
      <c r="S168" s="90"/>
    </row>
    <row r="169" spans="1:19" x14ac:dyDescent="0.2">
      <c r="A169" s="55"/>
      <c r="B169" s="68" t="s">
        <v>213</v>
      </c>
      <c r="C169" s="69">
        <f t="shared" ref="C169:L169" si="4">MEDIAN(C4:C166)</f>
        <v>1.7490485</v>
      </c>
      <c r="D169" s="69">
        <f t="shared" si="4"/>
        <v>1.4613594999999999</v>
      </c>
      <c r="E169" s="69">
        <f t="shared" si="4"/>
        <v>1.21431</v>
      </c>
      <c r="F169" s="69">
        <f t="shared" si="4"/>
        <v>1.3992200000000001</v>
      </c>
      <c r="G169" s="69">
        <f t="shared" si="4"/>
        <v>1.2660800000000001</v>
      </c>
      <c r="H169" s="69">
        <f t="shared" si="4"/>
        <v>1.3478399999999999</v>
      </c>
      <c r="I169" s="69">
        <f t="shared" si="4"/>
        <v>1.002845</v>
      </c>
      <c r="J169" s="69">
        <f t="shared" si="4"/>
        <v>1.00163</v>
      </c>
      <c r="K169" s="69">
        <f t="shared" si="4"/>
        <v>0.90337000000000001</v>
      </c>
      <c r="L169" s="69">
        <f t="shared" si="4"/>
        <v>1.1560699999999999</v>
      </c>
      <c r="M169" s="69">
        <f>MEDIAN(M4:M166)</f>
        <v>1.0581400000000001</v>
      </c>
      <c r="N169" s="69">
        <f>MEDIAN(N4:N166)</f>
        <v>1.3081700000000001</v>
      </c>
      <c r="O169" s="69">
        <f>MEDIAN(O4:O166)</f>
        <v>1.37147</v>
      </c>
      <c r="P169" s="69">
        <f>MEDIAN(P4:P166)</f>
        <v>1.17425</v>
      </c>
      <c r="Q169" s="69">
        <f>MEDIAN(Q4:Q166)</f>
        <v>0.98165499999999994</v>
      </c>
      <c r="R169" s="69">
        <f t="shared" ref="R169" si="5">MEDIAN(R4:R166)</f>
        <v>1.1361779999999999</v>
      </c>
      <c r="S169" s="90"/>
    </row>
    <row r="170" spans="1:19" x14ac:dyDescent="0.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</row>
    <row r="171" spans="1:19" x14ac:dyDescent="0.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6"/>
      <c r="L171" s="55"/>
      <c r="M171" s="55"/>
      <c r="N171" s="55"/>
      <c r="O171" s="55"/>
      <c r="P171" s="55"/>
      <c r="Q171" s="55"/>
      <c r="R171" s="55"/>
    </row>
    <row r="172" spans="1:19" x14ac:dyDescent="0.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</row>
    <row r="173" spans="1:19" x14ac:dyDescent="0.2">
      <c r="R173" s="55"/>
    </row>
    <row r="174" spans="1:19" x14ac:dyDescent="0.2">
      <c r="R174" s="55"/>
    </row>
    <row r="175" spans="1:19" x14ac:dyDescent="0.2">
      <c r="R175" s="55"/>
    </row>
    <row r="176" spans="1:19" x14ac:dyDescent="0.2">
      <c r="R176" s="55"/>
    </row>
    <row r="177" spans="18:18" x14ac:dyDescent="0.2">
      <c r="R177" s="55"/>
    </row>
    <row r="178" spans="18:18" x14ac:dyDescent="0.2">
      <c r="R178" s="55"/>
    </row>
    <row r="179" spans="18:18" x14ac:dyDescent="0.2">
      <c r="R179" s="55"/>
    </row>
    <row r="180" spans="18:18" x14ac:dyDescent="0.2">
      <c r="R180" s="55"/>
    </row>
    <row r="181" spans="18:18" x14ac:dyDescent="0.2">
      <c r="R181" s="55"/>
    </row>
    <row r="182" spans="18:18" x14ac:dyDescent="0.2">
      <c r="R182" s="55"/>
    </row>
    <row r="183" spans="18:18" x14ac:dyDescent="0.2">
      <c r="R183" s="55"/>
    </row>
    <row r="184" spans="18:18" x14ac:dyDescent="0.2">
      <c r="R184" s="55"/>
    </row>
    <row r="185" spans="18:18" x14ac:dyDescent="0.2">
      <c r="R185" s="55"/>
    </row>
    <row r="186" spans="18:18" x14ac:dyDescent="0.2">
      <c r="R186" s="55"/>
    </row>
    <row r="187" spans="18:18" x14ac:dyDescent="0.2">
      <c r="R187" s="55"/>
    </row>
    <row r="188" spans="18:18" x14ac:dyDescent="0.2">
      <c r="R188" s="55"/>
    </row>
    <row r="189" spans="18:18" x14ac:dyDescent="0.2">
      <c r="R189" s="55"/>
    </row>
    <row r="190" spans="18:18" x14ac:dyDescent="0.2">
      <c r="R190" s="55"/>
    </row>
    <row r="191" spans="18:18" x14ac:dyDescent="0.2">
      <c r="R191" s="55"/>
    </row>
    <row r="192" spans="18:18" x14ac:dyDescent="0.2">
      <c r="R192" s="55"/>
    </row>
    <row r="193" spans="18:18" x14ac:dyDescent="0.2">
      <c r="R193" s="55"/>
    </row>
    <row r="194" spans="18:18" x14ac:dyDescent="0.2">
      <c r="R194" s="55"/>
    </row>
    <row r="195" spans="18:18" x14ac:dyDescent="0.2">
      <c r="R195" s="55"/>
    </row>
    <row r="196" spans="18:18" x14ac:dyDescent="0.2">
      <c r="R196" s="55"/>
    </row>
    <row r="197" spans="18:18" x14ac:dyDescent="0.2">
      <c r="R197" s="55"/>
    </row>
    <row r="198" spans="18:18" x14ac:dyDescent="0.2">
      <c r="R198" s="55"/>
    </row>
    <row r="199" spans="18:18" x14ac:dyDescent="0.2">
      <c r="R199" s="55"/>
    </row>
    <row r="200" spans="18:18" x14ac:dyDescent="0.2">
      <c r="R200" s="55"/>
    </row>
    <row r="201" spans="18:18" x14ac:dyDescent="0.2">
      <c r="R201" s="55"/>
    </row>
    <row r="202" spans="18:18" x14ac:dyDescent="0.2">
      <c r="R202" s="55"/>
    </row>
    <row r="203" spans="18:18" x14ac:dyDescent="0.2">
      <c r="R203" s="55"/>
    </row>
    <row r="204" spans="18:18" x14ac:dyDescent="0.2">
      <c r="R204" s="55"/>
    </row>
    <row r="205" spans="18:18" x14ac:dyDescent="0.2">
      <c r="R205" s="55"/>
    </row>
    <row r="206" spans="18:18" x14ac:dyDescent="0.2">
      <c r="R206" s="55"/>
    </row>
    <row r="207" spans="18:18" x14ac:dyDescent="0.2">
      <c r="R207" s="55"/>
    </row>
    <row r="208" spans="18:18" x14ac:dyDescent="0.2">
      <c r="R208" s="55"/>
    </row>
    <row r="209" spans="18:18" x14ac:dyDescent="0.2">
      <c r="R209" s="55"/>
    </row>
    <row r="210" spans="18:18" x14ac:dyDescent="0.2">
      <c r="R210" s="55"/>
    </row>
    <row r="211" spans="18:18" x14ac:dyDescent="0.2">
      <c r="R211" s="55"/>
    </row>
    <row r="212" spans="18:18" x14ac:dyDescent="0.2">
      <c r="R212" s="55"/>
    </row>
    <row r="213" spans="18:18" x14ac:dyDescent="0.2">
      <c r="R213" s="55"/>
    </row>
    <row r="214" spans="18:18" x14ac:dyDescent="0.2">
      <c r="R214" s="55"/>
    </row>
    <row r="215" spans="18:18" x14ac:dyDescent="0.2">
      <c r="R215" s="55"/>
    </row>
    <row r="216" spans="18:18" x14ac:dyDescent="0.2">
      <c r="R216" s="55"/>
    </row>
    <row r="217" spans="18:18" x14ac:dyDescent="0.2">
      <c r="R217" s="55"/>
    </row>
    <row r="218" spans="18:18" x14ac:dyDescent="0.2">
      <c r="R218" s="55"/>
    </row>
    <row r="219" spans="18:18" x14ac:dyDescent="0.2">
      <c r="R219" s="55"/>
    </row>
    <row r="220" spans="18:18" x14ac:dyDescent="0.2">
      <c r="R220" s="55"/>
    </row>
    <row r="221" spans="18:18" x14ac:dyDescent="0.2">
      <c r="R221" s="55"/>
    </row>
    <row r="222" spans="18:18" x14ac:dyDescent="0.2">
      <c r="R222" s="55"/>
    </row>
  </sheetData>
  <autoFilter ref="A2:R169"/>
  <mergeCells count="1">
    <mergeCell ref="A1:R1"/>
  </mergeCells>
  <conditionalFormatting sqref="C3:M166 Q3:R166">
    <cfRule type="containsBlanks" dxfId="140" priority="43" stopIfTrue="1">
      <formula>LEN(TRIM(C3))=0</formula>
    </cfRule>
    <cfRule type="cellIs" dxfId="139" priority="45" stopIfTrue="1" operator="equal">
      <formula>0</formula>
    </cfRule>
    <cfRule type="cellIs" dxfId="138" priority="46" stopIfTrue="1" operator="lessThan">
      <formula>0</formula>
    </cfRule>
    <cfRule type="cellIs" dxfId="137" priority="47" stopIfTrue="1" operator="between">
      <formula>0</formula>
      <formula>0.6</formula>
    </cfRule>
    <cfRule type="cellIs" dxfId="136" priority="48" stopIfTrue="1" operator="between">
      <formula>0.6</formula>
      <formula>0.8</formula>
    </cfRule>
    <cfRule type="cellIs" dxfId="135" priority="49" stopIfTrue="1" operator="between">
      <formula>0.8</formula>
      <formula>1</formula>
    </cfRule>
    <cfRule type="cellIs" dxfId="134" priority="50" stopIfTrue="1" operator="greaterThan">
      <formula>1</formula>
    </cfRule>
  </conditionalFormatting>
  <conditionalFormatting sqref="N3:O166">
    <cfRule type="containsBlanks" dxfId="133" priority="29" stopIfTrue="1">
      <formula>LEN(TRIM(N3))=0</formula>
    </cfRule>
    <cfRule type="cellIs" dxfId="132" priority="30" stopIfTrue="1" operator="equal">
      <formula>0</formula>
    </cfRule>
    <cfRule type="cellIs" dxfId="131" priority="31" stopIfTrue="1" operator="lessThan">
      <formula>0</formula>
    </cfRule>
    <cfRule type="cellIs" dxfId="130" priority="32" stopIfTrue="1" operator="between">
      <formula>0</formula>
      <formula>0.6</formula>
    </cfRule>
    <cfRule type="cellIs" dxfId="129" priority="33" stopIfTrue="1" operator="between">
      <formula>0.6</formula>
      <formula>0.8</formula>
    </cfRule>
    <cfRule type="cellIs" dxfId="128" priority="34" stopIfTrue="1" operator="between">
      <formula>0.8</formula>
      <formula>1</formula>
    </cfRule>
    <cfRule type="cellIs" dxfId="127" priority="35" stopIfTrue="1" operator="greaterThan">
      <formula>1</formula>
    </cfRule>
  </conditionalFormatting>
  <conditionalFormatting sqref="P3:P166">
    <cfRule type="containsBlanks" dxfId="126" priority="22" stopIfTrue="1">
      <formula>LEN(TRIM(P3))=0</formula>
    </cfRule>
    <cfRule type="cellIs" dxfId="125" priority="23" stopIfTrue="1" operator="equal">
      <formula>0</formula>
    </cfRule>
    <cfRule type="cellIs" dxfId="124" priority="24" stopIfTrue="1" operator="lessThan">
      <formula>0</formula>
    </cfRule>
    <cfRule type="cellIs" dxfId="123" priority="25" stopIfTrue="1" operator="between">
      <formula>0</formula>
      <formula>0.6</formula>
    </cfRule>
    <cfRule type="cellIs" dxfId="122" priority="26" stopIfTrue="1" operator="between">
      <formula>0.6</formula>
      <formula>0.8</formula>
    </cfRule>
    <cfRule type="cellIs" dxfId="121" priority="27" stopIfTrue="1" operator="between">
      <formula>0.8</formula>
      <formula>1</formula>
    </cfRule>
    <cfRule type="cellIs" dxfId="120" priority="28" stopIfTrue="1" operator="greaterThan">
      <formula>1</formula>
    </cfRule>
  </conditionalFormatting>
  <pageMargins left="0.78740157480314965" right="0.78740157480314965" top="0.98425196850393704" bottom="0.98425196850393704" header="0.51181102362204722" footer="0.51181102362204722"/>
  <pageSetup paperSize="9" scale="95" fitToHeight="0" orientation="portrait" r:id="rId1"/>
  <customProperties>
    <customPr name="EpmWorksheetKeyString_GUID" r:id="rId2"/>
  </customProperties>
  <ignoredErrors>
    <ignoredError sqref="C2:L2" numberStoredAsText="1"/>
    <ignoredError sqref="C169:L170" formulaRange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2"/>
  <sheetViews>
    <sheetView showGridLines="0" zoomScaleNormal="100" workbookViewId="0">
      <pane ySplit="7" topLeftCell="A140" activePane="bottomLeft" state="frozen"/>
      <selection activeCell="B56" sqref="B56"/>
      <selection pane="bottomLeft" activeCell="A146" sqref="A146:B146"/>
    </sheetView>
  </sheetViews>
  <sheetFormatPr baseColWidth="10" defaultRowHeight="12.75" x14ac:dyDescent="0.2"/>
  <cols>
    <col min="1" max="1" width="4.42578125" bestFit="1" customWidth="1"/>
    <col min="2" max="2" width="23.140625" customWidth="1"/>
    <col min="3" max="18" width="13.28515625" customWidth="1"/>
  </cols>
  <sheetData>
    <row r="1" spans="1:18" ht="33.6" customHeight="1" x14ac:dyDescent="0.2">
      <c r="A1" s="99" t="s">
        <v>191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18" ht="15.2" customHeight="1" x14ac:dyDescent="0.2">
      <c r="A2" s="29" t="s">
        <v>0</v>
      </c>
      <c r="B2" s="29" t="s">
        <v>195</v>
      </c>
      <c r="C2" s="29" t="s">
        <v>159</v>
      </c>
      <c r="D2" s="29" t="s">
        <v>160</v>
      </c>
      <c r="E2" s="29" t="s">
        <v>161</v>
      </c>
      <c r="F2" s="29" t="s">
        <v>162</v>
      </c>
      <c r="G2" s="29" t="s">
        <v>163</v>
      </c>
      <c r="H2" s="29" t="s">
        <v>164</v>
      </c>
      <c r="I2" s="29" t="s">
        <v>165</v>
      </c>
      <c r="J2" s="29" t="s">
        <v>167</v>
      </c>
      <c r="K2" s="29" t="s">
        <v>168</v>
      </c>
      <c r="L2" s="29" t="s">
        <v>169</v>
      </c>
      <c r="M2" s="80">
        <v>2016</v>
      </c>
      <c r="N2" s="80">
        <v>2017</v>
      </c>
      <c r="O2" s="80">
        <v>2018</v>
      </c>
      <c r="P2" s="80">
        <v>2019</v>
      </c>
      <c r="Q2" s="80">
        <v>2020</v>
      </c>
      <c r="R2" s="80">
        <v>2021</v>
      </c>
    </row>
    <row r="3" spans="1:18" ht="20.25" customHeight="1" x14ac:dyDescent="0.2">
      <c r="A3" s="30">
        <v>75</v>
      </c>
      <c r="B3" s="31" t="s">
        <v>1</v>
      </c>
      <c r="C3" s="32">
        <v>0.17466400000000001</v>
      </c>
      <c r="D3" s="32">
        <v>0.21743699999999999</v>
      </c>
      <c r="E3" s="32">
        <v>0.16647999999999999</v>
      </c>
      <c r="F3" s="32">
        <v>0.17324000000000001</v>
      </c>
      <c r="G3" s="32">
        <v>0.13041</v>
      </c>
      <c r="H3" s="32">
        <v>0.13722000000000001</v>
      </c>
      <c r="I3" s="32">
        <v>0.14188999999999999</v>
      </c>
      <c r="J3" s="32">
        <v>0.21512000000000001</v>
      </c>
      <c r="K3" s="32">
        <v>0.26056000000000001</v>
      </c>
      <c r="L3" s="32">
        <v>0.21678</v>
      </c>
      <c r="M3" s="32">
        <v>0.22336</v>
      </c>
      <c r="N3" s="32">
        <v>0.20702000000000001</v>
      </c>
      <c r="O3" s="32">
        <v>0.23357</v>
      </c>
      <c r="P3" s="32">
        <v>0.27411000000000002</v>
      </c>
      <c r="Q3" s="32">
        <v>0.26584999999999998</v>
      </c>
      <c r="R3" s="32">
        <v>0.27281699999999998</v>
      </c>
    </row>
    <row r="4" spans="1:18" ht="20.25" customHeight="1" x14ac:dyDescent="0.2">
      <c r="A4" s="30">
        <v>76</v>
      </c>
      <c r="B4" s="31" t="s">
        <v>2</v>
      </c>
      <c r="C4" s="32">
        <v>0.51733399999999996</v>
      </c>
      <c r="D4" s="32">
        <v>0.23308499999999999</v>
      </c>
      <c r="E4" s="32">
        <v>0.16678000000000001</v>
      </c>
      <c r="F4" s="32">
        <v>0.21698000000000001</v>
      </c>
      <c r="G4" s="32">
        <v>0.20985999999999999</v>
      </c>
      <c r="H4" s="32">
        <v>0.30114999999999997</v>
      </c>
      <c r="I4" s="32">
        <v>0.19434999999999999</v>
      </c>
      <c r="J4" s="32">
        <v>0.23710999999999999</v>
      </c>
      <c r="K4" s="32">
        <v>0.18934000000000001</v>
      </c>
      <c r="L4" s="32">
        <v>0.30214000000000002</v>
      </c>
      <c r="M4" s="32">
        <v>0.30446000000000001</v>
      </c>
      <c r="N4" s="32">
        <v>0.29892999999999997</v>
      </c>
      <c r="O4" s="32">
        <v>0.13643</v>
      </c>
      <c r="P4" s="32">
        <v>0.17832000000000001</v>
      </c>
      <c r="Q4" s="32">
        <v>0.15933</v>
      </c>
      <c r="R4" s="32">
        <v>0.263208</v>
      </c>
    </row>
    <row r="5" spans="1:18" ht="20.25" customHeight="1" x14ac:dyDescent="0.2">
      <c r="A5" s="30">
        <v>111</v>
      </c>
      <c r="B5" s="31" t="s">
        <v>3</v>
      </c>
      <c r="C5" s="32"/>
      <c r="D5" s="32"/>
      <c r="E5" s="32"/>
      <c r="F5" s="32">
        <v>0.3075</v>
      </c>
      <c r="G5" s="32">
        <v>0.26146000000000003</v>
      </c>
      <c r="H5" s="32">
        <v>0.17780000000000001</v>
      </c>
      <c r="I5" s="32">
        <v>0.17913999999999999</v>
      </c>
      <c r="J5" s="32">
        <v>0.14687</v>
      </c>
      <c r="K5" s="32">
        <v>9.6490000000000006E-2</v>
      </c>
      <c r="L5" s="32">
        <v>0.11167000000000001</v>
      </c>
      <c r="M5" s="32">
        <v>0.1411</v>
      </c>
      <c r="N5" s="32">
        <v>0.13482</v>
      </c>
      <c r="O5" s="32">
        <v>0.17402999999999999</v>
      </c>
      <c r="P5" s="32">
        <v>0.19647000000000001</v>
      </c>
      <c r="Q5" s="32">
        <v>0.22287999999999999</v>
      </c>
      <c r="R5" s="32">
        <v>0.17813399999999999</v>
      </c>
    </row>
    <row r="6" spans="1:18" ht="20.25" customHeight="1" x14ac:dyDescent="0.2">
      <c r="A6" s="30">
        <v>121</v>
      </c>
      <c r="B6" s="31" t="s">
        <v>4</v>
      </c>
      <c r="C6" s="32">
        <v>0.25134899999999999</v>
      </c>
      <c r="D6" s="32">
        <v>0.288661</v>
      </c>
      <c r="E6" s="32">
        <v>0.25702999999999998</v>
      </c>
      <c r="F6" s="32">
        <v>0.20623</v>
      </c>
      <c r="G6" s="32">
        <v>0.23538000000000001</v>
      </c>
      <c r="H6" s="32">
        <v>0.22137000000000001</v>
      </c>
      <c r="I6" s="32">
        <v>0.16732</v>
      </c>
      <c r="J6" s="32">
        <v>0.25740000000000002</v>
      </c>
      <c r="K6" s="32">
        <v>0.23044000000000001</v>
      </c>
      <c r="L6" s="32">
        <v>0.22639999999999999</v>
      </c>
      <c r="M6" s="32">
        <v>0.10621</v>
      </c>
      <c r="N6" s="32">
        <v>0.19495999999999999</v>
      </c>
      <c r="O6" s="32">
        <v>0.17948</v>
      </c>
      <c r="P6" s="32">
        <v>0.13461000000000001</v>
      </c>
      <c r="Q6" s="32">
        <v>0.10341</v>
      </c>
      <c r="R6" s="32">
        <v>0.210148</v>
      </c>
    </row>
    <row r="7" spans="1:18" ht="20.25" customHeight="1" x14ac:dyDescent="0.2">
      <c r="A7" s="30">
        <v>127</v>
      </c>
      <c r="B7" s="31" t="s">
        <v>5</v>
      </c>
      <c r="C7" s="32">
        <v>0.16311400000000001</v>
      </c>
      <c r="D7" s="32">
        <v>0.234259</v>
      </c>
      <c r="E7" s="32">
        <v>0.22420000000000001</v>
      </c>
      <c r="F7" s="32">
        <v>0.12866</v>
      </c>
      <c r="G7" s="32">
        <v>0.27778999999999998</v>
      </c>
      <c r="H7" s="32">
        <v>0.10672</v>
      </c>
      <c r="I7" s="32">
        <v>0.11809</v>
      </c>
      <c r="J7" s="32">
        <v>0.12225999999999999</v>
      </c>
      <c r="K7" s="32">
        <v>0.11684</v>
      </c>
      <c r="L7" s="32">
        <v>0.18279999999999999</v>
      </c>
      <c r="M7" s="32">
        <v>0.17709</v>
      </c>
      <c r="N7" s="32">
        <v>0.21190000000000001</v>
      </c>
      <c r="O7" s="32">
        <v>0.2099</v>
      </c>
      <c r="P7" s="32">
        <v>0.21565000000000001</v>
      </c>
      <c r="Q7" s="32">
        <v>0.18981000000000001</v>
      </c>
      <c r="R7" s="32">
        <v>0.24589800000000001</v>
      </c>
    </row>
    <row r="8" spans="1:18" ht="20.25" customHeight="1" x14ac:dyDescent="0.2">
      <c r="A8" s="30">
        <v>63</v>
      </c>
      <c r="B8" s="31" t="s">
        <v>6</v>
      </c>
      <c r="C8" s="32">
        <v>0.32739400000000002</v>
      </c>
      <c r="D8" s="32">
        <v>0.33094699999999999</v>
      </c>
      <c r="E8" s="32">
        <v>0.22517999999999999</v>
      </c>
      <c r="F8" s="32">
        <v>0.27551999999999999</v>
      </c>
      <c r="G8" s="32">
        <v>0.23755000000000001</v>
      </c>
      <c r="H8" s="32">
        <v>0.22747999999999999</v>
      </c>
      <c r="I8" s="32">
        <v>0.26930999999999999</v>
      </c>
      <c r="J8" s="32">
        <v>0.25761000000000001</v>
      </c>
      <c r="K8" s="32">
        <v>0.26771</v>
      </c>
      <c r="L8" s="32">
        <v>0.29772999999999999</v>
      </c>
      <c r="M8" s="32">
        <v>0.27250000000000002</v>
      </c>
      <c r="N8" s="32">
        <v>0.28799999999999998</v>
      </c>
      <c r="O8" s="32">
        <v>0.27495000000000003</v>
      </c>
      <c r="P8" s="32">
        <v>0.33983999999999998</v>
      </c>
      <c r="Q8" s="32">
        <v>0.33996999999999999</v>
      </c>
      <c r="R8" s="32">
        <v>0.22023799999999999</v>
      </c>
    </row>
    <row r="9" spans="1:18" ht="20.25" customHeight="1" x14ac:dyDescent="0.2">
      <c r="A9" s="30">
        <v>113</v>
      </c>
      <c r="B9" s="31" t="s">
        <v>7</v>
      </c>
      <c r="C9" s="32">
        <v>0.19764399999999999</v>
      </c>
      <c r="D9" s="32">
        <v>0.29981600000000003</v>
      </c>
      <c r="E9" s="32">
        <v>0.22669</v>
      </c>
      <c r="F9" s="32">
        <v>0.18109</v>
      </c>
      <c r="G9" s="32">
        <v>0.27328999999999998</v>
      </c>
      <c r="H9" s="32">
        <v>0.23291000000000001</v>
      </c>
      <c r="I9" s="32">
        <v>0.24579999999999999</v>
      </c>
      <c r="J9" s="32">
        <v>0.24565000000000001</v>
      </c>
      <c r="K9" s="32">
        <v>0.20774999999999999</v>
      </c>
      <c r="L9" s="32">
        <v>0.23036999999999999</v>
      </c>
      <c r="M9" s="32">
        <v>0.14813999999999999</v>
      </c>
      <c r="N9" s="32">
        <v>0.10951</v>
      </c>
      <c r="O9" s="32">
        <v>0.13772999999999999</v>
      </c>
      <c r="P9" s="32">
        <v>0.30142000000000002</v>
      </c>
      <c r="Q9" s="32">
        <v>0.14027000000000001</v>
      </c>
      <c r="R9" s="32">
        <v>0.126475</v>
      </c>
    </row>
    <row r="10" spans="1:18" ht="20.25" customHeight="1" x14ac:dyDescent="0.2">
      <c r="A10" s="30">
        <v>1091</v>
      </c>
      <c r="B10" s="31" t="s">
        <v>8</v>
      </c>
      <c r="C10" s="32">
        <v>0.23256099999999999</v>
      </c>
      <c r="D10" s="32">
        <v>0.31917400000000001</v>
      </c>
      <c r="E10" s="32">
        <v>0.11015999999999999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20.25" customHeight="1" x14ac:dyDescent="0.2">
      <c r="A11" s="30">
        <v>143</v>
      </c>
      <c r="B11" s="31" t="s">
        <v>9</v>
      </c>
      <c r="C11" s="32">
        <v>0.38482</v>
      </c>
      <c r="D11" s="32">
        <v>0.38268799999999997</v>
      </c>
      <c r="E11" s="32">
        <v>0.42967</v>
      </c>
      <c r="F11" s="32">
        <v>0.31529000000000001</v>
      </c>
      <c r="G11" s="32">
        <v>0.31955</v>
      </c>
      <c r="H11" s="32">
        <v>0.26150000000000001</v>
      </c>
      <c r="I11" s="32">
        <v>0.22484999999999999</v>
      </c>
      <c r="J11" s="32">
        <v>0.23576</v>
      </c>
      <c r="K11" s="32">
        <v>0.20008999999999999</v>
      </c>
      <c r="L11" s="32">
        <v>0.28261999999999998</v>
      </c>
      <c r="M11" s="32">
        <v>0.24859999999999999</v>
      </c>
      <c r="N11" s="32">
        <v>0.31533</v>
      </c>
      <c r="O11" s="32">
        <v>0.38186999999999999</v>
      </c>
      <c r="P11" s="32">
        <v>0.34431</v>
      </c>
      <c r="Q11" s="32">
        <v>0.27831</v>
      </c>
      <c r="R11" s="32"/>
    </row>
    <row r="12" spans="1:18" ht="20.25" customHeight="1" x14ac:dyDescent="0.2">
      <c r="A12" s="30">
        <v>43</v>
      </c>
      <c r="B12" s="31" t="s">
        <v>10</v>
      </c>
      <c r="C12" s="32">
        <v>0.26303599999999999</v>
      </c>
      <c r="D12" s="32">
        <v>0.19903799999999999</v>
      </c>
      <c r="E12" s="32">
        <v>0.21092</v>
      </c>
      <c r="F12" s="32">
        <v>0.23685</v>
      </c>
      <c r="G12" s="32">
        <v>0.23280000000000001</v>
      </c>
      <c r="H12" s="32">
        <v>0.22277</v>
      </c>
      <c r="I12" s="32">
        <v>0.26740999999999998</v>
      </c>
      <c r="J12" s="32">
        <v>0.31639</v>
      </c>
      <c r="K12" s="32">
        <v>0.30299999999999999</v>
      </c>
      <c r="L12" s="32">
        <v>0.23252</v>
      </c>
      <c r="M12" s="32">
        <v>0.24943000000000001</v>
      </c>
      <c r="N12" s="32">
        <v>0.22955999999999999</v>
      </c>
      <c r="O12" s="32">
        <v>0.24618000000000001</v>
      </c>
      <c r="P12" s="32">
        <v>0.24099000000000001</v>
      </c>
      <c r="Q12" s="32">
        <v>0.24041000000000001</v>
      </c>
      <c r="R12" s="32">
        <v>0.22470799999999999</v>
      </c>
    </row>
    <row r="13" spans="1:18" ht="20.25" customHeight="1" x14ac:dyDescent="0.2">
      <c r="A13" s="30">
        <v>2</v>
      </c>
      <c r="B13" s="31" t="s">
        <v>11</v>
      </c>
      <c r="C13" s="32">
        <v>0.28895799999999999</v>
      </c>
      <c r="D13" s="32">
        <v>0.17338999999999999</v>
      </c>
      <c r="E13" s="32">
        <v>0.15870000000000001</v>
      </c>
      <c r="F13" s="32">
        <v>0.13442999999999999</v>
      </c>
      <c r="G13" s="32">
        <v>0.17476</v>
      </c>
      <c r="H13" s="32">
        <v>0.18414</v>
      </c>
      <c r="I13" s="32">
        <v>0.22475999999999999</v>
      </c>
      <c r="J13" s="32">
        <v>0.21879000000000001</v>
      </c>
      <c r="K13" s="32">
        <v>0.21457000000000001</v>
      </c>
      <c r="L13" s="32">
        <v>0.24085999999999999</v>
      </c>
      <c r="M13" s="32">
        <v>0.22647</v>
      </c>
      <c r="N13" s="32">
        <v>0.29533999999999999</v>
      </c>
      <c r="O13" s="32">
        <v>0.23361999999999999</v>
      </c>
      <c r="P13" s="32">
        <v>0.215</v>
      </c>
      <c r="Q13" s="32">
        <v>0.21043000000000001</v>
      </c>
      <c r="R13" s="32">
        <v>0.21401800000000001</v>
      </c>
    </row>
    <row r="14" spans="1:18" ht="20.25" customHeight="1" x14ac:dyDescent="0.2">
      <c r="A14" s="30">
        <v>22</v>
      </c>
      <c r="B14" s="31" t="s">
        <v>170</v>
      </c>
      <c r="C14" s="32">
        <v>0.1913</v>
      </c>
      <c r="D14" s="32">
        <v>0.20600499999999999</v>
      </c>
      <c r="E14" s="32">
        <v>0.1368</v>
      </c>
      <c r="F14" s="32">
        <v>0.15007000000000001</v>
      </c>
      <c r="G14" s="32">
        <v>0.13361999999999999</v>
      </c>
      <c r="H14" s="32">
        <v>9.1350000000000001E-2</v>
      </c>
      <c r="I14" s="32">
        <v>0.11461</v>
      </c>
      <c r="J14" s="32">
        <v>0.19245999999999999</v>
      </c>
      <c r="K14" s="32">
        <v>0.34499999999999997</v>
      </c>
      <c r="L14" s="32">
        <v>0.14896000000000001</v>
      </c>
      <c r="M14" s="32">
        <v>0.21454000000000001</v>
      </c>
      <c r="N14" s="32">
        <v>0.14541999999999999</v>
      </c>
      <c r="O14" s="32">
        <v>0.15623000000000001</v>
      </c>
      <c r="P14" s="32">
        <v>0.21940000000000001</v>
      </c>
      <c r="Q14" s="32">
        <v>0.29058</v>
      </c>
      <c r="R14" s="32">
        <v>0.28056199999999998</v>
      </c>
    </row>
    <row r="15" spans="1:18" ht="20.25" customHeight="1" x14ac:dyDescent="0.2">
      <c r="A15" s="30">
        <v>4</v>
      </c>
      <c r="B15" s="31" t="s">
        <v>12</v>
      </c>
      <c r="C15" s="32">
        <v>0.149228</v>
      </c>
      <c r="D15" s="32">
        <v>0.45739400000000002</v>
      </c>
      <c r="E15" s="32">
        <v>0.19277</v>
      </c>
      <c r="F15" s="32">
        <v>0.17136000000000001</v>
      </c>
      <c r="G15" s="32">
        <v>0.22358</v>
      </c>
      <c r="H15" s="32">
        <v>7.4880000000000002E-2</v>
      </c>
      <c r="I15" s="32">
        <v>0.17427999999999999</v>
      </c>
      <c r="J15" s="32">
        <v>0.29203000000000001</v>
      </c>
      <c r="K15" s="32">
        <v>0.14199999999999999</v>
      </c>
      <c r="L15" s="32">
        <v>0.11025</v>
      </c>
      <c r="M15" s="32">
        <v>8.3839999999999998E-2</v>
      </c>
      <c r="N15" s="32">
        <v>0.18482000000000001</v>
      </c>
      <c r="O15" s="32">
        <v>0.19026999999999999</v>
      </c>
      <c r="P15" s="32">
        <v>-0.16478999999999999</v>
      </c>
      <c r="Q15" s="32">
        <v>0.17085</v>
      </c>
      <c r="R15" s="32">
        <v>0.146096</v>
      </c>
    </row>
    <row r="16" spans="1:18" ht="20.25" customHeight="1" x14ac:dyDescent="0.2">
      <c r="A16" s="30">
        <v>1032</v>
      </c>
      <c r="B16" s="31" t="s">
        <v>13</v>
      </c>
      <c r="C16" s="32">
        <v>0.334061</v>
      </c>
      <c r="D16" s="32">
        <v>0.34955599999999998</v>
      </c>
      <c r="E16" s="32">
        <v>0.31240000000000001</v>
      </c>
      <c r="F16" s="32">
        <v>0.16350000000000001</v>
      </c>
      <c r="G16" s="32">
        <v>0.16663</v>
      </c>
      <c r="H16" s="32">
        <v>-7.6299999999999996E-3</v>
      </c>
      <c r="I16" s="32">
        <v>-0.16853000000000001</v>
      </c>
      <c r="J16" s="32"/>
      <c r="K16" s="32"/>
      <c r="L16" s="32"/>
      <c r="M16" s="32"/>
      <c r="N16" s="32"/>
      <c r="O16" s="32"/>
      <c r="P16" s="32"/>
      <c r="Q16" s="32"/>
      <c r="R16" s="32"/>
    </row>
    <row r="17" spans="1:18" ht="20.25" customHeight="1" x14ac:dyDescent="0.2">
      <c r="A17" s="30">
        <v>23</v>
      </c>
      <c r="B17" s="31" t="s">
        <v>14</v>
      </c>
      <c r="C17" s="32">
        <v>0.41654600000000003</v>
      </c>
      <c r="D17" s="32">
        <v>0.37654900000000002</v>
      </c>
      <c r="E17" s="32">
        <v>0.35759999999999997</v>
      </c>
      <c r="F17" s="32">
        <v>0.46967999999999999</v>
      </c>
      <c r="G17" s="32">
        <v>0.35904000000000003</v>
      </c>
      <c r="H17" s="32">
        <v>0.51222000000000001</v>
      </c>
      <c r="I17" s="32">
        <v>0.1208</v>
      </c>
      <c r="J17" s="32">
        <v>0.29596</v>
      </c>
      <c r="K17" s="32">
        <v>9.2710000000000001E-2</v>
      </c>
      <c r="L17" s="32">
        <v>0.30188999999999999</v>
      </c>
      <c r="M17" s="32">
        <v>0.27984999999999999</v>
      </c>
      <c r="N17" s="32">
        <v>7.732E-2</v>
      </c>
      <c r="O17" s="32">
        <v>0.28800999999999999</v>
      </c>
      <c r="P17" s="32">
        <v>0.37292999999999998</v>
      </c>
      <c r="Q17" s="32">
        <v>0.36889</v>
      </c>
      <c r="R17" s="32">
        <v>0.62212199999999995</v>
      </c>
    </row>
    <row r="18" spans="1:18" ht="20.25" customHeight="1" x14ac:dyDescent="0.2">
      <c r="A18" s="30">
        <v>24</v>
      </c>
      <c r="B18" s="31" t="s">
        <v>15</v>
      </c>
      <c r="C18" s="32">
        <v>0.246861</v>
      </c>
      <c r="D18" s="32">
        <v>0.209399</v>
      </c>
      <c r="E18" s="32">
        <v>0.19381999999999999</v>
      </c>
      <c r="F18" s="32">
        <v>0.26618999999999998</v>
      </c>
      <c r="G18" s="32">
        <v>0.59957000000000005</v>
      </c>
      <c r="H18" s="32">
        <v>0.2397</v>
      </c>
      <c r="I18" s="32">
        <v>0.24837000000000001</v>
      </c>
      <c r="J18" s="32">
        <v>8.1320000000000003E-2</v>
      </c>
      <c r="K18" s="32">
        <v>0.19806000000000001</v>
      </c>
      <c r="L18" s="32">
        <v>0.30529000000000001</v>
      </c>
      <c r="M18" s="32">
        <v>0.21920000000000001</v>
      </c>
      <c r="N18" s="32">
        <v>0.23102</v>
      </c>
      <c r="O18" s="32">
        <v>0.29382000000000003</v>
      </c>
      <c r="P18" s="32">
        <v>1.1169999999999999E-2</v>
      </c>
      <c r="Q18" s="32">
        <v>0.26887</v>
      </c>
      <c r="R18" s="32">
        <v>0.278534</v>
      </c>
    </row>
    <row r="19" spans="1:18" ht="20.25" customHeight="1" x14ac:dyDescent="0.2">
      <c r="A19" s="30">
        <v>64</v>
      </c>
      <c r="B19" s="31" t="s">
        <v>16</v>
      </c>
      <c r="C19" s="32">
        <v>0.18662899999999999</v>
      </c>
      <c r="D19" s="32">
        <v>0.19444600000000001</v>
      </c>
      <c r="E19" s="32">
        <v>9.6799999999999997E-2</v>
      </c>
      <c r="F19" s="32">
        <v>0.13292999999999999</v>
      </c>
      <c r="G19" s="32">
        <v>0.14008999999999999</v>
      </c>
      <c r="H19" s="32">
        <v>0.1837</v>
      </c>
      <c r="I19" s="32">
        <v>0.12392</v>
      </c>
      <c r="J19" s="32">
        <v>0.17999000000000001</v>
      </c>
      <c r="K19" s="32">
        <v>0.19825000000000001</v>
      </c>
      <c r="L19" s="32">
        <v>0.17072999999999999</v>
      </c>
      <c r="M19" s="32">
        <v>0.16930000000000001</v>
      </c>
      <c r="N19" s="32">
        <v>0.18545</v>
      </c>
      <c r="O19" s="32">
        <v>0.16472000000000001</v>
      </c>
      <c r="P19" s="32">
        <v>0.22023000000000001</v>
      </c>
      <c r="Q19" s="32">
        <v>0.19850000000000001</v>
      </c>
      <c r="R19" s="32">
        <v>0.25250800000000001</v>
      </c>
    </row>
    <row r="20" spans="1:18" ht="20.25" customHeight="1" x14ac:dyDescent="0.2">
      <c r="A20" s="30">
        <v>5</v>
      </c>
      <c r="B20" s="31" t="s">
        <v>17</v>
      </c>
      <c r="C20" s="32">
        <v>0.32927099999999998</v>
      </c>
      <c r="D20" s="32">
        <v>0.26076700000000003</v>
      </c>
      <c r="E20" s="32">
        <v>0.31475999999999998</v>
      </c>
      <c r="F20" s="32">
        <v>0.31089</v>
      </c>
      <c r="G20" s="32">
        <v>0.33745000000000003</v>
      </c>
      <c r="H20" s="32">
        <v>0.40851999999999999</v>
      </c>
      <c r="I20" s="32">
        <v>0.60843000000000003</v>
      </c>
      <c r="J20" s="32">
        <v>0.74099000000000004</v>
      </c>
      <c r="K20" s="32">
        <v>0.45305000000000001</v>
      </c>
      <c r="L20" s="32">
        <v>0.82899</v>
      </c>
      <c r="M20" s="32">
        <v>0.37485000000000002</v>
      </c>
      <c r="N20" s="32"/>
      <c r="O20" s="32"/>
      <c r="P20" s="32"/>
      <c r="Q20" s="32"/>
      <c r="R20" s="32"/>
    </row>
    <row r="21" spans="1:18" ht="20.25" customHeight="1" x14ac:dyDescent="0.2">
      <c r="A21" s="30">
        <v>144</v>
      </c>
      <c r="B21" s="31" t="s">
        <v>18</v>
      </c>
      <c r="C21" s="32">
        <v>0.18388599999999999</v>
      </c>
      <c r="D21" s="32">
        <v>0.246395</v>
      </c>
      <c r="E21" s="32">
        <v>0.16933000000000001</v>
      </c>
      <c r="F21" s="32">
        <v>0.13220999999999999</v>
      </c>
      <c r="G21" s="32">
        <v>0.13122</v>
      </c>
      <c r="H21" s="32">
        <v>7.8820000000000001E-2</v>
      </c>
      <c r="I21" s="32">
        <v>0.31967000000000001</v>
      </c>
      <c r="J21" s="32">
        <v>0.2717</v>
      </c>
      <c r="K21" s="32">
        <v>0.40760000000000002</v>
      </c>
      <c r="L21" s="32">
        <v>0.21357000000000001</v>
      </c>
      <c r="M21" s="32">
        <v>0.46792</v>
      </c>
      <c r="N21" s="32">
        <v>0.39876</v>
      </c>
      <c r="O21" s="32">
        <v>0.42309999999999998</v>
      </c>
      <c r="P21" s="32">
        <v>0.36665999999999999</v>
      </c>
      <c r="Q21" s="32">
        <v>0.31849</v>
      </c>
      <c r="R21" s="32">
        <v>0.208756</v>
      </c>
    </row>
    <row r="22" spans="1:18" ht="20.25" customHeight="1" x14ac:dyDescent="0.2">
      <c r="A22" s="30">
        <v>132</v>
      </c>
      <c r="B22" s="31" t="s">
        <v>19</v>
      </c>
      <c r="C22" s="32">
        <v>0.16681099999999999</v>
      </c>
      <c r="D22" s="32">
        <v>0.35861900000000002</v>
      </c>
      <c r="E22" s="32">
        <v>0.15185000000000001</v>
      </c>
      <c r="F22" s="32">
        <v>0.18437000000000001</v>
      </c>
      <c r="G22" s="32">
        <v>0.12853000000000001</v>
      </c>
      <c r="H22" s="32">
        <v>0.15236</v>
      </c>
      <c r="I22" s="32">
        <v>0.13281999999999999</v>
      </c>
      <c r="J22" s="32">
        <v>0.14338000000000001</v>
      </c>
      <c r="K22" s="32">
        <v>0.14821000000000001</v>
      </c>
      <c r="L22" s="32">
        <v>0.11236</v>
      </c>
      <c r="M22" s="32">
        <v>0.14945</v>
      </c>
      <c r="N22" s="32">
        <v>0.13589999999999999</v>
      </c>
      <c r="O22" s="32">
        <v>0.15984999999999999</v>
      </c>
      <c r="P22" s="32">
        <v>0.10639999999999999</v>
      </c>
      <c r="Q22" s="32">
        <v>0.15221999999999999</v>
      </c>
      <c r="R22" s="32">
        <v>0.12936</v>
      </c>
    </row>
    <row r="23" spans="1:18" ht="20.25" customHeight="1" x14ac:dyDescent="0.2">
      <c r="A23" s="30">
        <v>1077</v>
      </c>
      <c r="B23" s="31" t="s">
        <v>20</v>
      </c>
      <c r="C23" s="32">
        <v>0.180093</v>
      </c>
      <c r="D23" s="32">
        <v>0.35545500000000002</v>
      </c>
      <c r="E23" s="32">
        <v>0.61473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 ht="20.25" customHeight="1" x14ac:dyDescent="0.2">
      <c r="A24" s="30">
        <v>33</v>
      </c>
      <c r="B24" s="31" t="s">
        <v>21</v>
      </c>
      <c r="C24" s="32">
        <v>0.26178000000000001</v>
      </c>
      <c r="D24" s="32">
        <v>0.26211499999999999</v>
      </c>
      <c r="E24" s="32">
        <v>0.25505</v>
      </c>
      <c r="F24" s="32">
        <v>0.25979000000000002</v>
      </c>
      <c r="G24" s="32">
        <v>0.22331999999999999</v>
      </c>
      <c r="H24" s="32">
        <v>0.23916999999999999</v>
      </c>
      <c r="I24" s="32">
        <v>0.22206000000000001</v>
      </c>
      <c r="J24" s="32">
        <v>0.23752999999999999</v>
      </c>
      <c r="K24" s="32">
        <v>0.20891000000000001</v>
      </c>
      <c r="L24" s="32">
        <v>0.21783</v>
      </c>
      <c r="M24" s="32">
        <v>0.21679000000000001</v>
      </c>
      <c r="N24" s="32">
        <v>0.21878</v>
      </c>
      <c r="O24" s="32">
        <v>0.22931000000000001</v>
      </c>
      <c r="P24" s="32">
        <v>0.23738999999999999</v>
      </c>
      <c r="Q24" s="32">
        <v>0.24609</v>
      </c>
      <c r="R24" s="32">
        <v>0.32066899999999998</v>
      </c>
    </row>
    <row r="25" spans="1:18" ht="20.25" customHeight="1" x14ac:dyDescent="0.2">
      <c r="A25" s="30">
        <v>65</v>
      </c>
      <c r="B25" s="31" t="s">
        <v>22</v>
      </c>
      <c r="C25" s="32">
        <v>0.30973099999999998</v>
      </c>
      <c r="D25" s="32">
        <v>0.22192600000000001</v>
      </c>
      <c r="E25" s="32">
        <v>0.19244</v>
      </c>
      <c r="F25" s="32">
        <v>0.21589</v>
      </c>
      <c r="G25" s="32">
        <v>0.21460000000000001</v>
      </c>
      <c r="H25" s="32">
        <v>0.16958999999999999</v>
      </c>
      <c r="I25" s="32">
        <v>0.24159</v>
      </c>
      <c r="J25" s="32">
        <v>0.18651000000000001</v>
      </c>
      <c r="K25" s="32">
        <v>0.19336</v>
      </c>
      <c r="L25" s="32">
        <v>0.19697999999999999</v>
      </c>
      <c r="M25" s="32">
        <v>0.23133999999999999</v>
      </c>
      <c r="N25" s="32">
        <v>0.24421000000000001</v>
      </c>
      <c r="O25" s="32">
        <v>0.21834999999999999</v>
      </c>
      <c r="P25" s="32">
        <v>0.21465000000000001</v>
      </c>
      <c r="Q25" s="32">
        <v>0.28295999999999999</v>
      </c>
      <c r="R25" s="32">
        <v>0.23474300000000001</v>
      </c>
    </row>
    <row r="26" spans="1:18" ht="20.25" customHeight="1" x14ac:dyDescent="0.2">
      <c r="A26" s="30">
        <v>92</v>
      </c>
      <c r="B26" s="31" t="s">
        <v>23</v>
      </c>
      <c r="C26" s="32">
        <v>0.19698599999999999</v>
      </c>
      <c r="D26" s="32">
        <v>0.283943</v>
      </c>
      <c r="E26" s="32">
        <v>0.17288000000000001</v>
      </c>
      <c r="F26" s="32">
        <v>0.10008</v>
      </c>
      <c r="G26" s="32">
        <v>0.14216000000000001</v>
      </c>
      <c r="H26" s="32">
        <v>0.14082</v>
      </c>
      <c r="I26" s="32">
        <v>0.14909</v>
      </c>
      <c r="J26" s="32">
        <v>0.14696999999999999</v>
      </c>
      <c r="K26" s="32">
        <v>0.13478000000000001</v>
      </c>
      <c r="L26" s="32">
        <v>0.13947999999999999</v>
      </c>
      <c r="M26" s="32">
        <v>0.14363000000000001</v>
      </c>
      <c r="N26" s="32">
        <v>0.1135</v>
      </c>
      <c r="O26" s="32">
        <v>0.13483000000000001</v>
      </c>
      <c r="P26" s="32">
        <v>0.17299999999999999</v>
      </c>
      <c r="Q26" s="32">
        <v>0.11763</v>
      </c>
      <c r="R26" s="32">
        <v>0.128494</v>
      </c>
    </row>
    <row r="27" spans="1:18" ht="20.25" customHeight="1" x14ac:dyDescent="0.2">
      <c r="A27" s="30">
        <v>128</v>
      </c>
      <c r="B27" s="31" t="s">
        <v>24</v>
      </c>
      <c r="C27" s="32">
        <v>0.17055000000000001</v>
      </c>
      <c r="D27" s="32">
        <v>0.16810900000000001</v>
      </c>
      <c r="E27" s="32">
        <v>0.15282000000000001</v>
      </c>
      <c r="F27" s="32">
        <v>0.18148</v>
      </c>
      <c r="G27" s="32">
        <v>0.11115999999999999</v>
      </c>
      <c r="H27" s="32">
        <v>0.14341999999999999</v>
      </c>
      <c r="I27" s="32">
        <v>0.12837000000000001</v>
      </c>
      <c r="J27" s="32">
        <v>0.14463999999999999</v>
      </c>
      <c r="K27" s="32">
        <v>0.17047999999999999</v>
      </c>
      <c r="L27" s="32">
        <v>0.18762000000000001</v>
      </c>
      <c r="M27" s="32">
        <v>0.27773999999999999</v>
      </c>
      <c r="N27" s="32">
        <v>0.16034000000000001</v>
      </c>
      <c r="O27" s="32">
        <v>0.15648000000000001</v>
      </c>
      <c r="P27" s="32">
        <v>0.1477</v>
      </c>
      <c r="Q27" s="32">
        <v>0.15492</v>
      </c>
      <c r="R27" s="32">
        <v>0.21035999999999999</v>
      </c>
    </row>
    <row r="28" spans="1:18" ht="20.25" customHeight="1" x14ac:dyDescent="0.2">
      <c r="A28" s="30">
        <v>159</v>
      </c>
      <c r="B28" s="31" t="s">
        <v>25</v>
      </c>
      <c r="C28" s="32">
        <v>0.28433700000000001</v>
      </c>
      <c r="D28" s="32">
        <v>0.33143800000000001</v>
      </c>
      <c r="E28" s="32">
        <v>0.35386000000000001</v>
      </c>
      <c r="F28" s="32">
        <v>0.25474000000000002</v>
      </c>
      <c r="G28" s="32">
        <v>0.27771000000000001</v>
      </c>
      <c r="H28" s="32">
        <v>0.23408999999999999</v>
      </c>
      <c r="I28" s="32">
        <v>0.11762</v>
      </c>
      <c r="J28" s="32">
        <v>0.12640999999999999</v>
      </c>
      <c r="K28" s="32">
        <v>3.9140000000000001E-2</v>
      </c>
      <c r="L28" s="32">
        <v>1.8839999999999999E-2</v>
      </c>
      <c r="M28" s="32">
        <v>4.0689999999999997E-2</v>
      </c>
      <c r="N28" s="32">
        <v>7.3609999999999995E-2</v>
      </c>
      <c r="O28" s="32">
        <v>0.13644000000000001</v>
      </c>
      <c r="P28" s="32">
        <v>0.12059</v>
      </c>
      <c r="Q28" s="32">
        <v>0.12633</v>
      </c>
      <c r="R28" s="32">
        <v>0.19963500000000001</v>
      </c>
    </row>
    <row r="29" spans="1:18" ht="20.25" customHeight="1" x14ac:dyDescent="0.2">
      <c r="A29" s="30">
        <v>1093</v>
      </c>
      <c r="B29" s="31" t="s">
        <v>26</v>
      </c>
      <c r="C29" s="32">
        <v>0.208921</v>
      </c>
      <c r="D29" s="32">
        <v>0.186552</v>
      </c>
      <c r="E29" s="32">
        <v>6.2370000000000002E-2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ht="20.25" customHeight="1" x14ac:dyDescent="0.2">
      <c r="A30" s="30">
        <v>133</v>
      </c>
      <c r="B30" s="31" t="s">
        <v>27</v>
      </c>
      <c r="C30" s="32">
        <v>0.16720599999999999</v>
      </c>
      <c r="D30" s="32">
        <v>0.18507799999999999</v>
      </c>
      <c r="E30" s="32">
        <v>0.15260000000000001</v>
      </c>
      <c r="F30" s="32">
        <v>0.10338</v>
      </c>
      <c r="G30" s="32">
        <v>0.12284</v>
      </c>
      <c r="H30" s="32">
        <v>0.15</v>
      </c>
      <c r="I30" s="32">
        <v>0.13694000000000001</v>
      </c>
      <c r="J30" s="32">
        <v>0.1709</v>
      </c>
      <c r="K30" s="32">
        <v>0.19441</v>
      </c>
      <c r="L30" s="32">
        <v>0.19223000000000001</v>
      </c>
      <c r="M30" s="32">
        <v>0.24918000000000001</v>
      </c>
      <c r="N30" s="32">
        <v>0.15978999999999999</v>
      </c>
      <c r="O30" s="32">
        <v>0.33926000000000001</v>
      </c>
      <c r="P30" s="32">
        <v>0.18806</v>
      </c>
      <c r="Q30" s="32">
        <v>0.17954000000000001</v>
      </c>
      <c r="R30" s="32"/>
    </row>
    <row r="31" spans="1:18" ht="20.25" customHeight="1" x14ac:dyDescent="0.2">
      <c r="A31" s="30">
        <v>94</v>
      </c>
      <c r="B31" s="31" t="s">
        <v>28</v>
      </c>
      <c r="C31" s="32">
        <v>0.35047699999999998</v>
      </c>
      <c r="D31" s="32">
        <v>0.38421</v>
      </c>
      <c r="E31" s="32">
        <v>0.44651000000000002</v>
      </c>
      <c r="F31" s="32">
        <v>0.37886999999999998</v>
      </c>
      <c r="G31" s="32">
        <v>0.37010999999999999</v>
      </c>
      <c r="H31" s="32">
        <v>0.41020000000000001</v>
      </c>
      <c r="I31" s="32">
        <v>0.33607999999999999</v>
      </c>
      <c r="J31" s="32">
        <v>0.30810999999999999</v>
      </c>
      <c r="K31" s="32">
        <v>0.27817999999999998</v>
      </c>
      <c r="L31" s="32">
        <v>0.26928999999999997</v>
      </c>
      <c r="M31" s="32">
        <v>0.32667000000000002</v>
      </c>
      <c r="N31" s="32"/>
      <c r="O31" s="32"/>
      <c r="P31" s="32"/>
      <c r="Q31" s="32"/>
      <c r="R31" s="32"/>
    </row>
    <row r="32" spans="1:18" ht="20.25" customHeight="1" x14ac:dyDescent="0.2">
      <c r="A32" s="30">
        <v>95</v>
      </c>
      <c r="B32" s="31" t="s">
        <v>29</v>
      </c>
      <c r="C32" s="32">
        <v>0.109365</v>
      </c>
      <c r="D32" s="32">
        <v>0.17072699999999999</v>
      </c>
      <c r="E32" s="32">
        <v>0.10378999999999999</v>
      </c>
      <c r="F32" s="32">
        <v>0.10995000000000001</v>
      </c>
      <c r="G32" s="32">
        <v>0.25777</v>
      </c>
      <c r="H32" s="32">
        <v>0.14255999999999999</v>
      </c>
      <c r="I32" s="32">
        <v>0.24166000000000001</v>
      </c>
      <c r="J32" s="32">
        <v>0.26099</v>
      </c>
      <c r="K32" s="32">
        <v>0.15057999999999999</v>
      </c>
      <c r="L32" s="32">
        <v>0.16189999999999999</v>
      </c>
      <c r="M32" s="32">
        <v>0.13020000000000001</v>
      </c>
      <c r="N32" s="32">
        <v>0.13547999999999999</v>
      </c>
      <c r="O32" s="32">
        <v>0.1346</v>
      </c>
      <c r="P32" s="32">
        <v>3.243E-2</v>
      </c>
      <c r="Q32" s="32">
        <v>0.30370999999999998</v>
      </c>
      <c r="R32" s="32">
        <v>0.18859600000000001</v>
      </c>
    </row>
    <row r="33" spans="1:18" ht="20.25" customHeight="1" x14ac:dyDescent="0.2">
      <c r="A33" s="30">
        <v>160</v>
      </c>
      <c r="B33" s="31" t="s">
        <v>30</v>
      </c>
      <c r="C33" s="32">
        <v>0.210232</v>
      </c>
      <c r="D33" s="32">
        <v>0.13106799999999999</v>
      </c>
      <c r="E33" s="32">
        <v>0.17294000000000001</v>
      </c>
      <c r="F33" s="32">
        <v>0.19025</v>
      </c>
      <c r="G33" s="32">
        <v>0.18429999999999999</v>
      </c>
      <c r="H33" s="32">
        <v>0.14460999999999999</v>
      </c>
      <c r="I33" s="32">
        <v>0.14072999999999999</v>
      </c>
      <c r="J33" s="32">
        <v>8.0089999999999995E-2</v>
      </c>
      <c r="K33" s="32">
        <v>4.3380000000000002E-2</v>
      </c>
      <c r="L33" s="32">
        <v>0.16735</v>
      </c>
      <c r="M33" s="32">
        <v>0.15866</v>
      </c>
      <c r="N33" s="32">
        <v>0.27649000000000001</v>
      </c>
      <c r="O33" s="32">
        <v>0.18575</v>
      </c>
      <c r="P33" s="32">
        <v>0.15259</v>
      </c>
      <c r="Q33" s="32">
        <v>0.18632000000000001</v>
      </c>
      <c r="R33" s="32">
        <v>0.226379</v>
      </c>
    </row>
    <row r="34" spans="1:18" ht="20.25" customHeight="1" x14ac:dyDescent="0.2">
      <c r="A34" s="30">
        <v>149</v>
      </c>
      <c r="B34" s="31" t="s">
        <v>31</v>
      </c>
      <c r="C34" s="32">
        <v>0.218417</v>
      </c>
      <c r="D34" s="32">
        <v>0.21765899999999999</v>
      </c>
      <c r="E34" s="32">
        <v>0.20127999999999999</v>
      </c>
      <c r="F34" s="32">
        <v>0.16531999999999999</v>
      </c>
      <c r="G34" s="32">
        <v>0.20463999999999999</v>
      </c>
      <c r="H34" s="32">
        <v>0.24346999999999999</v>
      </c>
      <c r="I34" s="32">
        <v>0.17161000000000001</v>
      </c>
      <c r="J34" s="32">
        <v>0.1938</v>
      </c>
      <c r="K34" s="32">
        <v>0.20093</v>
      </c>
      <c r="L34" s="32">
        <v>0.21632999999999999</v>
      </c>
      <c r="M34" s="32">
        <v>0.27911999999999998</v>
      </c>
      <c r="N34" s="32">
        <v>0.31436999999999998</v>
      </c>
      <c r="O34" s="32">
        <v>0.25907999999999998</v>
      </c>
      <c r="P34" s="32">
        <v>0.22269</v>
      </c>
      <c r="Q34" s="32">
        <v>0.18632000000000001</v>
      </c>
      <c r="R34" s="32">
        <v>0.30142999999999998</v>
      </c>
    </row>
    <row r="35" spans="1:18" ht="20.25" customHeight="1" x14ac:dyDescent="0.2">
      <c r="A35" s="30">
        <v>129</v>
      </c>
      <c r="B35" s="31" t="s">
        <v>32</v>
      </c>
      <c r="C35" s="32">
        <v>0.23017599999999999</v>
      </c>
      <c r="D35" s="32">
        <v>0.21151900000000001</v>
      </c>
      <c r="E35" s="32">
        <v>0.21210999999999999</v>
      </c>
      <c r="F35" s="32">
        <v>0.23</v>
      </c>
      <c r="G35" s="32">
        <v>0.27238000000000001</v>
      </c>
      <c r="H35" s="32">
        <v>0.25894</v>
      </c>
      <c r="I35" s="32">
        <v>0.22866</v>
      </c>
      <c r="J35" s="32">
        <v>0.26677000000000001</v>
      </c>
      <c r="K35" s="32">
        <v>0.25968000000000002</v>
      </c>
      <c r="L35" s="32">
        <v>0.24068999999999999</v>
      </c>
      <c r="M35" s="32">
        <v>0.23494000000000001</v>
      </c>
      <c r="N35" s="32">
        <v>0.22922000000000001</v>
      </c>
      <c r="O35" s="32">
        <v>0.27413999999999999</v>
      </c>
      <c r="P35" s="32">
        <v>0.19420000000000001</v>
      </c>
      <c r="Q35" s="32"/>
      <c r="R35" s="32"/>
    </row>
    <row r="36" spans="1:18" ht="20.25" customHeight="1" x14ac:dyDescent="0.2">
      <c r="A36" s="30">
        <v>104</v>
      </c>
      <c r="B36" s="31" t="s">
        <v>214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>
        <v>0.26072000000000001</v>
      </c>
      <c r="O36" s="32">
        <v>0.26712999999999998</v>
      </c>
      <c r="P36" s="32">
        <v>0.24199000000000001</v>
      </c>
      <c r="Q36" s="32">
        <v>0.22242999999999999</v>
      </c>
      <c r="R36" s="32">
        <v>0.22122800000000001</v>
      </c>
    </row>
    <row r="37" spans="1:18" ht="20.25" customHeight="1" x14ac:dyDescent="0.2">
      <c r="A37" s="30">
        <v>150</v>
      </c>
      <c r="B37" s="31" t="s">
        <v>33</v>
      </c>
      <c r="C37" s="32">
        <v>0.173599</v>
      </c>
      <c r="D37" s="32">
        <v>0.168601</v>
      </c>
      <c r="E37" s="32">
        <v>0.18412999999999999</v>
      </c>
      <c r="F37" s="32">
        <v>0.11088000000000001</v>
      </c>
      <c r="G37" s="32">
        <v>0.13774</v>
      </c>
      <c r="H37" s="32">
        <v>0.17297000000000001</v>
      </c>
      <c r="I37" s="32">
        <v>0.15448999999999999</v>
      </c>
      <c r="J37" s="32">
        <v>0.16242999999999999</v>
      </c>
      <c r="K37" s="32">
        <v>0.15458</v>
      </c>
      <c r="L37" s="32">
        <v>0.2112</v>
      </c>
      <c r="M37" s="32">
        <v>0.30915999999999999</v>
      </c>
      <c r="N37" s="32">
        <v>0.14768000000000001</v>
      </c>
      <c r="O37" s="32">
        <v>0.21390000000000001</v>
      </c>
      <c r="P37" s="32">
        <v>0.17191000000000001</v>
      </c>
      <c r="Q37" s="32">
        <v>0.19075</v>
      </c>
      <c r="R37" s="32">
        <v>0.16989799999999999</v>
      </c>
    </row>
    <row r="38" spans="1:18" ht="20.25" customHeight="1" x14ac:dyDescent="0.2">
      <c r="A38" s="30">
        <v>35</v>
      </c>
      <c r="B38" s="31" t="s">
        <v>34</v>
      </c>
      <c r="C38" s="32">
        <v>0.23334099999999999</v>
      </c>
      <c r="D38" s="32">
        <v>0.19303000000000001</v>
      </c>
      <c r="E38" s="32">
        <v>0.21992999999999999</v>
      </c>
      <c r="F38" s="32">
        <v>0.19966999999999999</v>
      </c>
      <c r="G38" s="32">
        <v>0.22320999999999999</v>
      </c>
      <c r="H38" s="32">
        <v>0.19991</v>
      </c>
      <c r="I38" s="32">
        <v>0.11194999999999999</v>
      </c>
      <c r="J38" s="32">
        <v>0.20133000000000001</v>
      </c>
      <c r="K38" s="32">
        <v>0.27754000000000001</v>
      </c>
      <c r="L38" s="32">
        <v>0.35050999999999999</v>
      </c>
      <c r="M38" s="32">
        <v>0.38078000000000001</v>
      </c>
      <c r="N38" s="32">
        <v>0.43643999999999999</v>
      </c>
      <c r="O38" s="32">
        <v>0.35761999999999999</v>
      </c>
      <c r="P38" s="32">
        <v>0.34991</v>
      </c>
      <c r="Q38" s="32">
        <v>0.22091</v>
      </c>
      <c r="R38" s="32">
        <v>0.22623299999999999</v>
      </c>
    </row>
    <row r="39" spans="1:18" ht="20.25" customHeight="1" x14ac:dyDescent="0.2">
      <c r="A39" s="30">
        <v>66</v>
      </c>
      <c r="B39" s="31" t="s">
        <v>35</v>
      </c>
      <c r="C39" s="32">
        <v>0.36968499999999999</v>
      </c>
      <c r="D39" s="32">
        <v>0.21201700000000001</v>
      </c>
      <c r="E39" s="32">
        <v>0.34420000000000001</v>
      </c>
      <c r="F39" s="32">
        <v>0.23541000000000001</v>
      </c>
      <c r="G39" s="32">
        <v>0.27965000000000001</v>
      </c>
      <c r="H39" s="32">
        <v>0.31226999999999999</v>
      </c>
      <c r="I39" s="32">
        <v>0.23896999999999999</v>
      </c>
      <c r="J39" s="32">
        <v>0.21798999999999999</v>
      </c>
      <c r="K39" s="32">
        <v>0.28756999999999999</v>
      </c>
      <c r="L39" s="32">
        <v>0.27150000000000002</v>
      </c>
      <c r="M39" s="32">
        <v>0.21565999999999999</v>
      </c>
      <c r="N39" s="32">
        <v>0.33611999999999997</v>
      </c>
      <c r="O39" s="32">
        <v>0.32794000000000001</v>
      </c>
      <c r="P39" s="32">
        <v>0.32740999999999998</v>
      </c>
      <c r="Q39" s="32">
        <v>0.27226</v>
      </c>
      <c r="R39" s="32">
        <v>0.32806099999999999</v>
      </c>
    </row>
    <row r="40" spans="1:18" ht="20.25" customHeight="1" x14ac:dyDescent="0.2">
      <c r="A40" s="30">
        <v>44</v>
      </c>
      <c r="B40" s="31" t="s">
        <v>36</v>
      </c>
      <c r="C40" s="32">
        <v>0.597777</v>
      </c>
      <c r="D40" s="32">
        <v>0.57515099999999997</v>
      </c>
      <c r="E40" s="32">
        <v>0.59372999999999998</v>
      </c>
      <c r="F40" s="32">
        <v>0.50427</v>
      </c>
      <c r="G40" s="32">
        <v>0.52493000000000001</v>
      </c>
      <c r="H40" s="32">
        <v>0.57323999999999997</v>
      </c>
      <c r="I40" s="32">
        <v>0.52615999999999996</v>
      </c>
      <c r="J40" s="32">
        <v>0.56455999999999995</v>
      </c>
      <c r="K40" s="32">
        <v>0.371</v>
      </c>
      <c r="L40" s="32">
        <v>0.38494</v>
      </c>
      <c r="M40" s="32">
        <v>0.36657000000000001</v>
      </c>
      <c r="N40" s="32">
        <v>0.29979</v>
      </c>
      <c r="O40" s="32">
        <v>0.26665</v>
      </c>
      <c r="P40" s="32">
        <v>0.37032999999999999</v>
      </c>
      <c r="Q40" s="32">
        <v>0.30447000000000002</v>
      </c>
      <c r="R40" s="32">
        <v>0.44993</v>
      </c>
    </row>
    <row r="41" spans="1:18" ht="20.25" customHeight="1" x14ac:dyDescent="0.2">
      <c r="A41" s="30">
        <v>45</v>
      </c>
      <c r="B41" s="31" t="s">
        <v>37</v>
      </c>
      <c r="C41" s="32">
        <v>0.33479599999999998</v>
      </c>
      <c r="D41" s="32">
        <v>0.24026900000000001</v>
      </c>
      <c r="E41" s="32">
        <v>0.26307000000000003</v>
      </c>
      <c r="F41" s="32">
        <v>0.35958000000000001</v>
      </c>
      <c r="G41" s="32">
        <v>0.18135999999999999</v>
      </c>
      <c r="H41" s="32">
        <v>0.18346999999999999</v>
      </c>
      <c r="I41" s="32">
        <v>0.35657</v>
      </c>
      <c r="J41" s="32">
        <v>0.35648000000000002</v>
      </c>
      <c r="K41" s="32">
        <v>0.2898</v>
      </c>
      <c r="L41" s="32">
        <v>0.28308</v>
      </c>
      <c r="M41" s="32">
        <v>0.15415999999999999</v>
      </c>
      <c r="N41" s="32">
        <v>0.24615000000000001</v>
      </c>
      <c r="O41" s="32">
        <v>0.2208</v>
      </c>
      <c r="P41" s="32">
        <v>0.30326999999999998</v>
      </c>
      <c r="Q41" s="32">
        <v>0.28913</v>
      </c>
      <c r="R41" s="32">
        <v>0.18970100000000001</v>
      </c>
    </row>
    <row r="42" spans="1:18" ht="20.25" customHeight="1" x14ac:dyDescent="0.2">
      <c r="A42" s="30">
        <v>78</v>
      </c>
      <c r="B42" s="31" t="s">
        <v>38</v>
      </c>
      <c r="C42" s="32">
        <v>0.457009</v>
      </c>
      <c r="D42" s="32">
        <v>0.51775899999999997</v>
      </c>
      <c r="E42" s="32">
        <v>0.46937000000000001</v>
      </c>
      <c r="F42" s="32">
        <v>0.41598000000000002</v>
      </c>
      <c r="G42" s="32">
        <v>0.27149000000000001</v>
      </c>
      <c r="H42" s="32">
        <v>0.34570000000000001</v>
      </c>
      <c r="I42" s="32">
        <v>0.48049999999999998</v>
      </c>
      <c r="J42" s="32">
        <v>0.47976999999999997</v>
      </c>
      <c r="K42" s="32">
        <v>0.26389000000000001</v>
      </c>
      <c r="L42" s="32">
        <v>0.34309000000000001</v>
      </c>
      <c r="M42" s="32">
        <v>0.35289999999999999</v>
      </c>
      <c r="N42" s="32">
        <v>0.28689999999999999</v>
      </c>
      <c r="O42" s="32">
        <v>0.43025999999999998</v>
      </c>
      <c r="P42" s="32">
        <v>0.33567000000000002</v>
      </c>
      <c r="Q42" s="32">
        <v>0.28166000000000002</v>
      </c>
      <c r="R42" s="32">
        <v>0.28282200000000002</v>
      </c>
    </row>
    <row r="43" spans="1:18" ht="20.25" customHeight="1" x14ac:dyDescent="0.2">
      <c r="A43" s="30">
        <v>6</v>
      </c>
      <c r="B43" s="31" t="s">
        <v>39</v>
      </c>
      <c r="C43" s="32">
        <v>0.29125899999999999</v>
      </c>
      <c r="D43" s="32">
        <v>0.13942299999999999</v>
      </c>
      <c r="E43" s="32">
        <v>0.18597</v>
      </c>
      <c r="F43" s="32">
        <v>0.18994</v>
      </c>
      <c r="G43" s="32">
        <v>0.34366000000000002</v>
      </c>
      <c r="H43" s="32">
        <v>0.22464999999999999</v>
      </c>
      <c r="I43" s="32">
        <v>0.28600999999999999</v>
      </c>
      <c r="J43" s="32">
        <v>0.253</v>
      </c>
      <c r="K43" s="32">
        <v>0.24271000000000001</v>
      </c>
      <c r="L43" s="32">
        <v>0.25685000000000002</v>
      </c>
      <c r="M43" s="32">
        <v>0.20069999999999999</v>
      </c>
      <c r="N43" s="32">
        <v>0.19408</v>
      </c>
      <c r="O43" s="32">
        <v>0.14446999999999999</v>
      </c>
      <c r="P43" s="32">
        <v>-0.14873</v>
      </c>
      <c r="Q43" s="32"/>
      <c r="R43" s="32"/>
    </row>
    <row r="44" spans="1:18" ht="20.25" customHeight="1" x14ac:dyDescent="0.2">
      <c r="A44" s="30">
        <v>1079</v>
      </c>
      <c r="B44" s="31" t="s">
        <v>40</v>
      </c>
      <c r="C44" s="32">
        <v>0.36718000000000001</v>
      </c>
      <c r="D44" s="32">
        <v>0.34471200000000002</v>
      </c>
      <c r="E44" s="32">
        <v>0.32290000000000002</v>
      </c>
      <c r="F44" s="32">
        <v>0.33374999999999999</v>
      </c>
      <c r="G44" s="32">
        <v>0.10050000000000001</v>
      </c>
      <c r="H44" s="32">
        <v>5.3719999999999997E-2</v>
      </c>
      <c r="I44" s="32">
        <v>0.17427999999999999</v>
      </c>
      <c r="J44" s="32"/>
      <c r="K44" s="32"/>
      <c r="L44" s="32"/>
      <c r="M44" s="32"/>
      <c r="N44" s="32"/>
      <c r="O44" s="32"/>
      <c r="P44" s="32"/>
      <c r="Q44" s="32"/>
      <c r="R44" s="32"/>
    </row>
    <row r="45" spans="1:18" ht="20.25" customHeight="1" x14ac:dyDescent="0.2">
      <c r="A45" s="30">
        <v>151</v>
      </c>
      <c r="B45" s="31" t="s">
        <v>41</v>
      </c>
      <c r="C45" s="32">
        <v>0.31886799999999998</v>
      </c>
      <c r="D45" s="32">
        <v>0.29036400000000001</v>
      </c>
      <c r="E45" s="32">
        <v>0.23654</v>
      </c>
      <c r="F45" s="32">
        <v>0.20654</v>
      </c>
      <c r="G45" s="32">
        <v>0.14283999999999999</v>
      </c>
      <c r="H45" s="32">
        <v>0.17349999999999999</v>
      </c>
      <c r="I45" s="32">
        <v>0.1158</v>
      </c>
      <c r="J45" s="32">
        <v>0.10573</v>
      </c>
      <c r="K45" s="32">
        <v>0.12144000000000001</v>
      </c>
      <c r="L45" s="32">
        <v>0.12327</v>
      </c>
      <c r="M45" s="32">
        <v>0.15884000000000001</v>
      </c>
      <c r="N45" s="32">
        <v>0.13875000000000001</v>
      </c>
      <c r="O45" s="32">
        <v>0.25396999999999997</v>
      </c>
      <c r="P45" s="32">
        <v>0.16991999999999999</v>
      </c>
      <c r="Q45" s="32">
        <v>0.35314000000000001</v>
      </c>
      <c r="R45" s="32">
        <v>0.32375900000000002</v>
      </c>
    </row>
    <row r="46" spans="1:18" ht="20.25" customHeight="1" x14ac:dyDescent="0.2">
      <c r="A46" s="30">
        <v>114</v>
      </c>
      <c r="B46" s="31" t="s">
        <v>42</v>
      </c>
      <c r="C46" s="32">
        <v>0.174038</v>
      </c>
      <c r="D46" s="32">
        <v>0.116383</v>
      </c>
      <c r="E46" s="32">
        <v>0.12534999999999999</v>
      </c>
      <c r="F46" s="32">
        <v>0.26185999999999998</v>
      </c>
      <c r="G46" s="32">
        <v>0.12019000000000001</v>
      </c>
      <c r="H46" s="32">
        <v>0.15836</v>
      </c>
      <c r="I46" s="32">
        <v>0.19420999999999999</v>
      </c>
      <c r="J46" s="32">
        <v>0.10693999999999999</v>
      </c>
      <c r="K46" s="32">
        <v>0.1401</v>
      </c>
      <c r="L46" s="32">
        <v>0.18182000000000001</v>
      </c>
      <c r="M46" s="32">
        <v>0.18678</v>
      </c>
      <c r="N46" s="32">
        <v>0.22337000000000001</v>
      </c>
      <c r="O46" s="32">
        <v>0.19547999999999999</v>
      </c>
      <c r="P46" s="32">
        <v>0.19270999999999999</v>
      </c>
      <c r="Q46" s="32">
        <v>0.26694000000000001</v>
      </c>
      <c r="R46" s="32">
        <v>0.19900100000000001</v>
      </c>
    </row>
    <row r="47" spans="1:18" ht="20.25" customHeight="1" x14ac:dyDescent="0.2">
      <c r="A47" s="30">
        <v>67</v>
      </c>
      <c r="B47" s="31" t="s">
        <v>43</v>
      </c>
      <c r="C47" s="32">
        <v>0.23591300000000001</v>
      </c>
      <c r="D47" s="32">
        <v>0.34875</v>
      </c>
      <c r="E47" s="32">
        <v>0.2009</v>
      </c>
      <c r="F47" s="32">
        <v>0.11956</v>
      </c>
      <c r="G47" s="32">
        <v>0.17363000000000001</v>
      </c>
      <c r="H47" s="32">
        <v>0.37034</v>
      </c>
      <c r="I47" s="32">
        <v>0.16191</v>
      </c>
      <c r="J47" s="32">
        <v>0.34329999999999999</v>
      </c>
      <c r="K47" s="32">
        <v>0.16914999999999999</v>
      </c>
      <c r="L47" s="32">
        <v>0.21041000000000001</v>
      </c>
      <c r="M47" s="32">
        <v>0.27748</v>
      </c>
      <c r="N47" s="32">
        <v>0.29354000000000002</v>
      </c>
      <c r="O47" s="32">
        <v>7.1169999999999997E-2</v>
      </c>
      <c r="P47" s="32">
        <v>-0.13885</v>
      </c>
      <c r="Q47" s="32">
        <v>4.2849999999999999E-2</v>
      </c>
      <c r="R47" s="32">
        <v>0.20646300000000001</v>
      </c>
    </row>
    <row r="48" spans="1:18" ht="20.25" customHeight="1" x14ac:dyDescent="0.2">
      <c r="A48" s="30">
        <v>7</v>
      </c>
      <c r="B48" s="31" t="s">
        <v>44</v>
      </c>
      <c r="C48" s="32">
        <v>0.255888</v>
      </c>
      <c r="D48" s="32">
        <v>0.23186200000000001</v>
      </c>
      <c r="E48" s="32">
        <v>0.23143</v>
      </c>
      <c r="F48" s="32">
        <v>0.14577000000000001</v>
      </c>
      <c r="G48" s="32">
        <v>0.23044999999999999</v>
      </c>
      <c r="H48" s="32">
        <v>0.20942</v>
      </c>
      <c r="I48" s="32">
        <v>0.23579</v>
      </c>
      <c r="J48" s="32">
        <v>0.24132000000000001</v>
      </c>
      <c r="K48" s="32">
        <v>0.23816000000000001</v>
      </c>
      <c r="L48" s="32">
        <v>0.23724000000000001</v>
      </c>
      <c r="M48" s="32">
        <v>0.32945000000000002</v>
      </c>
      <c r="N48" s="32">
        <v>0.29601</v>
      </c>
      <c r="O48" s="32">
        <v>0.28269</v>
      </c>
      <c r="P48" s="32">
        <v>0.31240000000000001</v>
      </c>
      <c r="Q48" s="32">
        <v>0.29091</v>
      </c>
      <c r="R48" s="32">
        <v>0.36013299999999998</v>
      </c>
    </row>
    <row r="49" spans="1:18" ht="20.25" customHeight="1" x14ac:dyDescent="0.2">
      <c r="A49" s="30">
        <v>8</v>
      </c>
      <c r="B49" s="31" t="s">
        <v>45</v>
      </c>
      <c r="C49" s="32">
        <v>7.7238000000000001E-2</v>
      </c>
      <c r="D49" s="32">
        <v>0.22597700000000001</v>
      </c>
      <c r="E49" s="32">
        <v>0.26527000000000001</v>
      </c>
      <c r="F49" s="32">
        <v>0.23749999999999999</v>
      </c>
      <c r="G49" s="32">
        <v>0.27722999999999998</v>
      </c>
      <c r="H49" s="32">
        <v>0.33566000000000001</v>
      </c>
      <c r="I49" s="32">
        <v>0.31720999999999999</v>
      </c>
      <c r="J49" s="32">
        <v>0.34221000000000001</v>
      </c>
      <c r="K49" s="32">
        <v>6.991E-2</v>
      </c>
      <c r="L49" s="32">
        <v>0.35887000000000002</v>
      </c>
      <c r="M49" s="32">
        <v>0.38392999999999999</v>
      </c>
      <c r="N49" s="32">
        <v>0.35248000000000002</v>
      </c>
      <c r="O49" s="32">
        <v>0.33035999999999999</v>
      </c>
      <c r="P49" s="32">
        <v>0.43955</v>
      </c>
      <c r="Q49" s="32">
        <v>0.54742000000000002</v>
      </c>
      <c r="R49" s="32">
        <v>-2.6714000000000002E-2</v>
      </c>
    </row>
    <row r="50" spans="1:18" ht="20.25" customHeight="1" x14ac:dyDescent="0.2">
      <c r="A50" s="30">
        <v>1025</v>
      </c>
      <c r="B50" s="31" t="s">
        <v>46</v>
      </c>
      <c r="C50" s="32">
        <v>0.21571799999999999</v>
      </c>
      <c r="D50" s="32">
        <v>0.21041199999999999</v>
      </c>
      <c r="E50" s="32">
        <v>0.17330999999999999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spans="1:18" ht="20.25" customHeight="1" x14ac:dyDescent="0.2">
      <c r="A51" s="30">
        <v>152</v>
      </c>
      <c r="B51" s="31" t="s">
        <v>47</v>
      </c>
      <c r="C51" s="32">
        <v>0.25397900000000001</v>
      </c>
      <c r="D51" s="32">
        <v>0.20325199999999999</v>
      </c>
      <c r="E51" s="32">
        <v>0.64771000000000001</v>
      </c>
      <c r="F51" s="32">
        <v>0.21104000000000001</v>
      </c>
      <c r="G51" s="32">
        <v>0.55644000000000005</v>
      </c>
      <c r="H51" s="32">
        <v>0.82711000000000001</v>
      </c>
      <c r="I51" s="32">
        <v>0.44352999999999998</v>
      </c>
      <c r="J51" s="32">
        <v>8.2170000000000007E-2</v>
      </c>
      <c r="K51" s="32">
        <v>0.22631999999999999</v>
      </c>
      <c r="L51" s="32">
        <v>0.11168</v>
      </c>
      <c r="M51" s="32">
        <v>-0.22131000000000001</v>
      </c>
      <c r="N51" s="32">
        <v>0.11758</v>
      </c>
      <c r="O51" s="32">
        <v>0.13428999999999999</v>
      </c>
      <c r="P51" s="32">
        <v>3.0700000000000002E-2</v>
      </c>
      <c r="Q51" s="32">
        <v>-0.50041000000000002</v>
      </c>
      <c r="R51" s="32">
        <v>0.265849</v>
      </c>
    </row>
    <row r="52" spans="1:18" ht="20.25" customHeight="1" x14ac:dyDescent="0.2">
      <c r="A52" s="30">
        <v>134</v>
      </c>
      <c r="B52" s="31" t="s">
        <v>48</v>
      </c>
      <c r="C52" s="32">
        <v>0.19677500000000001</v>
      </c>
      <c r="D52" s="32">
        <v>0.188273</v>
      </c>
      <c r="E52" s="32">
        <v>0.16558999999999999</v>
      </c>
      <c r="F52" s="32">
        <v>0.15715000000000001</v>
      </c>
      <c r="G52" s="32">
        <v>0.1694</v>
      </c>
      <c r="H52" s="32">
        <v>0.14527000000000001</v>
      </c>
      <c r="I52" s="32">
        <v>0.20161000000000001</v>
      </c>
      <c r="J52" s="32">
        <v>0.21115999999999999</v>
      </c>
      <c r="K52" s="32">
        <v>0.19489000000000001</v>
      </c>
      <c r="L52" s="32">
        <v>0.19481999999999999</v>
      </c>
      <c r="M52" s="32">
        <v>0.24399999999999999</v>
      </c>
      <c r="N52" s="32">
        <v>0.20704</v>
      </c>
      <c r="O52" s="32">
        <v>0.20680000000000001</v>
      </c>
      <c r="P52" s="32">
        <v>0.21282000000000001</v>
      </c>
      <c r="Q52" s="32">
        <v>0.20041999999999999</v>
      </c>
      <c r="R52" s="32">
        <v>0.1913</v>
      </c>
    </row>
    <row r="53" spans="1:18" ht="20.25" customHeight="1" x14ac:dyDescent="0.2">
      <c r="A53" s="30">
        <v>1081</v>
      </c>
      <c r="B53" s="31" t="s">
        <v>49</v>
      </c>
      <c r="C53" s="32">
        <v>0.188918</v>
      </c>
      <c r="D53" s="32">
        <v>0.21487300000000001</v>
      </c>
      <c r="E53" s="32">
        <v>0.22123000000000001</v>
      </c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</row>
    <row r="54" spans="1:18" ht="20.25" customHeight="1" x14ac:dyDescent="0.2">
      <c r="A54" s="30">
        <v>81</v>
      </c>
      <c r="B54" s="31" t="s">
        <v>50</v>
      </c>
      <c r="C54" s="32"/>
      <c r="D54" s="32"/>
      <c r="E54" s="32"/>
      <c r="F54" s="32">
        <v>0.42687000000000003</v>
      </c>
      <c r="G54" s="32">
        <v>0.22095000000000001</v>
      </c>
      <c r="H54" s="32">
        <v>0.15559999999999999</v>
      </c>
      <c r="I54" s="32">
        <v>0.23386000000000001</v>
      </c>
      <c r="J54" s="32">
        <v>0.25128</v>
      </c>
      <c r="K54" s="32">
        <v>0.22101999999999999</v>
      </c>
      <c r="L54" s="32">
        <v>0.27978999999999998</v>
      </c>
      <c r="M54" s="32">
        <v>0.20308999999999999</v>
      </c>
      <c r="N54" s="32">
        <v>0.18894</v>
      </c>
      <c r="O54" s="32">
        <v>0.27598</v>
      </c>
      <c r="P54" s="32">
        <v>0.28671000000000002</v>
      </c>
      <c r="Q54" s="32">
        <v>0.25755</v>
      </c>
      <c r="R54" s="32">
        <v>0.28435899999999997</v>
      </c>
    </row>
    <row r="55" spans="1:18" ht="20.25" customHeight="1" x14ac:dyDescent="0.2">
      <c r="A55" s="30">
        <v>13</v>
      </c>
      <c r="B55" s="31" t="s">
        <v>215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>
        <v>0.35069</v>
      </c>
      <c r="O55" s="32">
        <v>0.25439000000000001</v>
      </c>
      <c r="P55" s="32">
        <v>0.18243000000000001</v>
      </c>
      <c r="Q55" s="32">
        <v>0.14666999999999999</v>
      </c>
      <c r="R55" s="32">
        <v>0.19037799999999999</v>
      </c>
    </row>
    <row r="56" spans="1:18" ht="20.25" customHeight="1" x14ac:dyDescent="0.2">
      <c r="A56" s="30">
        <v>47</v>
      </c>
      <c r="B56" s="31" t="s">
        <v>55</v>
      </c>
      <c r="C56" s="32">
        <v>9.8950999999999997E-2</v>
      </c>
      <c r="D56" s="32">
        <v>0.10120899999999999</v>
      </c>
      <c r="E56" s="32">
        <v>0.22289999999999999</v>
      </c>
      <c r="F56" s="32">
        <v>0.17212</v>
      </c>
      <c r="G56" s="32">
        <v>8.8340000000000002E-2</v>
      </c>
      <c r="H56" s="32">
        <v>0.11142000000000001</v>
      </c>
      <c r="I56" s="32">
        <v>0.13217000000000001</v>
      </c>
      <c r="J56" s="32">
        <v>0.1802</v>
      </c>
      <c r="K56" s="32">
        <v>0.15709000000000001</v>
      </c>
      <c r="L56" s="32">
        <v>0.1507</v>
      </c>
      <c r="M56" s="32">
        <v>-1.9279999999999999E-2</v>
      </c>
      <c r="N56" s="32">
        <v>0.12620999999999999</v>
      </c>
      <c r="O56" s="32">
        <v>0.1139</v>
      </c>
      <c r="P56" s="32">
        <v>0.13525999999999999</v>
      </c>
      <c r="Q56" s="32">
        <v>0.14093</v>
      </c>
      <c r="R56" s="32">
        <v>0.15057100000000001</v>
      </c>
    </row>
    <row r="57" spans="1:18" ht="20.25" customHeight="1" x14ac:dyDescent="0.2">
      <c r="A57" s="30">
        <v>3</v>
      </c>
      <c r="B57" s="31" t="s">
        <v>51</v>
      </c>
      <c r="C57" s="32">
        <v>0.182506</v>
      </c>
      <c r="D57" s="32">
        <v>0.20832000000000001</v>
      </c>
      <c r="E57" s="32">
        <v>0.1424</v>
      </c>
      <c r="F57" s="32">
        <v>8.77E-2</v>
      </c>
      <c r="G57" s="32">
        <v>0.19045999999999999</v>
      </c>
      <c r="H57" s="32">
        <v>0.22858999999999999</v>
      </c>
      <c r="I57" s="32">
        <v>0.27306000000000002</v>
      </c>
      <c r="J57" s="32">
        <v>0.34782000000000002</v>
      </c>
      <c r="K57" s="32">
        <v>0.33228000000000002</v>
      </c>
      <c r="L57" s="32">
        <v>0.31907999999999997</v>
      </c>
      <c r="M57" s="32">
        <v>0.19808999999999999</v>
      </c>
      <c r="N57" s="32"/>
      <c r="O57" s="32"/>
      <c r="P57" s="32"/>
      <c r="Q57" s="32"/>
      <c r="R57" s="32"/>
    </row>
    <row r="58" spans="1:18" ht="20.25" customHeight="1" x14ac:dyDescent="0.2">
      <c r="A58" s="30">
        <v>28</v>
      </c>
      <c r="B58" s="31" t="s">
        <v>52</v>
      </c>
      <c r="C58" s="32">
        <v>0.10616399999999999</v>
      </c>
      <c r="D58" s="32">
        <v>0.191251</v>
      </c>
      <c r="E58" s="32">
        <v>0.16497000000000001</v>
      </c>
      <c r="F58" s="32">
        <v>0.22131999999999999</v>
      </c>
      <c r="G58" s="32">
        <v>0.14835000000000001</v>
      </c>
      <c r="H58" s="32">
        <v>0.18274000000000001</v>
      </c>
      <c r="I58" s="32">
        <v>0.16722000000000001</v>
      </c>
      <c r="J58" s="32">
        <v>0.22789000000000001</v>
      </c>
      <c r="K58" s="32">
        <v>0.2697</v>
      </c>
      <c r="L58" s="32">
        <v>0.28044999999999998</v>
      </c>
      <c r="M58" s="32">
        <v>0.14021</v>
      </c>
      <c r="N58" s="32">
        <v>0.14585999999999999</v>
      </c>
      <c r="O58" s="32">
        <v>0.31561</v>
      </c>
      <c r="P58" s="32">
        <v>0.20521</v>
      </c>
      <c r="Q58" s="32">
        <v>0.3372</v>
      </c>
      <c r="R58" s="32">
        <v>0.28350799999999998</v>
      </c>
    </row>
    <row r="59" spans="1:18" ht="20.25" customHeight="1" x14ac:dyDescent="0.2">
      <c r="A59" s="30">
        <v>1097</v>
      </c>
      <c r="B59" s="31" t="s">
        <v>53</v>
      </c>
      <c r="C59" s="32">
        <v>0.222276</v>
      </c>
      <c r="D59" s="32">
        <v>0.22417300000000001</v>
      </c>
      <c r="E59" s="32">
        <v>0.37978000000000001</v>
      </c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</row>
    <row r="60" spans="1:18" ht="20.25" customHeight="1" x14ac:dyDescent="0.2">
      <c r="A60" s="30">
        <v>122</v>
      </c>
      <c r="B60" s="31" t="s">
        <v>54</v>
      </c>
      <c r="C60" s="32">
        <v>0.203074</v>
      </c>
      <c r="D60" s="32">
        <v>0.20585100000000001</v>
      </c>
      <c r="E60" s="32">
        <v>0.22572</v>
      </c>
      <c r="F60" s="32">
        <v>0.21792</v>
      </c>
      <c r="G60" s="32">
        <v>0.16209999999999999</v>
      </c>
      <c r="H60" s="32">
        <v>0.24098</v>
      </c>
      <c r="I60" s="32">
        <v>0.24376</v>
      </c>
      <c r="J60" s="32">
        <v>0.19758000000000001</v>
      </c>
      <c r="K60" s="32">
        <v>0.22106999999999999</v>
      </c>
      <c r="L60" s="32">
        <v>0.21990999999999999</v>
      </c>
      <c r="M60" s="32">
        <v>0.22997000000000001</v>
      </c>
      <c r="N60" s="32">
        <v>0.20050999999999999</v>
      </c>
      <c r="O60" s="32">
        <v>0.19161</v>
      </c>
      <c r="P60" s="32">
        <v>0.17990999999999999</v>
      </c>
      <c r="Q60" s="32">
        <v>0.20202999999999999</v>
      </c>
      <c r="R60" s="32">
        <v>0.167904</v>
      </c>
    </row>
    <row r="61" spans="1:18" ht="20.25" customHeight="1" x14ac:dyDescent="0.2">
      <c r="A61" s="30">
        <v>98</v>
      </c>
      <c r="B61" s="31" t="s">
        <v>56</v>
      </c>
      <c r="C61" s="32">
        <v>0.19888400000000001</v>
      </c>
      <c r="D61" s="32">
        <v>0.202682</v>
      </c>
      <c r="E61" s="32">
        <v>0.18601999999999999</v>
      </c>
      <c r="F61" s="32">
        <v>0.11002000000000001</v>
      </c>
      <c r="G61" s="32">
        <v>0.17402999999999999</v>
      </c>
      <c r="H61" s="32">
        <v>0.17632999999999999</v>
      </c>
      <c r="I61" s="32">
        <v>0.28428999999999999</v>
      </c>
      <c r="J61" s="32">
        <v>0.25219000000000003</v>
      </c>
      <c r="K61" s="32">
        <v>0.27454000000000001</v>
      </c>
      <c r="L61" s="32">
        <v>0.27085999999999999</v>
      </c>
      <c r="M61" s="32">
        <v>0.24969</v>
      </c>
      <c r="N61" s="32">
        <v>0.23163</v>
      </c>
      <c r="O61" s="32">
        <v>0.21998000000000001</v>
      </c>
      <c r="P61" s="32">
        <v>0.22764000000000001</v>
      </c>
      <c r="Q61" s="32">
        <v>0.19652</v>
      </c>
      <c r="R61" s="32">
        <v>0.198045</v>
      </c>
    </row>
    <row r="62" spans="1:18" ht="20.25" customHeight="1" x14ac:dyDescent="0.2">
      <c r="A62" s="30">
        <v>82</v>
      </c>
      <c r="B62" s="31" t="s">
        <v>57</v>
      </c>
      <c r="C62" s="32">
        <v>0.32366400000000001</v>
      </c>
      <c r="D62" s="32">
        <v>0.27576000000000001</v>
      </c>
      <c r="E62" s="32">
        <v>0.22932</v>
      </c>
      <c r="F62" s="32">
        <v>0.24557000000000001</v>
      </c>
      <c r="G62" s="32">
        <v>-1.133E-2</v>
      </c>
      <c r="H62" s="32">
        <v>0.14282</v>
      </c>
      <c r="I62" s="32">
        <v>0.14574000000000001</v>
      </c>
      <c r="J62" s="32">
        <v>9.5469999999999999E-2</v>
      </c>
      <c r="K62" s="32">
        <v>0.12322</v>
      </c>
      <c r="L62" s="32">
        <v>0.11816</v>
      </c>
      <c r="M62" s="32">
        <v>0.17602999999999999</v>
      </c>
      <c r="N62" s="32">
        <v>0.18509</v>
      </c>
      <c r="O62" s="32">
        <v>0.19705</v>
      </c>
      <c r="P62" s="32">
        <v>9.5850000000000005E-2</v>
      </c>
      <c r="Q62" s="32">
        <v>5.3190000000000001E-2</v>
      </c>
      <c r="R62" s="32">
        <v>8.3641999999999994E-2</v>
      </c>
    </row>
    <row r="63" spans="1:18" ht="20.25" customHeight="1" x14ac:dyDescent="0.2">
      <c r="A63" s="30">
        <v>115</v>
      </c>
      <c r="B63" s="31" t="s">
        <v>59</v>
      </c>
      <c r="C63" s="32">
        <v>0.35667500000000002</v>
      </c>
      <c r="D63" s="32">
        <v>0.43024600000000002</v>
      </c>
      <c r="E63" s="32">
        <v>0.46450000000000002</v>
      </c>
      <c r="F63" s="32">
        <v>0.61412999999999995</v>
      </c>
      <c r="G63" s="32">
        <v>0.31647999999999998</v>
      </c>
      <c r="H63" s="32">
        <v>0.38586999999999999</v>
      </c>
      <c r="I63" s="32">
        <v>0.34632000000000002</v>
      </c>
      <c r="J63" s="32">
        <v>0.36148999999999998</v>
      </c>
      <c r="K63" s="32">
        <v>0.22172</v>
      </c>
      <c r="L63" s="32">
        <v>0.20607</v>
      </c>
      <c r="M63" s="32">
        <v>0.18357000000000001</v>
      </c>
      <c r="N63" s="32">
        <v>0.18814</v>
      </c>
      <c r="O63" s="32">
        <v>0.12573999999999999</v>
      </c>
      <c r="P63" s="32">
        <v>0.22749</v>
      </c>
      <c r="Q63" s="32">
        <v>0.26613999999999999</v>
      </c>
      <c r="R63" s="32">
        <v>0.282667</v>
      </c>
    </row>
    <row r="64" spans="1:18" ht="20.25" customHeight="1" x14ac:dyDescent="0.2">
      <c r="A64" s="30">
        <v>1068</v>
      </c>
      <c r="B64" s="31" t="s">
        <v>58</v>
      </c>
      <c r="C64" s="32">
        <v>0.14819099999999999</v>
      </c>
      <c r="D64" s="32">
        <v>2.4195000000000001E-2</v>
      </c>
      <c r="E64" s="32">
        <v>-3.2539999999999999E-2</v>
      </c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</row>
    <row r="65" spans="1:18" ht="20.25" customHeight="1" x14ac:dyDescent="0.2">
      <c r="A65" s="30">
        <v>99</v>
      </c>
      <c r="B65" s="31" t="s">
        <v>60</v>
      </c>
      <c r="C65" s="32">
        <v>0.16134000000000001</v>
      </c>
      <c r="D65" s="32">
        <v>0.47925600000000002</v>
      </c>
      <c r="E65" s="32">
        <v>0.28721999999999998</v>
      </c>
      <c r="F65" s="32">
        <v>0.28781000000000001</v>
      </c>
      <c r="G65" s="32">
        <v>0.24517</v>
      </c>
      <c r="H65" s="32">
        <v>0.35493999999999998</v>
      </c>
      <c r="I65" s="32">
        <v>0.21060999999999999</v>
      </c>
      <c r="J65" s="32">
        <v>0.14699999999999999</v>
      </c>
      <c r="K65" s="32">
        <v>0.25135000000000002</v>
      </c>
      <c r="L65" s="32">
        <v>0.25206000000000001</v>
      </c>
      <c r="M65" s="32">
        <v>0.25022</v>
      </c>
      <c r="N65" s="32">
        <v>1.5640000000000001E-2</v>
      </c>
      <c r="O65" s="32">
        <v>0.16985</v>
      </c>
      <c r="P65" s="32">
        <v>7.6359999999999997E-2</v>
      </c>
      <c r="Q65" s="32"/>
      <c r="R65" s="32"/>
    </row>
    <row r="66" spans="1:18" ht="20.25" customHeight="1" x14ac:dyDescent="0.2">
      <c r="A66" s="30">
        <v>83</v>
      </c>
      <c r="B66" s="31" t="s">
        <v>61</v>
      </c>
      <c r="C66" s="32">
        <v>0.24984200000000001</v>
      </c>
      <c r="D66" s="32">
        <v>0.22191</v>
      </c>
      <c r="E66" s="32">
        <v>0.26540000000000002</v>
      </c>
      <c r="F66" s="32">
        <v>0.15443999999999999</v>
      </c>
      <c r="G66" s="32">
        <v>0.13805000000000001</v>
      </c>
      <c r="H66" s="32">
        <v>0.18392</v>
      </c>
      <c r="I66" s="32">
        <v>0.18360000000000001</v>
      </c>
      <c r="J66" s="32">
        <v>0.17213999999999999</v>
      </c>
      <c r="K66" s="32">
        <v>0.13991999999999999</v>
      </c>
      <c r="L66" s="32">
        <v>0.19721</v>
      </c>
      <c r="M66" s="32">
        <v>0.23915</v>
      </c>
      <c r="N66" s="32">
        <v>0.36431999999999998</v>
      </c>
      <c r="O66" s="32">
        <v>0.23249</v>
      </c>
      <c r="P66" s="32">
        <v>0.38575999999999999</v>
      </c>
      <c r="Q66" s="32">
        <v>0.40128999999999998</v>
      </c>
      <c r="R66" s="32">
        <v>0.22722000000000001</v>
      </c>
    </row>
    <row r="67" spans="1:18" ht="20.25" customHeight="1" x14ac:dyDescent="0.2">
      <c r="A67" s="30">
        <v>135</v>
      </c>
      <c r="B67" s="31" t="s">
        <v>62</v>
      </c>
      <c r="C67" s="32">
        <v>0.18562699999999999</v>
      </c>
      <c r="D67" s="32">
        <v>0.20175899999999999</v>
      </c>
      <c r="E67" s="32">
        <v>0.16209000000000001</v>
      </c>
      <c r="F67" s="32">
        <v>0.13411999999999999</v>
      </c>
      <c r="G67" s="32">
        <v>0.20397000000000001</v>
      </c>
      <c r="H67" s="32">
        <v>0.18595</v>
      </c>
      <c r="I67" s="32">
        <v>0.23599000000000001</v>
      </c>
      <c r="J67" s="32">
        <v>0.21057000000000001</v>
      </c>
      <c r="K67" s="32">
        <v>0.18431</v>
      </c>
      <c r="L67" s="32">
        <v>0.23055999999999999</v>
      </c>
      <c r="M67" s="32">
        <v>0.2034</v>
      </c>
      <c r="N67" s="32">
        <v>0.20244000000000001</v>
      </c>
      <c r="O67" s="32">
        <v>0.19991999999999999</v>
      </c>
      <c r="P67" s="32">
        <v>0.15765000000000001</v>
      </c>
      <c r="Q67" s="32">
        <v>0.19400999999999999</v>
      </c>
      <c r="R67" s="32">
        <v>0.127662</v>
      </c>
    </row>
    <row r="68" spans="1:18" ht="20.25" customHeight="1" x14ac:dyDescent="0.2">
      <c r="A68" s="30">
        <v>69</v>
      </c>
      <c r="B68" s="31" t="s">
        <v>63</v>
      </c>
      <c r="C68" s="32">
        <v>0.17108999999999999</v>
      </c>
      <c r="D68" s="32">
        <v>0.17050000000000001</v>
      </c>
      <c r="E68" s="32">
        <v>0.15712999999999999</v>
      </c>
      <c r="F68" s="32">
        <v>0.20734</v>
      </c>
      <c r="G68" s="32">
        <v>0.22592000000000001</v>
      </c>
      <c r="H68" s="32">
        <v>0.18123</v>
      </c>
      <c r="I68" s="32">
        <v>0.28581000000000001</v>
      </c>
      <c r="J68" s="32">
        <v>0.26412999999999998</v>
      </c>
      <c r="K68" s="32">
        <v>0.34072999999999998</v>
      </c>
      <c r="L68" s="32">
        <v>0.28149000000000002</v>
      </c>
      <c r="M68" s="32">
        <v>0.14935999999999999</v>
      </c>
      <c r="N68" s="32">
        <v>0.15286</v>
      </c>
      <c r="O68" s="32">
        <v>0.23325000000000001</v>
      </c>
      <c r="P68" s="32">
        <v>7.7060000000000003E-2</v>
      </c>
      <c r="Q68" s="32">
        <v>0.16486000000000001</v>
      </c>
      <c r="R68" s="32">
        <v>0.30690099999999998</v>
      </c>
    </row>
    <row r="69" spans="1:18" ht="20.25" customHeight="1" x14ac:dyDescent="0.2">
      <c r="A69" s="30">
        <v>48</v>
      </c>
      <c r="B69" s="31" t="s">
        <v>64</v>
      </c>
      <c r="C69" s="32">
        <v>0.26488099999999998</v>
      </c>
      <c r="D69" s="32">
        <v>0.186886</v>
      </c>
      <c r="E69" s="32">
        <v>0.28238999999999997</v>
      </c>
      <c r="F69" s="32">
        <v>0.27356999999999998</v>
      </c>
      <c r="G69" s="32">
        <v>0.11796</v>
      </c>
      <c r="H69" s="32">
        <v>2.6630000000000001E-2</v>
      </c>
      <c r="I69" s="32">
        <v>8.9359999999999995E-2</v>
      </c>
      <c r="J69" s="32">
        <v>0.21789</v>
      </c>
      <c r="K69" s="32">
        <v>0.21475</v>
      </c>
      <c r="L69" s="32">
        <v>0.27400999999999998</v>
      </c>
      <c r="M69" s="32">
        <v>0.34250000000000003</v>
      </c>
      <c r="N69" s="32">
        <v>0.38833000000000001</v>
      </c>
      <c r="O69" s="32">
        <v>0.45245999999999997</v>
      </c>
      <c r="P69" s="32">
        <v>0.32573000000000002</v>
      </c>
      <c r="Q69" s="32">
        <v>0.35008</v>
      </c>
      <c r="R69" s="32">
        <v>0.25502799999999998</v>
      </c>
    </row>
    <row r="70" spans="1:18" ht="20.25" customHeight="1" x14ac:dyDescent="0.2">
      <c r="A70" s="30">
        <v>11</v>
      </c>
      <c r="B70" s="31" t="s">
        <v>65</v>
      </c>
      <c r="C70" s="32">
        <v>0.18260499999999999</v>
      </c>
      <c r="D70" s="32">
        <v>0.28669</v>
      </c>
      <c r="E70" s="32">
        <v>0.27298</v>
      </c>
      <c r="F70" s="32">
        <v>0.31381999999999999</v>
      </c>
      <c r="G70" s="32">
        <v>0.31508999999999998</v>
      </c>
      <c r="H70" s="32">
        <v>0.33223000000000003</v>
      </c>
      <c r="I70" s="32">
        <v>0.21068000000000001</v>
      </c>
      <c r="J70" s="32">
        <v>0.20054</v>
      </c>
      <c r="K70" s="32">
        <v>0.21256</v>
      </c>
      <c r="L70" s="32">
        <v>0.18084</v>
      </c>
      <c r="M70" s="32">
        <v>0.21052999999999999</v>
      </c>
      <c r="N70" s="32">
        <v>0.31753999999999999</v>
      </c>
      <c r="O70" s="32">
        <v>0.25084000000000001</v>
      </c>
      <c r="P70" s="32">
        <v>0.22894</v>
      </c>
      <c r="Q70" s="32">
        <v>0.14996000000000001</v>
      </c>
      <c r="R70" s="32">
        <v>0.138046</v>
      </c>
    </row>
    <row r="71" spans="1:18" ht="20.25" customHeight="1" x14ac:dyDescent="0.2">
      <c r="A71" s="30">
        <v>100</v>
      </c>
      <c r="B71" s="31" t="s">
        <v>66</v>
      </c>
      <c r="C71" s="32">
        <v>0.36341000000000001</v>
      </c>
      <c r="D71" s="32">
        <v>0.39973500000000001</v>
      </c>
      <c r="E71" s="32">
        <v>0.32934000000000002</v>
      </c>
      <c r="F71" s="32">
        <v>0.35570000000000002</v>
      </c>
      <c r="G71" s="32">
        <v>0.41732000000000002</v>
      </c>
      <c r="H71" s="32">
        <v>0.36246</v>
      </c>
      <c r="I71" s="32">
        <v>0.30197000000000002</v>
      </c>
      <c r="J71" s="32">
        <v>0.34633999999999998</v>
      </c>
      <c r="K71" s="32">
        <v>0.43869999999999998</v>
      </c>
      <c r="L71" s="32">
        <v>0.47400999999999999</v>
      </c>
      <c r="M71" s="32">
        <v>0.45565</v>
      </c>
      <c r="N71" s="32">
        <v>0.39493</v>
      </c>
      <c r="O71" s="32">
        <v>0.36416999999999999</v>
      </c>
      <c r="P71" s="32">
        <v>0.35824</v>
      </c>
      <c r="Q71" s="32">
        <v>0.35996</v>
      </c>
      <c r="R71" s="32">
        <v>0.43706299999999998</v>
      </c>
    </row>
    <row r="72" spans="1:18" ht="20.25" customHeight="1" x14ac:dyDescent="0.2">
      <c r="A72" s="30">
        <v>112</v>
      </c>
      <c r="B72" s="31" t="s">
        <v>67</v>
      </c>
      <c r="C72" s="32">
        <v>0.35711300000000001</v>
      </c>
      <c r="D72" s="32">
        <v>0.222417</v>
      </c>
      <c r="E72" s="32">
        <v>0.15669</v>
      </c>
      <c r="F72" s="32">
        <v>0.41613</v>
      </c>
      <c r="G72" s="32">
        <v>0.16780999999999999</v>
      </c>
      <c r="H72" s="32">
        <v>0.23591000000000001</v>
      </c>
      <c r="I72" s="32">
        <v>-2.0310000000000002E-2</v>
      </c>
      <c r="J72" s="32">
        <v>0.27149000000000001</v>
      </c>
      <c r="K72" s="32">
        <v>0.29979</v>
      </c>
      <c r="L72" s="32">
        <v>0.27940999999999999</v>
      </c>
      <c r="M72" s="32">
        <v>0.33624999999999999</v>
      </c>
      <c r="N72" s="32"/>
      <c r="O72" s="32"/>
      <c r="P72" s="32"/>
      <c r="Q72" s="32"/>
      <c r="R72" s="32"/>
    </row>
    <row r="73" spans="1:18" ht="20.25" customHeight="1" x14ac:dyDescent="0.2">
      <c r="A73" s="30">
        <v>1084</v>
      </c>
      <c r="B73" s="31" t="s">
        <v>68</v>
      </c>
      <c r="C73" s="32">
        <v>0.15757199999999999</v>
      </c>
      <c r="D73" s="32">
        <v>0.153307</v>
      </c>
      <c r="E73" s="32">
        <v>0.11148</v>
      </c>
      <c r="F73" s="32">
        <v>0.1239</v>
      </c>
      <c r="G73" s="32">
        <v>0.12658</v>
      </c>
      <c r="H73" s="32">
        <v>0.15296000000000001</v>
      </c>
      <c r="I73" s="32">
        <v>0.17607</v>
      </c>
      <c r="J73" s="32">
        <v>0.35074</v>
      </c>
      <c r="K73" s="32">
        <v>0.15964</v>
      </c>
      <c r="L73" s="32">
        <v>0.1681</v>
      </c>
      <c r="M73" s="32">
        <v>0.18390000000000001</v>
      </c>
      <c r="N73" s="32">
        <v>0.17671999999999999</v>
      </c>
      <c r="O73" s="32">
        <v>0.19767999999999999</v>
      </c>
      <c r="P73" s="32">
        <v>0.20130000000000001</v>
      </c>
      <c r="Q73" s="32">
        <v>0.22857</v>
      </c>
      <c r="R73" s="32">
        <v>0.19915099999999999</v>
      </c>
    </row>
    <row r="74" spans="1:18" ht="20.25" customHeight="1" x14ac:dyDescent="0.2">
      <c r="A74" s="30">
        <v>85</v>
      </c>
      <c r="B74" s="31" t="s">
        <v>69</v>
      </c>
      <c r="C74" s="32">
        <v>0.13665099999999999</v>
      </c>
      <c r="D74" s="32">
        <v>0.12990399999999999</v>
      </c>
      <c r="E74" s="32">
        <v>0.11763</v>
      </c>
      <c r="F74" s="32">
        <v>0.1298</v>
      </c>
      <c r="G74" s="32">
        <v>0.14729</v>
      </c>
      <c r="H74" s="32">
        <v>0.12406</v>
      </c>
      <c r="I74" s="32">
        <v>0.20898</v>
      </c>
      <c r="J74" s="32">
        <v>0.13042000000000001</v>
      </c>
      <c r="K74" s="32">
        <v>0.14227000000000001</v>
      </c>
      <c r="L74" s="32">
        <v>0.13933000000000001</v>
      </c>
      <c r="M74" s="32">
        <v>0.35918</v>
      </c>
      <c r="N74" s="32">
        <v>0.18268000000000001</v>
      </c>
      <c r="O74" s="32">
        <v>0.17055000000000001</v>
      </c>
      <c r="P74" s="32">
        <v>0.92903000000000002</v>
      </c>
      <c r="Q74" s="32"/>
      <c r="R74" s="32"/>
    </row>
    <row r="75" spans="1:18" ht="20.25" customHeight="1" x14ac:dyDescent="0.2">
      <c r="A75" s="30">
        <v>136</v>
      </c>
      <c r="B75" s="31" t="s">
        <v>70</v>
      </c>
      <c r="C75" s="32">
        <v>0.19437499999999999</v>
      </c>
      <c r="D75" s="32">
        <v>0.24027000000000001</v>
      </c>
      <c r="E75" s="32">
        <v>0.27533000000000002</v>
      </c>
      <c r="F75" s="32">
        <v>0.22578999999999999</v>
      </c>
      <c r="G75" s="32">
        <v>0.21385000000000001</v>
      </c>
      <c r="H75" s="32">
        <v>0.19719999999999999</v>
      </c>
      <c r="I75" s="32">
        <v>0.15229000000000001</v>
      </c>
      <c r="J75" s="32">
        <v>0.18435000000000001</v>
      </c>
      <c r="K75" s="32">
        <v>0.14724000000000001</v>
      </c>
      <c r="L75" s="32">
        <v>0.15736</v>
      </c>
      <c r="M75" s="32">
        <v>0.12720999999999999</v>
      </c>
      <c r="N75" s="32">
        <v>0.14912</v>
      </c>
      <c r="O75" s="32">
        <v>0.19211</v>
      </c>
      <c r="P75" s="32">
        <v>0.29393000000000002</v>
      </c>
      <c r="Q75" s="32">
        <v>0.20827999999999999</v>
      </c>
      <c r="R75" s="32">
        <v>0.210368</v>
      </c>
    </row>
    <row r="76" spans="1:18" ht="20.25" customHeight="1" x14ac:dyDescent="0.2">
      <c r="A76" s="30">
        <v>145</v>
      </c>
      <c r="B76" s="31" t="s">
        <v>71</v>
      </c>
      <c r="C76" s="32">
        <v>9.6471000000000001E-2</v>
      </c>
      <c r="D76" s="32">
        <v>0.14666499999999999</v>
      </c>
      <c r="E76" s="32">
        <v>0.21579999999999999</v>
      </c>
      <c r="F76" s="32">
        <v>0.10943</v>
      </c>
      <c r="G76" s="32">
        <v>7.8719999999999998E-2</v>
      </c>
      <c r="H76" s="32">
        <v>0.10487</v>
      </c>
      <c r="I76" s="32">
        <v>0.22414999999999999</v>
      </c>
      <c r="J76" s="32">
        <v>0.15018999999999999</v>
      </c>
      <c r="K76" s="32">
        <v>0.16486999999999999</v>
      </c>
      <c r="L76" s="32">
        <v>0.19003999999999999</v>
      </c>
      <c r="M76" s="32">
        <v>0.28898000000000001</v>
      </c>
      <c r="N76" s="32">
        <v>0.22206999999999999</v>
      </c>
      <c r="O76" s="32">
        <v>0.22084000000000001</v>
      </c>
      <c r="P76" s="32">
        <v>0.23533000000000001</v>
      </c>
      <c r="Q76" s="32">
        <v>0.19517000000000001</v>
      </c>
      <c r="R76" s="32">
        <v>0.157496</v>
      </c>
    </row>
    <row r="77" spans="1:18" ht="20.25" customHeight="1" x14ac:dyDescent="0.2">
      <c r="A77" s="30">
        <v>138</v>
      </c>
      <c r="B77" s="31" t="s">
        <v>72</v>
      </c>
      <c r="C77" s="32">
        <v>0.229213</v>
      </c>
      <c r="D77" s="32">
        <v>0.13700000000000001</v>
      </c>
      <c r="E77" s="32">
        <v>0.11128</v>
      </c>
      <c r="F77" s="32">
        <v>9.2189999999999994E-2</v>
      </c>
      <c r="G77" s="32">
        <v>0.10173</v>
      </c>
      <c r="H77" s="32">
        <v>0.19700000000000001</v>
      </c>
      <c r="I77" s="32">
        <v>0.10369</v>
      </c>
      <c r="J77" s="32">
        <v>0.13764000000000001</v>
      </c>
      <c r="K77" s="32">
        <v>9.6949999999999995E-2</v>
      </c>
      <c r="L77" s="32">
        <v>0.12146999999999999</v>
      </c>
      <c r="M77" s="32">
        <v>0.16297</v>
      </c>
      <c r="N77" s="32">
        <v>0.15053</v>
      </c>
      <c r="O77" s="32">
        <v>0.14879999999999999</v>
      </c>
      <c r="P77" s="32">
        <v>0.16653000000000001</v>
      </c>
      <c r="Q77" s="32">
        <v>6.8269999999999997E-2</v>
      </c>
      <c r="R77" s="32">
        <v>0.27461099999999999</v>
      </c>
    </row>
    <row r="78" spans="1:18" ht="20.25" customHeight="1" x14ac:dyDescent="0.2">
      <c r="A78" s="30">
        <v>137</v>
      </c>
      <c r="B78" s="31" t="s">
        <v>73</v>
      </c>
      <c r="C78" s="32">
        <v>0.21368500000000001</v>
      </c>
      <c r="D78" s="32">
        <v>0.133547</v>
      </c>
      <c r="E78" s="32">
        <v>9.4049999999999995E-2</v>
      </c>
      <c r="F78" s="32">
        <v>0.14299000000000001</v>
      </c>
      <c r="G78" s="32">
        <v>0.15654000000000001</v>
      </c>
      <c r="H78" s="32">
        <v>0.28808</v>
      </c>
      <c r="I78" s="32">
        <v>0.10376000000000001</v>
      </c>
      <c r="J78" s="32">
        <v>0.10136000000000001</v>
      </c>
      <c r="K78" s="32">
        <v>4.3099999999999999E-2</v>
      </c>
      <c r="L78" s="32">
        <v>0.12216</v>
      </c>
      <c r="M78" s="32">
        <v>0.19775000000000001</v>
      </c>
      <c r="N78" s="32">
        <v>0.10664</v>
      </c>
      <c r="O78" s="32">
        <v>0.19611000000000001</v>
      </c>
      <c r="P78" s="32">
        <v>0.10582999999999999</v>
      </c>
      <c r="Q78" s="32">
        <v>0.19158</v>
      </c>
      <c r="R78" s="32">
        <v>0.41807100000000003</v>
      </c>
    </row>
    <row r="79" spans="1:18" ht="20.25" customHeight="1" x14ac:dyDescent="0.2">
      <c r="A79" s="30">
        <v>29</v>
      </c>
      <c r="B79" s="31" t="s">
        <v>74</v>
      </c>
      <c r="C79" s="32">
        <v>0.41083700000000001</v>
      </c>
      <c r="D79" s="32">
        <v>0.79208900000000004</v>
      </c>
      <c r="E79" s="32">
        <v>0.12933</v>
      </c>
      <c r="F79" s="32">
        <v>-0.28885</v>
      </c>
      <c r="G79" s="32">
        <v>-0.51285999999999998</v>
      </c>
      <c r="H79" s="32">
        <v>-8.1570000000000004E-2</v>
      </c>
      <c r="I79" s="32">
        <v>1.0489999999999999E-2</v>
      </c>
      <c r="J79" s="32">
        <v>-1.38E-2</v>
      </c>
      <c r="K79" s="32"/>
      <c r="L79" s="32"/>
      <c r="M79" s="32"/>
      <c r="N79" s="32"/>
      <c r="O79" s="32"/>
      <c r="P79" s="32"/>
      <c r="Q79" s="32"/>
      <c r="R79" s="32"/>
    </row>
    <row r="80" spans="1:18" ht="20.25" customHeight="1" x14ac:dyDescent="0.2">
      <c r="A80" s="30">
        <v>1116</v>
      </c>
      <c r="B80" s="31" t="s">
        <v>75</v>
      </c>
      <c r="C80" s="32">
        <v>0.28950199999999998</v>
      </c>
      <c r="D80" s="32">
        <v>0.25644899999999998</v>
      </c>
      <c r="E80" s="32">
        <v>0.35883999999999999</v>
      </c>
      <c r="F80" s="32">
        <v>0.54322000000000004</v>
      </c>
      <c r="G80" s="32">
        <v>-0.13123000000000001</v>
      </c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</row>
    <row r="81" spans="1:18" ht="20.25" customHeight="1" x14ac:dyDescent="0.2">
      <c r="A81" s="30">
        <v>153</v>
      </c>
      <c r="B81" s="31" t="s">
        <v>76</v>
      </c>
      <c r="C81" s="32">
        <v>0.20103099999999999</v>
      </c>
      <c r="D81" s="32">
        <v>0.147255</v>
      </c>
      <c r="E81" s="32">
        <v>0.17266999999999999</v>
      </c>
      <c r="F81" s="32">
        <v>0.26989000000000002</v>
      </c>
      <c r="G81" s="32">
        <v>0.15798000000000001</v>
      </c>
      <c r="H81" s="32">
        <v>0.14979999999999999</v>
      </c>
      <c r="I81" s="32">
        <v>0.24196999999999999</v>
      </c>
      <c r="J81" s="32">
        <v>0.22292000000000001</v>
      </c>
      <c r="K81" s="32">
        <v>0.18243000000000001</v>
      </c>
      <c r="L81" s="32">
        <v>0.35593999999999998</v>
      </c>
      <c r="M81" s="32">
        <v>0.35907</v>
      </c>
      <c r="N81" s="32">
        <v>0.35061999999999999</v>
      </c>
      <c r="O81" s="32">
        <v>0.31229000000000001</v>
      </c>
      <c r="P81" s="32">
        <v>0.24468000000000001</v>
      </c>
      <c r="Q81" s="32">
        <v>0.24135999999999999</v>
      </c>
      <c r="R81" s="32">
        <v>0.23295399999999999</v>
      </c>
    </row>
    <row r="82" spans="1:18" ht="20.25" customHeight="1" x14ac:dyDescent="0.2">
      <c r="A82" s="30">
        <v>1154</v>
      </c>
      <c r="B82" s="31" t="s">
        <v>77</v>
      </c>
      <c r="C82" s="32">
        <v>0.224138</v>
      </c>
      <c r="D82" s="32">
        <v>4.6199999999999998E-2</v>
      </c>
      <c r="E82" s="32">
        <v>0.15578</v>
      </c>
      <c r="F82" s="32">
        <v>0.26112999999999997</v>
      </c>
      <c r="G82" s="32">
        <v>0.12302</v>
      </c>
      <c r="H82" s="32">
        <v>0.11405999999999999</v>
      </c>
      <c r="I82" s="32">
        <v>0.11451</v>
      </c>
      <c r="J82" s="32"/>
      <c r="K82" s="32"/>
      <c r="L82" s="32"/>
      <c r="M82" s="32"/>
      <c r="N82" s="32"/>
      <c r="O82" s="32"/>
      <c r="P82" s="32"/>
      <c r="Q82" s="32"/>
      <c r="R82" s="32"/>
    </row>
    <row r="83" spans="1:18" ht="20.25" customHeight="1" x14ac:dyDescent="0.2">
      <c r="A83" s="30">
        <v>101</v>
      </c>
      <c r="B83" s="31" t="s">
        <v>78</v>
      </c>
      <c r="C83" s="32">
        <v>0.281642</v>
      </c>
      <c r="D83" s="32">
        <v>0.33153300000000002</v>
      </c>
      <c r="E83" s="32">
        <v>0.19289999999999999</v>
      </c>
      <c r="F83" s="32">
        <v>0.20487</v>
      </c>
      <c r="G83" s="32">
        <v>0.19209000000000001</v>
      </c>
      <c r="H83" s="32">
        <v>0.20662</v>
      </c>
      <c r="I83" s="32">
        <v>0.22971</v>
      </c>
      <c r="J83" s="32">
        <v>0.28199000000000002</v>
      </c>
      <c r="K83" s="32">
        <v>0.26898</v>
      </c>
      <c r="L83" s="32">
        <v>0.27548</v>
      </c>
      <c r="M83" s="32">
        <v>0.24893999999999999</v>
      </c>
      <c r="N83" s="32">
        <v>0.22574</v>
      </c>
      <c r="O83" s="32">
        <v>0.27045000000000002</v>
      </c>
      <c r="P83" s="32">
        <v>0.26952999999999999</v>
      </c>
      <c r="Q83" s="32">
        <v>0.22184000000000001</v>
      </c>
      <c r="R83" s="32"/>
    </row>
    <row r="84" spans="1:18" ht="20.25" customHeight="1" x14ac:dyDescent="0.2">
      <c r="A84" s="30">
        <v>102</v>
      </c>
      <c r="B84" s="31" t="s">
        <v>79</v>
      </c>
      <c r="C84" s="32">
        <v>0.17738899999999999</v>
      </c>
      <c r="D84" s="32">
        <v>0.199126</v>
      </c>
      <c r="E84" s="32">
        <v>0.21234</v>
      </c>
      <c r="F84" s="32">
        <v>0.1663</v>
      </c>
      <c r="G84" s="32">
        <v>0.19667000000000001</v>
      </c>
      <c r="H84" s="32">
        <v>0.17474999999999999</v>
      </c>
      <c r="I84" s="32">
        <v>0.16614000000000001</v>
      </c>
      <c r="J84" s="32">
        <v>0.31430999999999998</v>
      </c>
      <c r="K84" s="32">
        <v>0.20630999999999999</v>
      </c>
      <c r="L84" s="32">
        <v>0.32735999999999998</v>
      </c>
      <c r="M84" s="32">
        <v>0.17094999999999999</v>
      </c>
      <c r="N84" s="32"/>
      <c r="O84" s="32"/>
      <c r="P84" s="32"/>
      <c r="Q84" s="32"/>
      <c r="R84" s="32"/>
    </row>
    <row r="85" spans="1:18" ht="20.25" customHeight="1" x14ac:dyDescent="0.2">
      <c r="A85" s="30">
        <v>103</v>
      </c>
      <c r="B85" s="31" t="s">
        <v>81</v>
      </c>
      <c r="C85" s="32">
        <v>0.197851</v>
      </c>
      <c r="D85" s="32">
        <v>0.21656300000000001</v>
      </c>
      <c r="E85" s="32">
        <v>0.19214000000000001</v>
      </c>
      <c r="F85" s="32">
        <v>0.24390000000000001</v>
      </c>
      <c r="G85" s="32">
        <v>0.18335000000000001</v>
      </c>
      <c r="H85" s="32">
        <v>0.21246999999999999</v>
      </c>
      <c r="I85" s="32">
        <v>0.22578000000000001</v>
      </c>
      <c r="J85" s="32">
        <v>0.14860999999999999</v>
      </c>
      <c r="K85" s="32">
        <v>0.10723000000000001</v>
      </c>
      <c r="L85" s="32">
        <v>0.18060999999999999</v>
      </c>
      <c r="M85" s="32">
        <v>0.17943999999999999</v>
      </c>
      <c r="N85" s="32"/>
      <c r="O85" s="32"/>
      <c r="P85" s="32"/>
      <c r="Q85" s="32"/>
      <c r="R85" s="32"/>
    </row>
    <row r="86" spans="1:18" ht="20.25" customHeight="1" x14ac:dyDescent="0.2">
      <c r="A86" s="30">
        <v>161</v>
      </c>
      <c r="B86" s="31" t="s">
        <v>82</v>
      </c>
      <c r="C86" s="32">
        <v>0.15537200000000001</v>
      </c>
      <c r="D86" s="32">
        <v>0.160245</v>
      </c>
      <c r="E86" s="32">
        <v>0.15173</v>
      </c>
      <c r="F86" s="32">
        <v>0.13139000000000001</v>
      </c>
      <c r="G86" s="32">
        <v>0.11004</v>
      </c>
      <c r="H86" s="32">
        <v>0.12229</v>
      </c>
      <c r="I86" s="32">
        <v>0.13047</v>
      </c>
      <c r="J86" s="32">
        <v>0.10457</v>
      </c>
      <c r="K86" s="32">
        <v>0.11712</v>
      </c>
      <c r="L86" s="32">
        <v>0.14202000000000001</v>
      </c>
      <c r="M86" s="32">
        <v>0.13749</v>
      </c>
      <c r="N86" s="32">
        <v>0.19461000000000001</v>
      </c>
      <c r="O86" s="32">
        <v>0.15770000000000001</v>
      </c>
      <c r="P86" s="32">
        <v>0.15203</v>
      </c>
      <c r="Q86" s="32">
        <v>0.13338</v>
      </c>
      <c r="R86" s="32"/>
    </row>
    <row r="87" spans="1:18" ht="20.25" customHeight="1" x14ac:dyDescent="0.2">
      <c r="A87" s="30">
        <v>117</v>
      </c>
      <c r="B87" s="31" t="s">
        <v>80</v>
      </c>
      <c r="C87" s="32"/>
      <c r="D87" s="32"/>
      <c r="E87" s="32"/>
      <c r="F87" s="32"/>
      <c r="G87" s="32"/>
      <c r="H87" s="32">
        <v>0.44440000000000002</v>
      </c>
      <c r="I87" s="32">
        <v>0.10757</v>
      </c>
      <c r="J87" s="32">
        <v>0.11453000000000001</v>
      </c>
      <c r="K87" s="32">
        <v>0.12581999999999999</v>
      </c>
      <c r="L87" s="32">
        <v>0.15065000000000001</v>
      </c>
      <c r="M87" s="32">
        <v>0.11616</v>
      </c>
      <c r="N87" s="32">
        <v>0.114</v>
      </c>
      <c r="O87" s="32">
        <v>0.12978999999999999</v>
      </c>
      <c r="P87" s="32">
        <v>0.16969000000000001</v>
      </c>
      <c r="Q87" s="32">
        <v>0.19105</v>
      </c>
      <c r="R87" s="32">
        <v>0.22647500000000001</v>
      </c>
    </row>
    <row r="88" spans="1:18" ht="20.25" customHeight="1" x14ac:dyDescent="0.2">
      <c r="A88" s="30">
        <v>1030</v>
      </c>
      <c r="B88" s="31" t="s">
        <v>84</v>
      </c>
      <c r="C88" s="32">
        <v>0.194303</v>
      </c>
      <c r="D88" s="32">
        <v>0.22023300000000001</v>
      </c>
      <c r="E88" s="32">
        <v>0.18694</v>
      </c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</row>
    <row r="89" spans="1:18" ht="20.25" customHeight="1" x14ac:dyDescent="0.2">
      <c r="A89" s="30">
        <v>30</v>
      </c>
      <c r="B89" s="31" t="s">
        <v>85</v>
      </c>
      <c r="C89" s="32"/>
      <c r="D89" s="32"/>
      <c r="E89" s="32"/>
      <c r="F89" s="32">
        <v>0.34821000000000002</v>
      </c>
      <c r="G89" s="32">
        <v>0.28594999999999998</v>
      </c>
      <c r="H89" s="32">
        <v>0.32532</v>
      </c>
      <c r="I89" s="32">
        <v>0.23757</v>
      </c>
      <c r="J89" s="32">
        <v>0.2722</v>
      </c>
      <c r="K89" s="32">
        <v>0.16012999999999999</v>
      </c>
      <c r="L89" s="32">
        <v>0.15628</v>
      </c>
      <c r="M89" s="32">
        <v>0.17979000000000001</v>
      </c>
      <c r="N89" s="32">
        <v>0.17058999999999999</v>
      </c>
      <c r="O89" s="32">
        <v>0.20469000000000001</v>
      </c>
      <c r="P89" s="32">
        <v>0.17724999999999999</v>
      </c>
      <c r="Q89" s="32">
        <v>0.10154000000000001</v>
      </c>
      <c r="R89" s="32">
        <v>0.182556</v>
      </c>
    </row>
    <row r="90" spans="1:18" ht="20.25" customHeight="1" x14ac:dyDescent="0.2">
      <c r="A90" s="30">
        <v>1037</v>
      </c>
      <c r="B90" s="31" t="s">
        <v>83</v>
      </c>
      <c r="C90" s="32">
        <v>0.25054900000000002</v>
      </c>
      <c r="D90" s="32">
        <v>0.24433099999999999</v>
      </c>
      <c r="E90" s="32">
        <v>0.24296999999999999</v>
      </c>
      <c r="F90" s="32">
        <v>0.24559</v>
      </c>
      <c r="G90" s="32">
        <v>0.23574000000000001</v>
      </c>
      <c r="H90" s="32">
        <v>0.24207999999999999</v>
      </c>
      <c r="I90" s="32">
        <v>0.27438000000000001</v>
      </c>
      <c r="J90" s="32"/>
      <c r="K90" s="32"/>
      <c r="L90" s="32"/>
      <c r="M90" s="32"/>
      <c r="N90" s="32"/>
      <c r="O90" s="32"/>
      <c r="P90" s="32"/>
      <c r="Q90" s="32"/>
      <c r="R90" s="32"/>
    </row>
    <row r="91" spans="1:18" ht="20.25" customHeight="1" x14ac:dyDescent="0.2">
      <c r="A91" s="30">
        <v>13</v>
      </c>
      <c r="B91" s="31" t="s">
        <v>86</v>
      </c>
      <c r="C91" s="32">
        <v>0.25289899999999998</v>
      </c>
      <c r="D91" s="32">
        <v>0.25715300000000002</v>
      </c>
      <c r="E91" s="32">
        <v>0.23219000000000001</v>
      </c>
      <c r="F91" s="32">
        <v>0.25102000000000002</v>
      </c>
      <c r="G91" s="32">
        <v>0.30070999999999998</v>
      </c>
      <c r="H91" s="32">
        <v>0.22119</v>
      </c>
      <c r="I91" s="32">
        <v>0.27237</v>
      </c>
      <c r="J91" s="32">
        <v>0.25957000000000002</v>
      </c>
      <c r="K91" s="32">
        <v>0.32461000000000001</v>
      </c>
      <c r="L91" s="32">
        <v>0.26916000000000001</v>
      </c>
      <c r="M91" s="32">
        <v>0.23812</v>
      </c>
      <c r="N91" s="32"/>
      <c r="O91" s="32"/>
      <c r="P91" s="32"/>
      <c r="Q91" s="32"/>
      <c r="R91" s="32"/>
    </row>
    <row r="92" spans="1:18" ht="20.25" customHeight="1" x14ac:dyDescent="0.2">
      <c r="A92" s="30">
        <v>1038</v>
      </c>
      <c r="B92" s="31" t="s">
        <v>87</v>
      </c>
      <c r="C92" s="32">
        <v>0.24256800000000001</v>
      </c>
      <c r="D92" s="32">
        <v>0.224435</v>
      </c>
      <c r="E92" s="32">
        <v>0.19891</v>
      </c>
      <c r="F92" s="32">
        <v>0.16697000000000001</v>
      </c>
      <c r="G92" s="32">
        <v>0.15905</v>
      </c>
      <c r="H92" s="32">
        <v>0.19574</v>
      </c>
      <c r="I92" s="32">
        <v>0.18826999999999999</v>
      </c>
      <c r="J92" s="32">
        <v>0.32615</v>
      </c>
      <c r="K92" s="32">
        <v>0.16728000000000001</v>
      </c>
      <c r="L92" s="32">
        <v>0.20058000000000001</v>
      </c>
      <c r="M92" s="32">
        <v>0.17218</v>
      </c>
      <c r="N92" s="32">
        <v>0.19849</v>
      </c>
      <c r="O92" s="32">
        <v>0.21435000000000001</v>
      </c>
      <c r="P92" s="32">
        <v>0.24970000000000001</v>
      </c>
      <c r="Q92" s="32">
        <v>0.22140000000000001</v>
      </c>
      <c r="R92" s="32">
        <v>0.29830099999999998</v>
      </c>
    </row>
    <row r="93" spans="1:18" ht="20.25" customHeight="1" x14ac:dyDescent="0.2">
      <c r="A93" s="30">
        <v>1117</v>
      </c>
      <c r="B93" s="31" t="s">
        <v>88</v>
      </c>
      <c r="C93" s="32">
        <v>0.217917</v>
      </c>
      <c r="D93" s="32">
        <v>0.159913</v>
      </c>
      <c r="E93" s="32">
        <v>0.10786999999999999</v>
      </c>
      <c r="F93" s="32">
        <v>0.20435</v>
      </c>
      <c r="G93" s="32">
        <v>0.12853999999999999</v>
      </c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</row>
    <row r="94" spans="1:18" ht="20.25" customHeight="1" x14ac:dyDescent="0.2">
      <c r="A94" s="30">
        <v>130</v>
      </c>
      <c r="B94" s="31" t="s">
        <v>89</v>
      </c>
      <c r="C94" s="32">
        <v>0.187556</v>
      </c>
      <c r="D94" s="32">
        <v>0.24401500000000001</v>
      </c>
      <c r="E94" s="32">
        <v>0.20795</v>
      </c>
      <c r="F94" s="32">
        <v>0.28051999999999999</v>
      </c>
      <c r="G94" s="32">
        <v>0.28864000000000001</v>
      </c>
      <c r="H94" s="32">
        <v>0.25446000000000002</v>
      </c>
      <c r="I94" s="32">
        <v>0.26535999999999998</v>
      </c>
      <c r="J94" s="32">
        <v>0.24278</v>
      </c>
      <c r="K94" s="32">
        <v>0.2399</v>
      </c>
      <c r="L94" s="32">
        <v>0.26643</v>
      </c>
      <c r="M94" s="32">
        <v>0.22569</v>
      </c>
      <c r="N94" s="32">
        <v>0.22597</v>
      </c>
      <c r="O94" s="32">
        <v>0.18201999999999999</v>
      </c>
      <c r="P94" s="32">
        <v>0.17665</v>
      </c>
      <c r="Q94" s="32">
        <v>0.19852</v>
      </c>
      <c r="R94" s="32">
        <v>0.22948199999999999</v>
      </c>
    </row>
    <row r="95" spans="1:18" ht="20.25" customHeight="1" x14ac:dyDescent="0.2">
      <c r="A95" s="30">
        <v>70</v>
      </c>
      <c r="B95" s="31" t="s">
        <v>90</v>
      </c>
      <c r="C95" s="32">
        <v>0.23569499999999999</v>
      </c>
      <c r="D95" s="32">
        <v>0.187921</v>
      </c>
      <c r="E95" s="32">
        <v>0.13632</v>
      </c>
      <c r="F95" s="32">
        <v>0.18462000000000001</v>
      </c>
      <c r="G95" s="32">
        <v>0.13965</v>
      </c>
      <c r="H95" s="32">
        <v>0.13300000000000001</v>
      </c>
      <c r="I95" s="32">
        <v>0.16519</v>
      </c>
      <c r="J95" s="32">
        <v>0.20144999999999999</v>
      </c>
      <c r="K95" s="32">
        <v>0.20469000000000001</v>
      </c>
      <c r="L95" s="32">
        <v>0.23693</v>
      </c>
      <c r="M95" s="32">
        <v>0.16142999999999999</v>
      </c>
      <c r="N95" s="32">
        <v>0.23962</v>
      </c>
      <c r="O95" s="32">
        <v>0.28060000000000002</v>
      </c>
      <c r="P95" s="32">
        <v>0.25155</v>
      </c>
      <c r="Q95" s="32">
        <v>0.17879</v>
      </c>
      <c r="R95" s="32">
        <v>0.23205700000000001</v>
      </c>
    </row>
    <row r="96" spans="1:18" ht="20.25" customHeight="1" x14ac:dyDescent="0.2">
      <c r="A96" s="30">
        <v>14</v>
      </c>
      <c r="B96" s="31" t="s">
        <v>91</v>
      </c>
      <c r="C96" s="32">
        <v>0.25303500000000001</v>
      </c>
      <c r="D96" s="32">
        <v>6.4481999999999998E-2</v>
      </c>
      <c r="E96" s="32">
        <v>2.6620000000000001E-2</v>
      </c>
      <c r="F96" s="32">
        <v>4.1950000000000001E-2</v>
      </c>
      <c r="G96" s="32">
        <v>0.20382</v>
      </c>
      <c r="H96" s="32">
        <v>0.31398999999999999</v>
      </c>
      <c r="I96" s="32">
        <v>0.14979999999999999</v>
      </c>
      <c r="J96" s="32">
        <v>0.23505000000000001</v>
      </c>
      <c r="K96" s="32">
        <v>8.8209999999999997E-2</v>
      </c>
      <c r="L96" s="32">
        <v>0.24929000000000001</v>
      </c>
      <c r="M96" s="32">
        <v>0.36107</v>
      </c>
      <c r="N96" s="32"/>
      <c r="O96" s="32"/>
      <c r="P96" s="32"/>
      <c r="Q96" s="32"/>
      <c r="R96" s="32"/>
    </row>
    <row r="97" spans="1:18" ht="20.25" customHeight="1" x14ac:dyDescent="0.2">
      <c r="A97" s="30">
        <v>110</v>
      </c>
      <c r="B97" s="31" t="s">
        <v>221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</row>
    <row r="98" spans="1:18" ht="20.25" customHeight="1" x14ac:dyDescent="0.2">
      <c r="A98" s="30">
        <v>86</v>
      </c>
      <c r="B98" s="31" t="s">
        <v>92</v>
      </c>
      <c r="C98" s="32">
        <v>0.38458300000000001</v>
      </c>
      <c r="D98" s="32">
        <v>0.30648700000000001</v>
      </c>
      <c r="E98" s="32">
        <v>0.21329999999999999</v>
      </c>
      <c r="F98" s="32">
        <v>0.29059000000000001</v>
      </c>
      <c r="G98" s="32">
        <v>0.25794</v>
      </c>
      <c r="H98" s="32">
        <v>0.23275999999999999</v>
      </c>
      <c r="I98" s="32">
        <v>0.39848</v>
      </c>
      <c r="J98" s="32">
        <v>0.34127999999999997</v>
      </c>
      <c r="K98" s="32">
        <v>0.37269999999999998</v>
      </c>
      <c r="L98" s="32">
        <v>0.39716000000000001</v>
      </c>
      <c r="M98" s="32">
        <v>0.42060999999999998</v>
      </c>
      <c r="N98" s="32">
        <v>0.37325999999999998</v>
      </c>
      <c r="O98" s="32">
        <v>0.44735999999999998</v>
      </c>
      <c r="P98" s="32">
        <v>0.40240999999999999</v>
      </c>
      <c r="Q98" s="32">
        <v>0.41328999999999999</v>
      </c>
      <c r="R98" s="32">
        <v>0.36991600000000002</v>
      </c>
    </row>
    <row r="99" spans="1:18" ht="20.25" customHeight="1" x14ac:dyDescent="0.2">
      <c r="A99" s="30">
        <v>1015</v>
      </c>
      <c r="B99" s="31" t="s">
        <v>93</v>
      </c>
      <c r="C99" s="32">
        <v>0.20433899999999999</v>
      </c>
      <c r="D99" s="32">
        <v>0.313079</v>
      </c>
      <c r="E99" s="32">
        <v>0.16031999999999999</v>
      </c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</row>
    <row r="100" spans="1:18" ht="20.25" customHeight="1" x14ac:dyDescent="0.2">
      <c r="A100" s="30">
        <v>15</v>
      </c>
      <c r="B100" s="31" t="s">
        <v>94</v>
      </c>
      <c r="C100" s="32"/>
      <c r="D100" s="32"/>
      <c r="E100" s="32"/>
      <c r="F100" s="32">
        <v>0.51924000000000003</v>
      </c>
      <c r="G100" s="32">
        <v>0.22985</v>
      </c>
      <c r="H100" s="32">
        <v>0.22825999999999999</v>
      </c>
      <c r="I100" s="32">
        <v>0.25600000000000001</v>
      </c>
      <c r="J100" s="32">
        <v>0.19763</v>
      </c>
      <c r="K100" s="32">
        <v>0.2074</v>
      </c>
      <c r="L100" s="32">
        <v>0.19159000000000001</v>
      </c>
      <c r="M100" s="32">
        <v>0.19714999999999999</v>
      </c>
      <c r="N100" s="32">
        <v>0.23830999999999999</v>
      </c>
      <c r="O100" s="32">
        <v>0.24840000000000001</v>
      </c>
      <c r="P100" s="32">
        <v>3.6970000000000003E-2</v>
      </c>
      <c r="Q100" s="32">
        <v>0.35246</v>
      </c>
      <c r="R100" s="32">
        <v>0.39409300000000003</v>
      </c>
    </row>
    <row r="101" spans="1:18" ht="20.25" customHeight="1" x14ac:dyDescent="0.2">
      <c r="A101" s="30">
        <v>1016</v>
      </c>
      <c r="B101" s="31" t="s">
        <v>95</v>
      </c>
      <c r="C101" s="32">
        <v>0.20735700000000001</v>
      </c>
      <c r="D101" s="32">
        <v>0.29707499999999998</v>
      </c>
      <c r="E101" s="32">
        <v>0.29327999999999999</v>
      </c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</row>
    <row r="102" spans="1:18" ht="20.25" customHeight="1" x14ac:dyDescent="0.2">
      <c r="A102" s="30">
        <v>146</v>
      </c>
      <c r="B102" s="31" t="s">
        <v>96</v>
      </c>
      <c r="C102" s="32">
        <v>0.34604699999999999</v>
      </c>
      <c r="D102" s="32">
        <v>0.21546899999999999</v>
      </c>
      <c r="E102" s="32">
        <v>0.26429000000000002</v>
      </c>
      <c r="F102" s="32">
        <v>0.18382999999999999</v>
      </c>
      <c r="G102" s="32">
        <v>0.16964000000000001</v>
      </c>
      <c r="H102" s="32">
        <v>0.17599000000000001</v>
      </c>
      <c r="I102" s="32">
        <v>0.18872</v>
      </c>
      <c r="J102" s="32">
        <v>0.17091999999999999</v>
      </c>
      <c r="K102" s="32">
        <v>0.12573000000000001</v>
      </c>
      <c r="L102" s="32">
        <v>0.18165000000000001</v>
      </c>
      <c r="M102" s="32">
        <v>0.19531000000000001</v>
      </c>
      <c r="N102" s="32">
        <v>0.23269999999999999</v>
      </c>
      <c r="O102" s="32">
        <v>0.22800999999999999</v>
      </c>
      <c r="P102" s="32">
        <v>0.21543000000000001</v>
      </c>
      <c r="Q102" s="32">
        <v>0.16361000000000001</v>
      </c>
      <c r="R102" s="32">
        <v>0.101144</v>
      </c>
    </row>
    <row r="103" spans="1:18" ht="20.25" customHeight="1" x14ac:dyDescent="0.2">
      <c r="A103" s="30">
        <v>162</v>
      </c>
      <c r="B103" s="31" t="s">
        <v>97</v>
      </c>
      <c r="C103" s="32">
        <v>0.37145499999999998</v>
      </c>
      <c r="D103" s="32">
        <v>0.33196199999999998</v>
      </c>
      <c r="E103" s="32">
        <v>0.17562</v>
      </c>
      <c r="F103" s="32">
        <v>0.22292999999999999</v>
      </c>
      <c r="G103" s="32">
        <v>0.22758</v>
      </c>
      <c r="H103" s="32">
        <v>0.14598</v>
      </c>
      <c r="I103" s="32">
        <v>0.19828000000000001</v>
      </c>
      <c r="J103" s="32">
        <v>0.18948000000000001</v>
      </c>
      <c r="K103" s="32">
        <v>0.14940000000000001</v>
      </c>
      <c r="L103" s="32">
        <v>0.17397000000000001</v>
      </c>
      <c r="M103" s="32">
        <v>0.20441000000000001</v>
      </c>
      <c r="N103" s="32">
        <v>0.16322999999999999</v>
      </c>
      <c r="O103" s="32">
        <v>0.16350000000000001</v>
      </c>
      <c r="P103" s="32">
        <v>0.14391999999999999</v>
      </c>
      <c r="Q103" s="32">
        <v>0.17899999999999999</v>
      </c>
      <c r="R103" s="32">
        <v>0.28390799999999999</v>
      </c>
    </row>
    <row r="104" spans="1:18" ht="20.25" customHeight="1" x14ac:dyDescent="0.2">
      <c r="A104" s="30">
        <v>49</v>
      </c>
      <c r="B104" s="31" t="s">
        <v>98</v>
      </c>
      <c r="C104" s="32">
        <v>0.24059</v>
      </c>
      <c r="D104" s="32">
        <v>0.23047200000000001</v>
      </c>
      <c r="E104" s="32">
        <v>0.24263999999999999</v>
      </c>
      <c r="F104" s="32">
        <v>0.26252999999999999</v>
      </c>
      <c r="G104" s="32">
        <v>0.20408999999999999</v>
      </c>
      <c r="H104" s="32">
        <v>0.24201</v>
      </c>
      <c r="I104" s="32">
        <v>0.28605999999999998</v>
      </c>
      <c r="J104" s="32">
        <v>0.18622</v>
      </c>
      <c r="K104" s="32">
        <v>0.19839000000000001</v>
      </c>
      <c r="L104" s="32">
        <v>0.25952999999999998</v>
      </c>
      <c r="M104" s="32">
        <v>0.25466</v>
      </c>
      <c r="N104" s="32">
        <v>0.29683999999999999</v>
      </c>
      <c r="O104" s="32">
        <v>0.29507</v>
      </c>
      <c r="P104" s="32">
        <v>0.25933</v>
      </c>
      <c r="Q104" s="32">
        <v>0.29935</v>
      </c>
      <c r="R104" s="32">
        <v>0.46567500000000001</v>
      </c>
    </row>
    <row r="105" spans="1:18" ht="20.25" customHeight="1" x14ac:dyDescent="0.2">
      <c r="A105" s="30">
        <v>104</v>
      </c>
      <c r="B105" s="31" t="s">
        <v>99</v>
      </c>
      <c r="C105" s="32">
        <v>0.192417</v>
      </c>
      <c r="D105" s="32">
        <v>0.14796000000000001</v>
      </c>
      <c r="E105" s="32">
        <v>0.15776000000000001</v>
      </c>
      <c r="F105" s="32">
        <v>0.16342999999999999</v>
      </c>
      <c r="G105" s="32">
        <v>0.19375000000000001</v>
      </c>
      <c r="H105" s="32">
        <v>0.27035999999999999</v>
      </c>
      <c r="I105" s="32">
        <v>0.29594999999999999</v>
      </c>
      <c r="J105" s="32">
        <v>0.40157999999999999</v>
      </c>
      <c r="K105" s="32">
        <v>0.25435999999999998</v>
      </c>
      <c r="L105" s="32">
        <v>0.37418000000000001</v>
      </c>
      <c r="M105" s="32">
        <v>0.40550999999999998</v>
      </c>
      <c r="N105" s="32"/>
      <c r="O105" s="32"/>
      <c r="P105" s="32"/>
      <c r="Q105" s="32"/>
      <c r="R105" s="32"/>
    </row>
    <row r="106" spans="1:18" ht="20.25" customHeight="1" x14ac:dyDescent="0.2">
      <c r="A106" s="30">
        <v>71</v>
      </c>
      <c r="B106" s="31" t="s">
        <v>100</v>
      </c>
      <c r="C106" s="32">
        <v>0.389206</v>
      </c>
      <c r="D106" s="32">
        <v>0.31660199999999999</v>
      </c>
      <c r="E106" s="32">
        <v>0.24384</v>
      </c>
      <c r="F106" s="32">
        <v>0.38058999999999998</v>
      </c>
      <c r="G106" s="32">
        <v>0.37680000000000002</v>
      </c>
      <c r="H106" s="32">
        <v>0.51968999999999999</v>
      </c>
      <c r="I106" s="32">
        <v>0.26024999999999998</v>
      </c>
      <c r="J106" s="32">
        <v>0.30285000000000001</v>
      </c>
      <c r="K106" s="32">
        <v>0.18404000000000001</v>
      </c>
      <c r="L106" s="32">
        <v>0.21226999999999999</v>
      </c>
      <c r="M106" s="32">
        <v>0.24636</v>
      </c>
      <c r="N106" s="32">
        <v>0.23127</v>
      </c>
      <c r="O106" s="32">
        <v>0.15569</v>
      </c>
      <c r="P106" s="32">
        <v>0.21412999999999999</v>
      </c>
      <c r="Q106" s="32">
        <v>0.28486</v>
      </c>
      <c r="R106" s="32">
        <v>0.13292399999999999</v>
      </c>
    </row>
    <row r="107" spans="1:18" ht="20.25" customHeight="1" x14ac:dyDescent="0.2">
      <c r="A107" s="30">
        <v>17</v>
      </c>
      <c r="B107" s="31" t="s">
        <v>101</v>
      </c>
      <c r="C107" s="32">
        <v>0.17463200000000001</v>
      </c>
      <c r="D107" s="32">
        <v>0.17540900000000001</v>
      </c>
      <c r="E107" s="32">
        <v>0.22611999999999999</v>
      </c>
      <c r="F107" s="32">
        <v>0.18904000000000001</v>
      </c>
      <c r="G107" s="32">
        <v>0.16617000000000001</v>
      </c>
      <c r="H107" s="32">
        <v>0.22427</v>
      </c>
      <c r="I107" s="32">
        <v>0.18415999999999999</v>
      </c>
      <c r="J107" s="32">
        <v>0.22148999999999999</v>
      </c>
      <c r="K107" s="32">
        <v>0.32212000000000002</v>
      </c>
      <c r="L107" s="32">
        <v>0.34153</v>
      </c>
      <c r="M107" s="32">
        <v>0.18511</v>
      </c>
      <c r="N107" s="32"/>
      <c r="O107" s="32"/>
      <c r="P107" s="32"/>
      <c r="Q107" s="32"/>
      <c r="R107" s="32"/>
    </row>
    <row r="108" spans="1:18" ht="20.25" customHeight="1" x14ac:dyDescent="0.2">
      <c r="A108" s="30">
        <v>139</v>
      </c>
      <c r="B108" s="31" t="s">
        <v>102</v>
      </c>
      <c r="C108" s="32">
        <v>0.10344</v>
      </c>
      <c r="D108" s="32">
        <v>0.22905700000000001</v>
      </c>
      <c r="E108" s="32">
        <v>0.21434</v>
      </c>
      <c r="F108" s="32">
        <v>0.15662999999999999</v>
      </c>
      <c r="G108" s="32">
        <v>0.23225999999999999</v>
      </c>
      <c r="H108" s="32">
        <v>0.24723999999999999</v>
      </c>
      <c r="I108" s="32">
        <v>0.19051000000000001</v>
      </c>
      <c r="J108" s="32">
        <v>0.15594</v>
      </c>
      <c r="K108" s="32">
        <v>0.16100999999999999</v>
      </c>
      <c r="L108" s="32">
        <v>0.17311000000000001</v>
      </c>
      <c r="M108" s="32">
        <v>0.20221</v>
      </c>
      <c r="N108" s="32">
        <v>0.22717999999999999</v>
      </c>
      <c r="O108" s="32">
        <v>0.22433</v>
      </c>
      <c r="P108" s="32">
        <v>0.20458000000000001</v>
      </c>
      <c r="Q108" s="32">
        <v>0.18285999999999999</v>
      </c>
      <c r="R108" s="32">
        <v>0.193555</v>
      </c>
    </row>
    <row r="109" spans="1:18" ht="20.25" customHeight="1" x14ac:dyDescent="0.2">
      <c r="A109" s="30">
        <v>39</v>
      </c>
      <c r="B109" s="31" t="s">
        <v>103</v>
      </c>
      <c r="C109" s="32">
        <v>0.28681600000000002</v>
      </c>
      <c r="D109" s="32">
        <v>0.21054500000000001</v>
      </c>
      <c r="E109" s="32">
        <v>0.23155000000000001</v>
      </c>
      <c r="F109" s="32">
        <v>0.21928</v>
      </c>
      <c r="G109" s="32">
        <v>0.19220000000000001</v>
      </c>
      <c r="H109" s="32">
        <v>0.20602000000000001</v>
      </c>
      <c r="I109" s="32">
        <v>0.23691000000000001</v>
      </c>
      <c r="J109" s="32">
        <v>0.2505</v>
      </c>
      <c r="K109" s="32">
        <v>0.24562999999999999</v>
      </c>
      <c r="L109" s="32">
        <v>0.28709000000000001</v>
      </c>
      <c r="M109" s="32">
        <v>0.28198000000000001</v>
      </c>
      <c r="N109" s="32">
        <v>0.24768000000000001</v>
      </c>
      <c r="O109" s="32">
        <v>0.27353</v>
      </c>
      <c r="P109" s="32">
        <v>0.24465999999999999</v>
      </c>
      <c r="Q109" s="32">
        <v>0.22398999999999999</v>
      </c>
      <c r="R109" s="32">
        <v>0.34462799999999999</v>
      </c>
    </row>
    <row r="110" spans="1:18" ht="20.25" customHeight="1" x14ac:dyDescent="0.2">
      <c r="A110" s="30">
        <v>31</v>
      </c>
      <c r="B110" s="31" t="s">
        <v>104</v>
      </c>
      <c r="C110" s="32">
        <v>0.210395</v>
      </c>
      <c r="D110" s="32">
        <v>0.249</v>
      </c>
      <c r="E110" s="32">
        <v>0.14953</v>
      </c>
      <c r="F110" s="32">
        <v>0.14307</v>
      </c>
      <c r="G110" s="32">
        <v>0.25624999999999998</v>
      </c>
      <c r="H110" s="32">
        <v>0.14835999999999999</v>
      </c>
      <c r="I110" s="32">
        <v>0.21998999999999999</v>
      </c>
      <c r="J110" s="32">
        <v>0.27793000000000001</v>
      </c>
      <c r="K110" s="32">
        <v>0.29346</v>
      </c>
      <c r="L110" s="32">
        <v>0.27997</v>
      </c>
      <c r="M110" s="32">
        <v>0.16181000000000001</v>
      </c>
      <c r="N110" s="32">
        <v>0.14924999999999999</v>
      </c>
      <c r="O110" s="32">
        <v>0.20416000000000001</v>
      </c>
      <c r="P110" s="32">
        <v>0.31409999999999999</v>
      </c>
      <c r="Q110" s="32">
        <v>0.30631999999999998</v>
      </c>
      <c r="R110" s="32">
        <v>0.366477</v>
      </c>
    </row>
    <row r="111" spans="1:18" ht="20.25" customHeight="1" x14ac:dyDescent="0.2">
      <c r="A111" s="30">
        <v>50</v>
      </c>
      <c r="B111" s="31" t="s">
        <v>105</v>
      </c>
      <c r="C111" s="32">
        <v>0.36171199999999998</v>
      </c>
      <c r="D111" s="32">
        <v>0.32710400000000001</v>
      </c>
      <c r="E111" s="32">
        <v>0.25028</v>
      </c>
      <c r="F111" s="32">
        <v>0.30327999999999999</v>
      </c>
      <c r="G111" s="32">
        <v>0.23943</v>
      </c>
      <c r="H111" s="32">
        <v>0.27224999999999999</v>
      </c>
      <c r="I111" s="32">
        <v>0.19259000000000001</v>
      </c>
      <c r="J111" s="32">
        <v>0.16416</v>
      </c>
      <c r="K111" s="32">
        <v>0.22051999999999999</v>
      </c>
      <c r="L111" s="32">
        <v>0.23627000000000001</v>
      </c>
      <c r="M111" s="32">
        <v>0.18528</v>
      </c>
      <c r="N111" s="32">
        <v>0.2979</v>
      </c>
      <c r="O111" s="32">
        <v>0.32349</v>
      </c>
      <c r="P111" s="32">
        <v>0.35304000000000002</v>
      </c>
      <c r="Q111" s="32">
        <v>0.30309000000000003</v>
      </c>
      <c r="R111" s="32">
        <v>0.30042200000000002</v>
      </c>
    </row>
    <row r="112" spans="1:18" ht="20.25" customHeight="1" x14ac:dyDescent="0.2">
      <c r="A112" s="30">
        <v>51</v>
      </c>
      <c r="B112" s="31" t="s">
        <v>106</v>
      </c>
      <c r="C112" s="32">
        <v>0.26415899999999998</v>
      </c>
      <c r="D112" s="32">
        <v>0.329654</v>
      </c>
      <c r="E112" s="32">
        <v>0.36967</v>
      </c>
      <c r="F112" s="32">
        <v>0.23827000000000001</v>
      </c>
      <c r="G112" s="32">
        <v>0.27728000000000003</v>
      </c>
      <c r="H112" s="32">
        <v>0.29418</v>
      </c>
      <c r="I112" s="32">
        <v>0.28214</v>
      </c>
      <c r="J112" s="32">
        <v>0.27135999999999999</v>
      </c>
      <c r="K112" s="32">
        <v>0.24687000000000001</v>
      </c>
      <c r="L112" s="32">
        <v>0.31247999999999998</v>
      </c>
      <c r="M112" s="32">
        <v>0.2117</v>
      </c>
      <c r="N112" s="32">
        <v>0.18484999999999999</v>
      </c>
      <c r="O112" s="32">
        <v>0.25530000000000003</v>
      </c>
      <c r="P112" s="32">
        <v>0.21995999999999999</v>
      </c>
      <c r="Q112" s="32">
        <v>0.27459</v>
      </c>
      <c r="R112" s="32">
        <v>0.23838300000000001</v>
      </c>
    </row>
    <row r="113" spans="1:18" ht="20.25" customHeight="1" x14ac:dyDescent="0.2">
      <c r="A113" s="30">
        <v>52</v>
      </c>
      <c r="B113" s="31" t="s">
        <v>107</v>
      </c>
      <c r="C113" s="32">
        <v>0.135378</v>
      </c>
      <c r="D113" s="32">
        <v>0.148785</v>
      </c>
      <c r="E113" s="32">
        <v>0.16677</v>
      </c>
      <c r="F113" s="32">
        <v>0.13375999999999999</v>
      </c>
      <c r="G113" s="32">
        <v>0.16209999999999999</v>
      </c>
      <c r="H113" s="32">
        <v>0.16005</v>
      </c>
      <c r="I113" s="32">
        <v>0.14172999999999999</v>
      </c>
      <c r="J113" s="32">
        <v>0.11552</v>
      </c>
      <c r="K113" s="32">
        <v>0.1464</v>
      </c>
      <c r="L113" s="32">
        <v>0.13303000000000001</v>
      </c>
      <c r="M113" s="32">
        <v>0.19303999999999999</v>
      </c>
      <c r="N113" s="32">
        <v>0.13295999999999999</v>
      </c>
      <c r="O113" s="32">
        <v>0.10517</v>
      </c>
      <c r="P113" s="32">
        <v>0.15453</v>
      </c>
      <c r="Q113" s="32">
        <v>0.21187</v>
      </c>
      <c r="R113" s="32">
        <v>0.17958099999999999</v>
      </c>
    </row>
    <row r="114" spans="1:18" ht="20.25" customHeight="1" x14ac:dyDescent="0.2">
      <c r="A114" s="30">
        <v>53</v>
      </c>
      <c r="B114" s="31" t="s">
        <v>108</v>
      </c>
      <c r="C114" s="32">
        <v>0.27449200000000001</v>
      </c>
      <c r="D114" s="32">
        <v>0.22140799999999999</v>
      </c>
      <c r="E114" s="32">
        <v>0.21662000000000001</v>
      </c>
      <c r="F114" s="32">
        <v>0.1794</v>
      </c>
      <c r="G114" s="32">
        <v>0.19578999999999999</v>
      </c>
      <c r="H114" s="32">
        <v>0.20732</v>
      </c>
      <c r="I114" s="32">
        <v>0.14163999999999999</v>
      </c>
      <c r="J114" s="32">
        <v>0.14978</v>
      </c>
      <c r="K114" s="32">
        <v>0.11688</v>
      </c>
      <c r="L114" s="32">
        <v>0.18190000000000001</v>
      </c>
      <c r="M114" s="32">
        <v>0.15317</v>
      </c>
      <c r="N114" s="32">
        <v>7.1970000000000006E-2</v>
      </c>
      <c r="O114" s="32">
        <v>0.20451</v>
      </c>
      <c r="P114" s="32">
        <v>4.7669999999999997E-2</v>
      </c>
      <c r="Q114" s="32">
        <v>0.29963000000000001</v>
      </c>
      <c r="R114" s="32">
        <v>0.295261</v>
      </c>
    </row>
    <row r="115" spans="1:18" ht="20.25" customHeight="1" x14ac:dyDescent="0.2">
      <c r="A115" s="30">
        <v>140</v>
      </c>
      <c r="B115" s="31" t="s">
        <v>109</v>
      </c>
      <c r="C115" s="32">
        <v>0.208954</v>
      </c>
      <c r="D115" s="32">
        <v>0.24945400000000001</v>
      </c>
      <c r="E115" s="32">
        <v>0.20549999999999999</v>
      </c>
      <c r="F115" s="32">
        <v>0.21109</v>
      </c>
      <c r="G115" s="32">
        <v>0.19725999999999999</v>
      </c>
      <c r="H115" s="32">
        <v>0.25044</v>
      </c>
      <c r="I115" s="32">
        <v>0.27185999999999999</v>
      </c>
      <c r="J115" s="32">
        <v>0.21429999999999999</v>
      </c>
      <c r="K115" s="32">
        <v>0.22475000000000001</v>
      </c>
      <c r="L115" s="32">
        <v>0.17072000000000001</v>
      </c>
      <c r="M115" s="32">
        <v>0.21418000000000001</v>
      </c>
      <c r="N115" s="32">
        <v>0.24962999999999999</v>
      </c>
      <c r="O115" s="32">
        <v>0.21631</v>
      </c>
      <c r="P115" s="32">
        <v>0.29772999999999999</v>
      </c>
      <c r="Q115" s="32">
        <v>0.31853999999999999</v>
      </c>
      <c r="R115" s="32">
        <v>0.169511</v>
      </c>
    </row>
    <row r="116" spans="1:18" ht="20.25" customHeight="1" x14ac:dyDescent="0.2">
      <c r="A116" s="30">
        <v>87</v>
      </c>
      <c r="B116" s="31" t="s">
        <v>110</v>
      </c>
      <c r="C116" s="32">
        <v>0.25881300000000002</v>
      </c>
      <c r="D116" s="32">
        <v>0.17888499999999999</v>
      </c>
      <c r="E116" s="32">
        <v>0.19020999999999999</v>
      </c>
      <c r="F116" s="32">
        <v>7.4450000000000002E-2</v>
      </c>
      <c r="G116" s="32">
        <v>0.1011</v>
      </c>
      <c r="H116" s="32">
        <v>0.14130000000000001</v>
      </c>
      <c r="I116" s="32">
        <v>0.15523000000000001</v>
      </c>
      <c r="J116" s="32">
        <v>0.15681999999999999</v>
      </c>
      <c r="K116" s="32">
        <v>0.23401</v>
      </c>
      <c r="L116" s="32">
        <v>0.22964999999999999</v>
      </c>
      <c r="M116" s="32">
        <v>0.25629000000000002</v>
      </c>
      <c r="N116" s="32">
        <v>0.34838000000000002</v>
      </c>
      <c r="O116" s="32">
        <v>0.30221999999999999</v>
      </c>
      <c r="P116" s="32">
        <v>0.24435999999999999</v>
      </c>
      <c r="Q116" s="32">
        <v>0.32096999999999998</v>
      </c>
      <c r="R116" s="32">
        <v>0.27013399999999999</v>
      </c>
    </row>
    <row r="117" spans="1:18" ht="20.25" customHeight="1" x14ac:dyDescent="0.2">
      <c r="A117" s="30">
        <v>1123</v>
      </c>
      <c r="B117" s="31" t="s">
        <v>111</v>
      </c>
      <c r="C117" s="32">
        <v>0.23019700000000001</v>
      </c>
      <c r="D117" s="32">
        <v>0.220024</v>
      </c>
      <c r="E117" s="32">
        <v>0.22611999999999999</v>
      </c>
      <c r="F117" s="32">
        <v>0.1348</v>
      </c>
      <c r="G117" s="32">
        <v>0.12695999999999999</v>
      </c>
      <c r="H117" s="32">
        <v>0.18769</v>
      </c>
      <c r="I117" s="32">
        <v>0.28051999999999999</v>
      </c>
      <c r="J117" s="32"/>
      <c r="K117" s="32"/>
      <c r="L117" s="32"/>
      <c r="M117" s="32"/>
      <c r="N117" s="32"/>
      <c r="O117" s="32"/>
      <c r="P117" s="32"/>
      <c r="Q117" s="32"/>
      <c r="R117" s="32"/>
    </row>
    <row r="118" spans="1:18" ht="20.25" customHeight="1" x14ac:dyDescent="0.2">
      <c r="A118" s="30">
        <v>156</v>
      </c>
      <c r="B118" s="31" t="s">
        <v>112</v>
      </c>
      <c r="C118" s="32">
        <v>0.14027300000000001</v>
      </c>
      <c r="D118" s="32">
        <v>0.14683099999999999</v>
      </c>
      <c r="E118" s="32">
        <v>0.16391</v>
      </c>
      <c r="F118" s="32">
        <v>0.15198999999999999</v>
      </c>
      <c r="G118" s="32">
        <v>0.51361000000000001</v>
      </c>
      <c r="H118" s="32">
        <v>0.59879000000000004</v>
      </c>
      <c r="I118" s="32">
        <v>0.15032000000000001</v>
      </c>
      <c r="J118" s="32">
        <v>-4.335E-2</v>
      </c>
      <c r="K118" s="32">
        <v>-6.6110000000000002E-2</v>
      </c>
      <c r="L118" s="32">
        <v>-2.1829999999999999E-2</v>
      </c>
      <c r="M118" s="32">
        <v>-3.4439999999999998E-2</v>
      </c>
      <c r="N118" s="32">
        <v>5.6660000000000002E-2</v>
      </c>
      <c r="O118" s="32">
        <v>6.1859999999999998E-2</v>
      </c>
      <c r="P118" s="32">
        <v>8.4019999999999997E-2</v>
      </c>
      <c r="Q118" s="32">
        <v>0.15719</v>
      </c>
      <c r="R118" s="32">
        <v>0.73810299999999995</v>
      </c>
    </row>
    <row r="119" spans="1:18" ht="20.25" customHeight="1" x14ac:dyDescent="0.2">
      <c r="A119" s="30">
        <v>124</v>
      </c>
      <c r="B119" s="31" t="s">
        <v>113</v>
      </c>
      <c r="C119" s="32">
        <v>0.24421200000000001</v>
      </c>
      <c r="D119" s="32">
        <v>0.229849</v>
      </c>
      <c r="E119" s="32">
        <v>0.30647000000000002</v>
      </c>
      <c r="F119" s="32">
        <v>0.30664999999999998</v>
      </c>
      <c r="G119" s="32">
        <v>0.1996</v>
      </c>
      <c r="H119" s="32">
        <v>0.21636</v>
      </c>
      <c r="I119" s="32">
        <v>0.24883</v>
      </c>
      <c r="J119" s="32">
        <v>0.37748999999999999</v>
      </c>
      <c r="K119" s="32">
        <v>0.21387</v>
      </c>
      <c r="L119" s="32">
        <v>0.21864</v>
      </c>
      <c r="M119" s="32">
        <v>0.17927000000000001</v>
      </c>
      <c r="N119" s="32">
        <v>0.19253999999999999</v>
      </c>
      <c r="O119" s="32">
        <v>0.20313999999999999</v>
      </c>
      <c r="P119" s="32">
        <v>0.17296</v>
      </c>
      <c r="Q119" s="32">
        <v>0.20555000000000001</v>
      </c>
      <c r="R119" s="32">
        <v>0.20796200000000001</v>
      </c>
    </row>
    <row r="120" spans="1:18" ht="20.25" customHeight="1" x14ac:dyDescent="0.2">
      <c r="A120" s="30">
        <v>141</v>
      </c>
      <c r="B120" s="31" t="s">
        <v>114</v>
      </c>
      <c r="C120" s="32">
        <v>0.223824</v>
      </c>
      <c r="D120" s="32">
        <v>0.26056200000000002</v>
      </c>
      <c r="E120" s="32">
        <v>0.28315000000000001</v>
      </c>
      <c r="F120" s="32">
        <v>0.24229999999999999</v>
      </c>
      <c r="G120" s="32">
        <v>0.19125</v>
      </c>
      <c r="H120" s="32">
        <v>0.15156</v>
      </c>
      <c r="I120" s="32">
        <v>0.14871999999999999</v>
      </c>
      <c r="J120" s="32">
        <v>0.16708000000000001</v>
      </c>
      <c r="K120" s="32">
        <v>0.17992</v>
      </c>
      <c r="L120" s="32">
        <v>0.16450000000000001</v>
      </c>
      <c r="M120" s="32">
        <v>0.12673999999999999</v>
      </c>
      <c r="N120" s="32">
        <v>0.1757</v>
      </c>
      <c r="O120" s="32">
        <v>0.21460000000000001</v>
      </c>
      <c r="P120" s="32">
        <v>0.20258000000000001</v>
      </c>
      <c r="Q120" s="32">
        <v>0.19733000000000001</v>
      </c>
      <c r="R120" s="32">
        <v>0.20800299999999999</v>
      </c>
    </row>
    <row r="121" spans="1:18" ht="20.25" customHeight="1" x14ac:dyDescent="0.2">
      <c r="A121" s="30">
        <v>147</v>
      </c>
      <c r="B121" s="31" t="s">
        <v>115</v>
      </c>
      <c r="C121" s="32">
        <v>0.18543999999999999</v>
      </c>
      <c r="D121" s="32">
        <v>0.31507499999999999</v>
      </c>
      <c r="E121" s="32">
        <v>0.13714000000000001</v>
      </c>
      <c r="F121" s="32">
        <v>0.12770000000000001</v>
      </c>
      <c r="G121" s="32">
        <v>0.14856</v>
      </c>
      <c r="H121" s="32">
        <v>0.16774</v>
      </c>
      <c r="I121" s="32">
        <v>0.19846</v>
      </c>
      <c r="J121" s="32">
        <v>0.14610999999999999</v>
      </c>
      <c r="K121" s="32">
        <v>0.15537000000000001</v>
      </c>
      <c r="L121" s="32">
        <v>0.19051999999999999</v>
      </c>
      <c r="M121" s="32">
        <v>8.7779999999999997E-2</v>
      </c>
      <c r="N121" s="32">
        <v>9.4939999999999997E-2</v>
      </c>
      <c r="O121" s="32">
        <v>0.21468999999999999</v>
      </c>
      <c r="P121" s="32">
        <v>0.12386</v>
      </c>
      <c r="Q121" s="32">
        <v>0.15336</v>
      </c>
      <c r="R121" s="32">
        <v>0.16678799999999999</v>
      </c>
    </row>
    <row r="122" spans="1:18" ht="20.25" customHeight="1" x14ac:dyDescent="0.2">
      <c r="A122" s="30">
        <v>108</v>
      </c>
      <c r="B122" s="31" t="s">
        <v>116</v>
      </c>
      <c r="C122" s="32">
        <v>0.15536</v>
      </c>
      <c r="D122" s="32">
        <v>0.20339399999999999</v>
      </c>
      <c r="E122" s="32">
        <v>0.17058999999999999</v>
      </c>
      <c r="F122" s="32">
        <v>8.7069999999999995E-2</v>
      </c>
      <c r="G122" s="32">
        <v>0.10863</v>
      </c>
      <c r="H122" s="32">
        <v>0.14759</v>
      </c>
      <c r="I122" s="32">
        <v>0.13494</v>
      </c>
      <c r="J122" s="32">
        <v>0.17616999999999999</v>
      </c>
      <c r="K122" s="32">
        <v>0.14568</v>
      </c>
      <c r="L122" s="32">
        <v>0.13988</v>
      </c>
      <c r="M122" s="32">
        <v>0.11576</v>
      </c>
      <c r="N122" s="32">
        <v>0.10695</v>
      </c>
      <c r="O122" s="32">
        <v>0.15639</v>
      </c>
      <c r="P122" s="32">
        <v>0.13567000000000001</v>
      </c>
      <c r="Q122" s="32">
        <v>8.9169999999999999E-2</v>
      </c>
      <c r="R122" s="32">
        <v>8.584E-2</v>
      </c>
    </row>
    <row r="123" spans="1:18" ht="20.25" customHeight="1" x14ac:dyDescent="0.2">
      <c r="A123" s="30">
        <v>40</v>
      </c>
      <c r="B123" s="31" t="s">
        <v>117</v>
      </c>
      <c r="C123" s="32">
        <v>0.14338300000000001</v>
      </c>
      <c r="D123" s="32">
        <v>0.16619700000000001</v>
      </c>
      <c r="E123" s="32">
        <v>0.15484000000000001</v>
      </c>
      <c r="F123" s="32">
        <v>0.18576000000000001</v>
      </c>
      <c r="G123" s="32">
        <v>0.1542</v>
      </c>
      <c r="H123" s="32">
        <v>0.17604</v>
      </c>
      <c r="I123" s="32">
        <v>0.28033999999999998</v>
      </c>
      <c r="J123" s="32">
        <v>0.31137999999999999</v>
      </c>
      <c r="K123" s="32">
        <v>0.22609000000000001</v>
      </c>
      <c r="L123" s="32">
        <v>0.23243</v>
      </c>
      <c r="M123" s="32">
        <v>0.25802000000000003</v>
      </c>
      <c r="N123" s="32">
        <v>0.17429</v>
      </c>
      <c r="O123" s="32">
        <v>0.26799000000000001</v>
      </c>
      <c r="P123" s="32">
        <v>0.22319</v>
      </c>
      <c r="Q123" s="32">
        <v>0.26712000000000002</v>
      </c>
      <c r="R123" s="32">
        <v>0.28206999999999999</v>
      </c>
    </row>
    <row r="124" spans="1:18" ht="20.25" customHeight="1" x14ac:dyDescent="0.2">
      <c r="A124" s="30">
        <v>1125</v>
      </c>
      <c r="B124" s="31" t="s">
        <v>118</v>
      </c>
      <c r="C124" s="32">
        <v>0.17004900000000001</v>
      </c>
      <c r="D124" s="32">
        <v>0.215973</v>
      </c>
      <c r="E124" s="32">
        <v>0.10347000000000001</v>
      </c>
      <c r="F124" s="32">
        <v>8.448E-2</v>
      </c>
      <c r="G124" s="32">
        <v>8.1769999999999995E-2</v>
      </c>
      <c r="H124" s="32">
        <v>9.1050000000000006E-2</v>
      </c>
      <c r="I124" s="32">
        <v>0.10932</v>
      </c>
      <c r="J124" s="32">
        <v>0.10946</v>
      </c>
      <c r="K124" s="32">
        <v>9.6460000000000004E-2</v>
      </c>
      <c r="L124" s="32">
        <v>0.11345</v>
      </c>
      <c r="M124" s="32">
        <v>0.11612</v>
      </c>
      <c r="N124" s="32">
        <v>0.11656</v>
      </c>
      <c r="O124" s="32">
        <v>0.10347000000000001</v>
      </c>
      <c r="P124" s="32">
        <v>0.10578</v>
      </c>
      <c r="Q124" s="32">
        <v>9.5490000000000005E-2</v>
      </c>
      <c r="R124" s="32"/>
    </row>
    <row r="125" spans="1:18" ht="20.25" customHeight="1" x14ac:dyDescent="0.2">
      <c r="A125" s="30">
        <v>54</v>
      </c>
      <c r="B125" s="31" t="s">
        <v>125</v>
      </c>
      <c r="C125" s="32">
        <v>0.20572799999999999</v>
      </c>
      <c r="D125" s="32">
        <v>0.244334</v>
      </c>
      <c r="E125" s="32">
        <v>0.22931000000000001</v>
      </c>
      <c r="F125" s="32">
        <v>0.1244</v>
      </c>
      <c r="G125" s="32">
        <v>0.23436999999999999</v>
      </c>
      <c r="H125" s="32">
        <v>0.32563999999999999</v>
      </c>
      <c r="I125" s="32">
        <v>0.17194999999999999</v>
      </c>
      <c r="J125" s="32">
        <v>0.12839</v>
      </c>
      <c r="K125" s="32">
        <v>0.17329</v>
      </c>
      <c r="L125" s="32">
        <v>0.23938999999999999</v>
      </c>
      <c r="M125" s="32">
        <v>0.21983</v>
      </c>
      <c r="N125" s="32">
        <v>0.22313</v>
      </c>
      <c r="O125" s="32">
        <v>0.19875000000000001</v>
      </c>
      <c r="P125" s="32">
        <v>0.16829</v>
      </c>
      <c r="Q125" s="32">
        <v>0.31242999999999999</v>
      </c>
      <c r="R125" s="32">
        <v>0.29844700000000002</v>
      </c>
    </row>
    <row r="126" spans="1:18" ht="20.25" customHeight="1" x14ac:dyDescent="0.2">
      <c r="A126" s="30">
        <v>55</v>
      </c>
      <c r="B126" s="31" t="s">
        <v>126</v>
      </c>
      <c r="C126" s="32">
        <v>0.25179099999999999</v>
      </c>
      <c r="D126" s="32">
        <v>0.230544</v>
      </c>
      <c r="E126" s="32">
        <v>0.23677000000000001</v>
      </c>
      <c r="F126" s="32">
        <v>0.25291000000000002</v>
      </c>
      <c r="G126" s="32">
        <v>0.32647999999999999</v>
      </c>
      <c r="H126" s="32">
        <v>0.27228999999999998</v>
      </c>
      <c r="I126" s="32">
        <v>0.36352000000000001</v>
      </c>
      <c r="J126" s="32">
        <v>0.46407999999999999</v>
      </c>
      <c r="K126" s="32">
        <v>0.28306999999999999</v>
      </c>
      <c r="L126" s="32">
        <v>0.28195999999999999</v>
      </c>
      <c r="M126" s="32">
        <v>0.15670999999999999</v>
      </c>
      <c r="N126" s="32">
        <v>0.28133999999999998</v>
      </c>
      <c r="O126" s="32">
        <v>0.30329</v>
      </c>
      <c r="P126" s="32">
        <v>0.15060000000000001</v>
      </c>
      <c r="Q126" s="32">
        <v>0.13444999999999999</v>
      </c>
      <c r="R126" s="32">
        <v>0.24800800000000001</v>
      </c>
    </row>
    <row r="127" spans="1:18" ht="20.25" customHeight="1" x14ac:dyDescent="0.2">
      <c r="A127" s="30">
        <v>56</v>
      </c>
      <c r="B127" s="31" t="s">
        <v>127</v>
      </c>
      <c r="C127" s="32">
        <v>0.31971899999999998</v>
      </c>
      <c r="D127" s="32">
        <v>0.361736</v>
      </c>
      <c r="E127" s="32">
        <v>0.31974000000000002</v>
      </c>
      <c r="F127" s="32">
        <v>0.48604999999999998</v>
      </c>
      <c r="G127" s="32">
        <v>0.37701000000000001</v>
      </c>
      <c r="H127" s="32">
        <v>0.25263999999999998</v>
      </c>
      <c r="I127" s="32">
        <v>0.25624999999999998</v>
      </c>
      <c r="J127" s="32">
        <v>0.24822</v>
      </c>
      <c r="K127" s="32">
        <v>0.2024</v>
      </c>
      <c r="L127" s="32">
        <v>0.17674999999999999</v>
      </c>
      <c r="M127" s="32">
        <v>0.19888</v>
      </c>
      <c r="N127" s="32">
        <v>0.18087</v>
      </c>
      <c r="O127" s="32">
        <v>0.21487999999999999</v>
      </c>
      <c r="P127" s="32">
        <v>0.15728</v>
      </c>
      <c r="Q127" s="32">
        <v>0.16575000000000001</v>
      </c>
      <c r="R127" s="32">
        <v>0.216755</v>
      </c>
    </row>
    <row r="128" spans="1:18" ht="20.25" customHeight="1" x14ac:dyDescent="0.2">
      <c r="A128" s="30">
        <v>1072</v>
      </c>
      <c r="B128" s="31" t="s">
        <v>128</v>
      </c>
      <c r="C128" s="32">
        <v>0.22442000000000001</v>
      </c>
      <c r="D128" s="32">
        <v>0.21502399999999999</v>
      </c>
      <c r="E128" s="32">
        <v>0.20807</v>
      </c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</row>
    <row r="129" spans="1:18" ht="20.25" customHeight="1" x14ac:dyDescent="0.2">
      <c r="A129" s="30">
        <v>72</v>
      </c>
      <c r="B129" s="31" t="s">
        <v>129</v>
      </c>
      <c r="C129" s="32"/>
      <c r="D129" s="32"/>
      <c r="E129" s="32"/>
      <c r="F129" s="32">
        <v>0.24465000000000001</v>
      </c>
      <c r="G129" s="32">
        <v>0.21887999999999999</v>
      </c>
      <c r="H129" s="32">
        <v>0.16458</v>
      </c>
      <c r="I129" s="32">
        <v>0.21898000000000001</v>
      </c>
      <c r="J129" s="32">
        <v>0.16728999999999999</v>
      </c>
      <c r="K129" s="32">
        <v>0.14527000000000001</v>
      </c>
      <c r="L129" s="32">
        <v>0.15379000000000001</v>
      </c>
      <c r="M129" s="32">
        <v>0.11174000000000001</v>
      </c>
      <c r="N129" s="32">
        <v>0.18718000000000001</v>
      </c>
      <c r="O129" s="32">
        <v>0.18792</v>
      </c>
      <c r="P129" s="32">
        <v>0.14951999999999999</v>
      </c>
      <c r="Q129" s="32">
        <v>0.22613</v>
      </c>
      <c r="R129" s="32">
        <v>0.24174499999999999</v>
      </c>
    </row>
    <row r="130" spans="1:18" ht="20.25" customHeight="1" x14ac:dyDescent="0.2">
      <c r="A130" s="30">
        <v>163</v>
      </c>
      <c r="B130" s="31" t="s">
        <v>119</v>
      </c>
      <c r="C130" s="32">
        <v>0.188024</v>
      </c>
      <c r="D130" s="32">
        <v>0.18931600000000001</v>
      </c>
      <c r="E130" s="32">
        <v>0.22098999999999999</v>
      </c>
      <c r="F130" s="32">
        <v>0.30287999999999998</v>
      </c>
      <c r="G130" s="32">
        <v>0.14676</v>
      </c>
      <c r="H130" s="32">
        <v>0.16736000000000001</v>
      </c>
      <c r="I130" s="32">
        <v>0.18215000000000001</v>
      </c>
      <c r="J130" s="32">
        <v>0.17845</v>
      </c>
      <c r="K130" s="32">
        <v>0.14754</v>
      </c>
      <c r="L130" s="32">
        <v>0.15834000000000001</v>
      </c>
      <c r="M130" s="32">
        <v>0.18457000000000001</v>
      </c>
      <c r="N130" s="32">
        <v>0.16011</v>
      </c>
      <c r="O130" s="32">
        <v>0.33006999999999997</v>
      </c>
      <c r="P130" s="32">
        <v>0.30898999999999999</v>
      </c>
      <c r="Q130" s="32">
        <v>0.10467</v>
      </c>
      <c r="R130" s="32">
        <v>4.1140999999999997E-2</v>
      </c>
    </row>
    <row r="131" spans="1:18" ht="20.25" customHeight="1" x14ac:dyDescent="0.2">
      <c r="A131" s="30">
        <v>1105</v>
      </c>
      <c r="B131" s="31" t="s">
        <v>120</v>
      </c>
      <c r="C131" s="32">
        <v>-8.1351999999999994E-2</v>
      </c>
      <c r="D131" s="32">
        <v>0.18554300000000001</v>
      </c>
      <c r="E131" s="32">
        <v>0.10689</v>
      </c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</row>
    <row r="132" spans="1:18" ht="20.25" customHeight="1" x14ac:dyDescent="0.2">
      <c r="A132" s="30">
        <v>106</v>
      </c>
      <c r="B132" s="31" t="s">
        <v>122</v>
      </c>
      <c r="C132" s="32">
        <v>0.26422200000000001</v>
      </c>
      <c r="D132" s="32">
        <v>0.210337</v>
      </c>
      <c r="E132" s="32">
        <v>0.22281999999999999</v>
      </c>
      <c r="F132" s="32">
        <v>0.21407999999999999</v>
      </c>
      <c r="G132" s="32">
        <v>0.18540000000000001</v>
      </c>
      <c r="H132" s="32">
        <v>0.14721999999999999</v>
      </c>
      <c r="I132" s="32">
        <v>0.11466</v>
      </c>
      <c r="J132" s="32">
        <v>0.10267</v>
      </c>
      <c r="K132" s="32">
        <v>0.17707000000000001</v>
      </c>
      <c r="L132" s="32">
        <v>0.17577000000000001</v>
      </c>
      <c r="M132" s="32">
        <v>0.22685</v>
      </c>
      <c r="N132" s="32">
        <v>0.23507</v>
      </c>
      <c r="O132" s="32">
        <v>0.20926</v>
      </c>
      <c r="P132" s="32">
        <v>0.26684000000000002</v>
      </c>
      <c r="Q132" s="32">
        <v>0.21296000000000001</v>
      </c>
      <c r="R132" s="32">
        <v>0.21423900000000001</v>
      </c>
    </row>
    <row r="133" spans="1:18" ht="20.25" customHeight="1" x14ac:dyDescent="0.2">
      <c r="A133" s="30">
        <v>1107</v>
      </c>
      <c r="B133" s="31" t="s">
        <v>121</v>
      </c>
      <c r="C133" s="32">
        <v>0.148899</v>
      </c>
      <c r="D133" s="32">
        <v>0.185029</v>
      </c>
      <c r="E133" s="32">
        <v>0.18990000000000001</v>
      </c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</row>
    <row r="134" spans="1:18" ht="20.25" customHeight="1" x14ac:dyDescent="0.2">
      <c r="A134" s="30">
        <v>118</v>
      </c>
      <c r="B134" s="31" t="s">
        <v>123</v>
      </c>
      <c r="C134" s="32">
        <v>0.20993200000000001</v>
      </c>
      <c r="D134" s="32">
        <v>0.30030499999999999</v>
      </c>
      <c r="E134" s="32">
        <v>0.43937999999999999</v>
      </c>
      <c r="F134" s="32">
        <v>0.65841000000000005</v>
      </c>
      <c r="G134" s="32">
        <v>0.15065000000000001</v>
      </c>
      <c r="H134" s="32">
        <v>0.14398</v>
      </c>
      <c r="I134" s="32">
        <v>0.18418000000000001</v>
      </c>
      <c r="J134" s="32">
        <v>0.13844000000000001</v>
      </c>
      <c r="K134" s="32">
        <v>0.17727000000000001</v>
      </c>
      <c r="L134" s="32">
        <v>0.20466000000000001</v>
      </c>
      <c r="M134" s="32">
        <v>0.13116</v>
      </c>
      <c r="N134" s="32">
        <v>0.12309</v>
      </c>
      <c r="O134" s="32">
        <v>0.16589000000000001</v>
      </c>
      <c r="P134" s="32">
        <v>0.20254</v>
      </c>
      <c r="Q134" s="32">
        <v>0.19286</v>
      </c>
      <c r="R134" s="32">
        <v>0.19761899999999999</v>
      </c>
    </row>
    <row r="135" spans="1:18" ht="20.25" customHeight="1" x14ac:dyDescent="0.2">
      <c r="A135" s="30">
        <v>1155</v>
      </c>
      <c r="B135" s="31" t="s">
        <v>124</v>
      </c>
      <c r="C135" s="32">
        <v>0.103986</v>
      </c>
      <c r="D135" s="32">
        <v>0.120989</v>
      </c>
      <c r="E135" s="32">
        <v>0.10793999999999999</v>
      </c>
      <c r="F135" s="32">
        <v>0.10201</v>
      </c>
      <c r="G135" s="32">
        <v>7.4349999999999999E-2</v>
      </c>
      <c r="H135" s="32">
        <v>7.7579999999999996E-2</v>
      </c>
      <c r="I135" s="32">
        <v>0.17533000000000001</v>
      </c>
      <c r="J135" s="32">
        <v>0.19905999999999999</v>
      </c>
      <c r="K135" s="32">
        <v>7.8839999999999993E-2</v>
      </c>
      <c r="L135" s="32">
        <v>8.1369999999999998E-2</v>
      </c>
      <c r="M135" s="32">
        <v>9.2439999999999994E-2</v>
      </c>
      <c r="N135" s="32">
        <v>7.3419999999999999E-2</v>
      </c>
      <c r="O135" s="32">
        <v>9.3189999999999995E-2</v>
      </c>
      <c r="P135" s="32">
        <v>0.20149</v>
      </c>
      <c r="Q135" s="32">
        <v>5.2240000000000002E-2</v>
      </c>
      <c r="R135" s="32"/>
    </row>
    <row r="136" spans="1:18" ht="20.25" customHeight="1" x14ac:dyDescent="0.2">
      <c r="A136" s="30">
        <v>57</v>
      </c>
      <c r="B136" s="31" t="s">
        <v>134</v>
      </c>
      <c r="C136" s="32">
        <v>0.10849</v>
      </c>
      <c r="D136" s="32">
        <v>9.9429000000000003E-2</v>
      </c>
      <c r="E136" s="32">
        <v>0.14369000000000001</v>
      </c>
      <c r="F136" s="32">
        <v>0.15975</v>
      </c>
      <c r="G136" s="32">
        <v>0.13491</v>
      </c>
      <c r="H136" s="32">
        <v>0.12631000000000001</v>
      </c>
      <c r="I136" s="32">
        <v>0.14746000000000001</v>
      </c>
      <c r="J136" s="32">
        <v>0.16259999999999999</v>
      </c>
      <c r="K136" s="32">
        <v>9.2460000000000001E-2</v>
      </c>
      <c r="L136" s="32">
        <v>0.22888</v>
      </c>
      <c r="M136" s="32">
        <v>0.27198</v>
      </c>
      <c r="N136" s="32">
        <v>0.26363999999999999</v>
      </c>
      <c r="O136" s="32">
        <v>0.31207000000000001</v>
      </c>
      <c r="P136" s="32">
        <v>0.29437000000000002</v>
      </c>
      <c r="Q136" s="32">
        <v>0.22663</v>
      </c>
      <c r="R136" s="32">
        <v>0.13121099999999999</v>
      </c>
    </row>
    <row r="137" spans="1:18" ht="20.25" customHeight="1" x14ac:dyDescent="0.2">
      <c r="A137" s="30">
        <v>41</v>
      </c>
      <c r="B137" s="31" t="s">
        <v>130</v>
      </c>
      <c r="C137" s="32">
        <v>0.15414900000000001</v>
      </c>
      <c r="D137" s="32">
        <v>0.152004</v>
      </c>
      <c r="E137" s="32">
        <v>0.16533</v>
      </c>
      <c r="F137" s="32">
        <v>0.17080000000000001</v>
      </c>
      <c r="G137" s="32">
        <v>0.13721</v>
      </c>
      <c r="H137" s="32">
        <v>0.11413</v>
      </c>
      <c r="I137" s="32">
        <v>0.18718000000000001</v>
      </c>
      <c r="J137" s="32">
        <v>0.30726999999999999</v>
      </c>
      <c r="K137" s="32">
        <v>0.22047</v>
      </c>
      <c r="L137" s="32">
        <v>0.22209999999999999</v>
      </c>
      <c r="M137" s="32">
        <v>0.27600000000000002</v>
      </c>
      <c r="N137" s="32">
        <v>0.35247000000000001</v>
      </c>
      <c r="O137" s="32">
        <v>0.32040000000000002</v>
      </c>
      <c r="P137" s="32">
        <v>0.1938</v>
      </c>
      <c r="Q137" s="32">
        <v>0.22942000000000001</v>
      </c>
      <c r="R137" s="32">
        <v>0.267044</v>
      </c>
    </row>
    <row r="138" spans="1:18" ht="20.25" customHeight="1" x14ac:dyDescent="0.2">
      <c r="A138" s="30">
        <v>58</v>
      </c>
      <c r="B138" s="31" t="s">
        <v>135</v>
      </c>
      <c r="C138" s="32">
        <v>0.150005</v>
      </c>
      <c r="D138" s="32">
        <v>0.11623699999999999</v>
      </c>
      <c r="E138" s="32">
        <v>0.17496999999999999</v>
      </c>
      <c r="F138" s="32">
        <v>0.22419</v>
      </c>
      <c r="G138" s="32">
        <v>0.21421000000000001</v>
      </c>
      <c r="H138" s="32">
        <v>0.13274</v>
      </c>
      <c r="I138" s="32">
        <v>0.14729</v>
      </c>
      <c r="J138" s="32">
        <v>0.17512</v>
      </c>
      <c r="K138" s="32">
        <v>0.21748999999999999</v>
      </c>
      <c r="L138" s="32">
        <v>0.26423999999999997</v>
      </c>
      <c r="M138" s="32">
        <v>0.18923000000000001</v>
      </c>
      <c r="N138" s="32">
        <v>0.20155000000000001</v>
      </c>
      <c r="O138" s="32">
        <v>0.18007000000000001</v>
      </c>
      <c r="P138" s="32">
        <v>0.15468999999999999</v>
      </c>
      <c r="Q138" s="32">
        <v>0.17877999999999999</v>
      </c>
      <c r="R138" s="32">
        <v>0.142343</v>
      </c>
    </row>
    <row r="139" spans="1:18" ht="20.25" customHeight="1" x14ac:dyDescent="0.2">
      <c r="A139" s="30">
        <v>142</v>
      </c>
      <c r="B139" s="31" t="s">
        <v>131</v>
      </c>
      <c r="C139" s="32">
        <v>0.26736799999999999</v>
      </c>
      <c r="D139" s="32">
        <v>0.13661799999999999</v>
      </c>
      <c r="E139" s="32">
        <v>0.11475</v>
      </c>
      <c r="F139" s="32">
        <v>0.11706</v>
      </c>
      <c r="G139" s="32">
        <v>0.20297999999999999</v>
      </c>
      <c r="H139" s="32">
        <v>0.23844000000000001</v>
      </c>
      <c r="I139" s="32">
        <v>0.13461000000000001</v>
      </c>
      <c r="J139" s="32">
        <v>7.5929999999999997E-2</v>
      </c>
      <c r="K139" s="32">
        <v>9.6970000000000001E-2</v>
      </c>
      <c r="L139" s="32">
        <v>0.29676000000000002</v>
      </c>
      <c r="M139" s="32">
        <v>0.13397999999999999</v>
      </c>
      <c r="N139" s="32">
        <v>8.9980000000000004E-2</v>
      </c>
      <c r="O139" s="32">
        <v>0.10213</v>
      </c>
      <c r="P139" s="32">
        <v>7.9589999999999994E-2</v>
      </c>
      <c r="Q139" s="32">
        <v>8.9580000000000007E-2</v>
      </c>
      <c r="R139" s="32">
        <v>0.218024</v>
      </c>
    </row>
    <row r="140" spans="1:18" ht="20.25" customHeight="1" x14ac:dyDescent="0.2">
      <c r="A140" s="30">
        <v>164</v>
      </c>
      <c r="B140" s="31" t="s">
        <v>132</v>
      </c>
      <c r="C140" s="32">
        <v>0.289358</v>
      </c>
      <c r="D140" s="32">
        <v>0.28023300000000001</v>
      </c>
      <c r="E140" s="32">
        <v>0.26894000000000001</v>
      </c>
      <c r="F140" s="32">
        <v>0.21243999999999999</v>
      </c>
      <c r="G140" s="32">
        <v>0.18382999999999999</v>
      </c>
      <c r="H140" s="32">
        <v>0.20765</v>
      </c>
      <c r="I140" s="32">
        <v>0.20066999999999999</v>
      </c>
      <c r="J140" s="32">
        <v>0.23491999999999999</v>
      </c>
      <c r="K140" s="32">
        <v>0.23249</v>
      </c>
      <c r="L140" s="32">
        <v>0.20827000000000001</v>
      </c>
      <c r="M140" s="32">
        <v>0.22231000000000001</v>
      </c>
      <c r="N140" s="32">
        <v>0.23058000000000001</v>
      </c>
      <c r="O140" s="32">
        <v>0.24154999999999999</v>
      </c>
      <c r="P140" s="32">
        <v>0.1928</v>
      </c>
      <c r="Q140" s="32">
        <v>0.1862</v>
      </c>
      <c r="R140" s="32">
        <v>0.20830899999999999</v>
      </c>
    </row>
    <row r="141" spans="1:18" ht="20.25" customHeight="1" x14ac:dyDescent="0.2">
      <c r="A141" s="30">
        <v>1088</v>
      </c>
      <c r="B141" s="31" t="s">
        <v>133</v>
      </c>
      <c r="C141" s="32">
        <v>0.29737400000000003</v>
      </c>
      <c r="D141" s="32">
        <v>0.247555</v>
      </c>
      <c r="E141" s="32">
        <v>0.28049000000000002</v>
      </c>
      <c r="F141" s="32">
        <v>0.23419000000000001</v>
      </c>
      <c r="G141" s="32">
        <v>0.15087</v>
      </c>
      <c r="H141" s="32">
        <v>0.22994999999999999</v>
      </c>
      <c r="I141" s="32">
        <v>0.27345999999999998</v>
      </c>
      <c r="J141" s="32"/>
      <c r="K141" s="32"/>
      <c r="L141" s="32"/>
      <c r="M141" s="32"/>
      <c r="N141" s="32"/>
      <c r="O141" s="32"/>
      <c r="P141" s="32"/>
      <c r="Q141" s="32"/>
      <c r="R141" s="32"/>
    </row>
    <row r="142" spans="1:18" ht="20.25" customHeight="1" x14ac:dyDescent="0.2">
      <c r="A142" s="30">
        <v>88</v>
      </c>
      <c r="B142" s="31" t="s">
        <v>166</v>
      </c>
      <c r="C142" s="32"/>
      <c r="D142" s="32"/>
      <c r="E142" s="32"/>
      <c r="F142" s="32"/>
      <c r="G142" s="32"/>
      <c r="H142" s="32"/>
      <c r="I142" s="32"/>
      <c r="J142" s="32">
        <v>0.49081000000000002</v>
      </c>
      <c r="K142" s="32">
        <v>0.27250000000000002</v>
      </c>
      <c r="L142" s="32">
        <v>0.27948000000000001</v>
      </c>
      <c r="M142" s="32">
        <v>0.26229000000000002</v>
      </c>
      <c r="N142" s="32">
        <v>0.18084</v>
      </c>
      <c r="O142" s="32">
        <v>0.23177</v>
      </c>
      <c r="P142" s="32">
        <v>0.22766</v>
      </c>
      <c r="Q142" s="32">
        <v>0.26741999999999999</v>
      </c>
      <c r="R142" s="32">
        <v>0.26061400000000001</v>
      </c>
    </row>
    <row r="143" spans="1:18" ht="20.25" customHeight="1" x14ac:dyDescent="0.2">
      <c r="A143" s="30">
        <v>1021</v>
      </c>
      <c r="B143" s="31" t="s">
        <v>136</v>
      </c>
      <c r="C143" s="32">
        <v>0.29108299999999998</v>
      </c>
      <c r="D143" s="32">
        <v>0.25639400000000001</v>
      </c>
      <c r="E143" s="32">
        <v>0.25424000000000002</v>
      </c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</row>
    <row r="144" spans="1:18" ht="20.25" customHeight="1" x14ac:dyDescent="0.2">
      <c r="A144" s="30">
        <v>73</v>
      </c>
      <c r="B144" s="31" t="s">
        <v>137</v>
      </c>
      <c r="C144" s="32">
        <v>0.21956200000000001</v>
      </c>
      <c r="D144" s="32">
        <v>0.21207500000000001</v>
      </c>
      <c r="E144" s="32">
        <v>0.24268999999999999</v>
      </c>
      <c r="F144" s="32">
        <v>0.19721</v>
      </c>
      <c r="G144" s="32">
        <v>0.17785000000000001</v>
      </c>
      <c r="H144" s="32">
        <v>0.32236999999999999</v>
      </c>
      <c r="I144" s="32">
        <v>0.26762000000000002</v>
      </c>
      <c r="J144" s="32">
        <v>0.26868999999999998</v>
      </c>
      <c r="K144" s="32">
        <v>0.28355999999999998</v>
      </c>
      <c r="L144" s="32">
        <v>0.27617999999999998</v>
      </c>
      <c r="M144" s="32">
        <v>0.21865999999999999</v>
      </c>
      <c r="N144" s="32">
        <v>0.26243</v>
      </c>
      <c r="O144" s="32">
        <v>0.29120000000000001</v>
      </c>
      <c r="P144" s="32">
        <v>0.32485999999999998</v>
      </c>
      <c r="Q144" s="32">
        <v>0.33716000000000002</v>
      </c>
      <c r="R144" s="32">
        <v>0.332121</v>
      </c>
    </row>
    <row r="145" spans="1:18" ht="20.25" customHeight="1" x14ac:dyDescent="0.2">
      <c r="A145" s="30">
        <v>1089</v>
      </c>
      <c r="B145" s="31" t="s">
        <v>138</v>
      </c>
      <c r="C145" s="32">
        <v>0.31180799999999997</v>
      </c>
      <c r="D145" s="32">
        <v>0.357265</v>
      </c>
      <c r="E145" s="32">
        <v>0.16200999999999999</v>
      </c>
      <c r="F145" s="32">
        <v>0.15687999999999999</v>
      </c>
      <c r="G145" s="32">
        <v>0.43573000000000001</v>
      </c>
      <c r="H145" s="32">
        <v>0.27428999999999998</v>
      </c>
      <c r="I145" s="32">
        <v>0.28786</v>
      </c>
      <c r="J145" s="32"/>
      <c r="K145" s="32"/>
      <c r="L145" s="32"/>
      <c r="M145" s="32"/>
      <c r="N145" s="32"/>
      <c r="O145" s="32"/>
      <c r="P145" s="32"/>
      <c r="Q145" s="32"/>
      <c r="R145" s="32"/>
    </row>
    <row r="146" spans="1:18" ht="20.25" customHeight="1" x14ac:dyDescent="0.2">
      <c r="A146" s="30">
        <v>143</v>
      </c>
      <c r="B146" s="31" t="s">
        <v>222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</row>
    <row r="147" spans="1:18" ht="20.25" customHeight="1" x14ac:dyDescent="0.2">
      <c r="A147" s="30">
        <v>165</v>
      </c>
      <c r="B147" s="31" t="s">
        <v>139</v>
      </c>
      <c r="C147" s="32">
        <v>0.22042900000000001</v>
      </c>
      <c r="D147" s="32">
        <v>0.239813</v>
      </c>
      <c r="E147" s="32">
        <v>0.34842000000000001</v>
      </c>
      <c r="F147" s="32">
        <v>0.17512</v>
      </c>
      <c r="G147" s="32">
        <v>0.21142</v>
      </c>
      <c r="H147" s="32">
        <v>0.28044999999999998</v>
      </c>
      <c r="I147" s="32">
        <v>0.20924000000000001</v>
      </c>
      <c r="J147" s="32">
        <v>0.22627</v>
      </c>
      <c r="K147" s="32">
        <v>0.27521000000000001</v>
      </c>
      <c r="L147" s="32">
        <v>0.15920999999999999</v>
      </c>
      <c r="M147" s="32">
        <v>0.19561000000000001</v>
      </c>
      <c r="N147" s="32">
        <v>0.20493</v>
      </c>
      <c r="O147" s="32">
        <v>0.20086000000000001</v>
      </c>
      <c r="P147" s="32">
        <v>0.20216000000000001</v>
      </c>
      <c r="Q147" s="32">
        <v>0.15611</v>
      </c>
      <c r="R147" s="32">
        <v>0.133823</v>
      </c>
    </row>
    <row r="148" spans="1:18" ht="20.25" customHeight="1" x14ac:dyDescent="0.2">
      <c r="A148" s="30">
        <v>90</v>
      </c>
      <c r="B148" s="31" t="s">
        <v>140</v>
      </c>
      <c r="C148" s="32">
        <v>0.28878399999999999</v>
      </c>
      <c r="D148" s="32">
        <v>0.245612</v>
      </c>
      <c r="E148" s="32">
        <v>0.23901</v>
      </c>
      <c r="F148" s="32">
        <v>0.20879</v>
      </c>
      <c r="G148" s="32">
        <v>0.21509</v>
      </c>
      <c r="H148" s="32">
        <v>0.23565</v>
      </c>
      <c r="I148" s="32">
        <v>0.25558999999999998</v>
      </c>
      <c r="J148" s="32">
        <v>0.28454000000000002</v>
      </c>
      <c r="K148" s="32">
        <v>0.25890999999999997</v>
      </c>
      <c r="L148" s="32">
        <v>0.23244999999999999</v>
      </c>
      <c r="M148" s="32">
        <v>0.26318000000000003</v>
      </c>
      <c r="N148" s="32">
        <v>0.29987000000000003</v>
      </c>
      <c r="O148" s="32">
        <v>0.34710999999999997</v>
      </c>
      <c r="P148" s="32">
        <v>0.24722</v>
      </c>
      <c r="Q148" s="32">
        <v>0.22750000000000001</v>
      </c>
      <c r="R148" s="32">
        <v>0.24818399999999999</v>
      </c>
    </row>
    <row r="149" spans="1:18" ht="20.25" customHeight="1" x14ac:dyDescent="0.2">
      <c r="A149" s="30">
        <v>109</v>
      </c>
      <c r="B149" s="31" t="s">
        <v>141</v>
      </c>
      <c r="C149" s="32">
        <v>0.42455799999999999</v>
      </c>
      <c r="D149" s="32">
        <v>0.43720900000000001</v>
      </c>
      <c r="E149" s="32">
        <v>0.40211999999999998</v>
      </c>
      <c r="F149" s="32">
        <v>0.30327999999999999</v>
      </c>
      <c r="G149" s="32">
        <v>0.29655999999999999</v>
      </c>
      <c r="H149" s="32">
        <v>0.25511</v>
      </c>
      <c r="I149" s="32">
        <v>0.30885000000000001</v>
      </c>
      <c r="J149" s="32">
        <v>0.24234</v>
      </c>
      <c r="K149" s="32">
        <v>0.38967000000000002</v>
      </c>
      <c r="L149" s="32">
        <v>0.36447000000000002</v>
      </c>
      <c r="M149" s="32">
        <v>0.41094000000000003</v>
      </c>
      <c r="N149" s="32">
        <v>0.34789999999999999</v>
      </c>
      <c r="O149" s="32">
        <v>0.32067000000000001</v>
      </c>
      <c r="P149" s="32">
        <v>0.27001999999999998</v>
      </c>
      <c r="Q149" s="32">
        <v>0.23214000000000001</v>
      </c>
      <c r="R149" s="32"/>
    </row>
    <row r="150" spans="1:18" ht="20.25" customHeight="1" x14ac:dyDescent="0.2">
      <c r="A150" s="30">
        <v>1119</v>
      </c>
      <c r="B150" s="31" t="s">
        <v>142</v>
      </c>
      <c r="C150" s="32">
        <v>0.57054099999999996</v>
      </c>
      <c r="D150" s="32">
        <v>0.33832200000000001</v>
      </c>
      <c r="E150" s="32">
        <v>0.2989</v>
      </c>
      <c r="F150" s="32">
        <v>0.62939999999999996</v>
      </c>
      <c r="G150" s="32">
        <v>5.8169999999999999E-2</v>
      </c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</row>
    <row r="151" spans="1:18" ht="20.25" customHeight="1" x14ac:dyDescent="0.2">
      <c r="A151" s="30">
        <v>157</v>
      </c>
      <c r="B151" s="31" t="s">
        <v>143</v>
      </c>
      <c r="C151" s="32">
        <v>0.15054100000000001</v>
      </c>
      <c r="D151" s="32">
        <v>0.115842</v>
      </c>
      <c r="E151" s="32">
        <v>8.3849999999999994E-2</v>
      </c>
      <c r="F151" s="32">
        <v>0.16965</v>
      </c>
      <c r="G151" s="32">
        <v>0.11896</v>
      </c>
      <c r="H151" s="32">
        <v>6.88E-2</v>
      </c>
      <c r="I151" s="32">
        <v>0.11094999999999999</v>
      </c>
      <c r="J151" s="32">
        <v>0.13141</v>
      </c>
      <c r="K151" s="32">
        <v>0.14760999999999999</v>
      </c>
      <c r="L151" s="32">
        <v>0.14541000000000001</v>
      </c>
      <c r="M151" s="32">
        <v>0.15834999999999999</v>
      </c>
      <c r="N151" s="32">
        <v>0.17155999999999999</v>
      </c>
      <c r="O151" s="32">
        <v>0.17365</v>
      </c>
      <c r="P151" s="32">
        <v>0.21839</v>
      </c>
      <c r="Q151" s="32">
        <v>0.22645999999999999</v>
      </c>
      <c r="R151" s="32">
        <v>0.445969</v>
      </c>
    </row>
    <row r="152" spans="1:18" ht="20.25" customHeight="1" x14ac:dyDescent="0.2">
      <c r="A152" s="30">
        <v>158</v>
      </c>
      <c r="B152" s="31" t="s">
        <v>153</v>
      </c>
      <c r="C152" s="32">
        <v>0.21939600000000001</v>
      </c>
      <c r="D152" s="32">
        <v>0.221248</v>
      </c>
      <c r="E152" s="32">
        <v>0.17036000000000001</v>
      </c>
      <c r="F152" s="32">
        <v>0.24493999999999999</v>
      </c>
      <c r="G152" s="32">
        <v>0.19761000000000001</v>
      </c>
      <c r="H152" s="32">
        <v>0.23343</v>
      </c>
      <c r="I152" s="32">
        <v>0.29820999999999998</v>
      </c>
      <c r="J152" s="32">
        <v>0.28666999999999998</v>
      </c>
      <c r="K152" s="32">
        <v>0.21002999999999999</v>
      </c>
      <c r="L152" s="32">
        <v>0.24307000000000001</v>
      </c>
      <c r="M152" s="32">
        <v>0.28678999999999999</v>
      </c>
      <c r="N152" s="32">
        <v>0.19572000000000001</v>
      </c>
      <c r="O152" s="32">
        <v>0.28732999999999997</v>
      </c>
      <c r="P152" s="32">
        <v>0.24786</v>
      </c>
      <c r="Q152" s="32">
        <v>0.29476999999999998</v>
      </c>
      <c r="R152" s="32">
        <v>0.30543999999999999</v>
      </c>
    </row>
    <row r="153" spans="1:18" ht="20.25" customHeight="1" x14ac:dyDescent="0.2">
      <c r="A153" s="30">
        <v>131</v>
      </c>
      <c r="B153" s="31" t="s">
        <v>154</v>
      </c>
      <c r="C153" s="32">
        <v>0.24349499999999999</v>
      </c>
      <c r="D153" s="32">
        <v>0.227433</v>
      </c>
      <c r="E153" s="32">
        <v>0.23669999999999999</v>
      </c>
      <c r="F153" s="32">
        <v>0.22500999999999999</v>
      </c>
      <c r="G153" s="32">
        <v>0.22541</v>
      </c>
      <c r="H153" s="32">
        <v>0.22552</v>
      </c>
      <c r="I153" s="32">
        <v>0.19133</v>
      </c>
      <c r="J153" s="32">
        <v>0.21260000000000001</v>
      </c>
      <c r="K153" s="32">
        <v>0.1968</v>
      </c>
      <c r="L153" s="32">
        <v>0.24154999999999999</v>
      </c>
      <c r="M153" s="32">
        <v>0.27945999999999999</v>
      </c>
      <c r="N153" s="32">
        <v>0.20226</v>
      </c>
      <c r="O153" s="32">
        <v>0.21287</v>
      </c>
      <c r="P153" s="32">
        <v>0.19409999999999999</v>
      </c>
      <c r="Q153" s="32">
        <v>0.2011</v>
      </c>
      <c r="R153" s="32">
        <v>0.253666</v>
      </c>
    </row>
    <row r="154" spans="1:18" ht="20.25" customHeight="1" x14ac:dyDescent="0.2">
      <c r="A154" s="30">
        <v>120</v>
      </c>
      <c r="B154" s="31" t="s">
        <v>144</v>
      </c>
      <c r="C154" s="32">
        <v>0.27876699999999999</v>
      </c>
      <c r="D154" s="32">
        <v>0.169658</v>
      </c>
      <c r="E154" s="32">
        <v>0.24870999999999999</v>
      </c>
      <c r="F154" s="32">
        <v>0.45993000000000001</v>
      </c>
      <c r="G154" s="32">
        <v>0.18190000000000001</v>
      </c>
      <c r="H154" s="32">
        <v>0.18526999999999999</v>
      </c>
      <c r="I154" s="32">
        <v>0.20935000000000001</v>
      </c>
      <c r="J154" s="32">
        <v>0.16078999999999999</v>
      </c>
      <c r="K154" s="32">
        <v>5.9159999999999997E-2</v>
      </c>
      <c r="L154" s="32">
        <v>0.12914</v>
      </c>
      <c r="M154" s="32">
        <v>8.0890000000000004E-2</v>
      </c>
      <c r="N154" s="32">
        <v>8.2350000000000007E-2</v>
      </c>
      <c r="O154" s="32">
        <v>0.12091</v>
      </c>
      <c r="P154" s="32">
        <v>0.16197</v>
      </c>
      <c r="Q154" s="32">
        <v>0.18628</v>
      </c>
      <c r="R154" s="32">
        <v>0.13686100000000001</v>
      </c>
    </row>
    <row r="155" spans="1:18" ht="20.25" customHeight="1" x14ac:dyDescent="0.2">
      <c r="A155" s="30">
        <v>110</v>
      </c>
      <c r="B155" s="31" t="s">
        <v>145</v>
      </c>
      <c r="C155" s="32">
        <v>0.35568699999999998</v>
      </c>
      <c r="D155" s="32">
        <v>0.38636900000000002</v>
      </c>
      <c r="E155" s="32">
        <v>0.32490000000000002</v>
      </c>
      <c r="F155" s="32">
        <v>0.35853000000000002</v>
      </c>
      <c r="G155" s="32">
        <v>0.30895</v>
      </c>
      <c r="H155" s="32">
        <v>0.25418000000000002</v>
      </c>
      <c r="I155" s="32">
        <v>0.31480000000000002</v>
      </c>
      <c r="J155" s="32">
        <v>0.30695</v>
      </c>
      <c r="K155" s="32">
        <v>0.25034000000000001</v>
      </c>
      <c r="L155" s="32">
        <v>0.2621</v>
      </c>
      <c r="M155" s="32">
        <v>0.21848000000000001</v>
      </c>
      <c r="N155" s="32">
        <v>0.29731000000000002</v>
      </c>
      <c r="O155" s="32">
        <v>0.24709999999999999</v>
      </c>
      <c r="P155" s="32">
        <v>0.25074999999999997</v>
      </c>
      <c r="Q155" s="32">
        <v>0.19284000000000001</v>
      </c>
      <c r="R155" s="32"/>
    </row>
    <row r="156" spans="1:18" ht="20.25" customHeight="1" x14ac:dyDescent="0.2">
      <c r="A156" s="30">
        <v>126</v>
      </c>
      <c r="B156" s="31" t="s">
        <v>146</v>
      </c>
      <c r="C156" s="32">
        <v>0.117644</v>
      </c>
      <c r="D156" s="32">
        <v>0.213472</v>
      </c>
      <c r="E156" s="32">
        <v>0.13774</v>
      </c>
      <c r="F156" s="32">
        <v>0.17874000000000001</v>
      </c>
      <c r="G156" s="32">
        <v>0.18501999999999999</v>
      </c>
      <c r="H156" s="32">
        <v>0.12475</v>
      </c>
      <c r="I156" s="32">
        <v>0.21720999999999999</v>
      </c>
      <c r="J156" s="32">
        <v>0.24228</v>
      </c>
      <c r="K156" s="32">
        <v>0.19697000000000001</v>
      </c>
      <c r="L156" s="32">
        <v>0.15040000000000001</v>
      </c>
      <c r="M156" s="32">
        <v>0.37474000000000002</v>
      </c>
      <c r="N156" s="32">
        <v>0.14180000000000001</v>
      </c>
      <c r="O156" s="32">
        <v>0.11166</v>
      </c>
      <c r="P156" s="32">
        <v>0.21379999999999999</v>
      </c>
      <c r="Q156" s="32">
        <v>0.25490000000000002</v>
      </c>
      <c r="R156" s="32">
        <v>0.102382</v>
      </c>
    </row>
    <row r="157" spans="1:18" ht="20.25" customHeight="1" x14ac:dyDescent="0.2">
      <c r="A157" s="30">
        <v>166</v>
      </c>
      <c r="B157" s="31" t="s">
        <v>147</v>
      </c>
      <c r="C157" s="32">
        <v>0.236013</v>
      </c>
      <c r="D157" s="32">
        <v>0.23865800000000001</v>
      </c>
      <c r="E157" s="32">
        <v>0.29174</v>
      </c>
      <c r="F157" s="32">
        <v>0.20782</v>
      </c>
      <c r="G157" s="32">
        <v>0.20773</v>
      </c>
      <c r="H157" s="32">
        <v>0.22227</v>
      </c>
      <c r="I157" s="32">
        <v>0.23719000000000001</v>
      </c>
      <c r="J157" s="32">
        <v>0.28050999999999998</v>
      </c>
      <c r="K157" s="32">
        <v>0.28903000000000001</v>
      </c>
      <c r="L157" s="32">
        <v>0.23616999999999999</v>
      </c>
      <c r="M157" s="32">
        <v>0.25047000000000003</v>
      </c>
      <c r="N157" s="32">
        <v>0.23179</v>
      </c>
      <c r="O157" s="32">
        <v>0.21787000000000001</v>
      </c>
      <c r="P157" s="32">
        <v>0.18962000000000001</v>
      </c>
      <c r="Q157" s="32">
        <v>0.23530000000000001</v>
      </c>
      <c r="R157" s="32">
        <v>0.203289</v>
      </c>
    </row>
    <row r="158" spans="1:18" ht="20.25" customHeight="1" x14ac:dyDescent="0.2">
      <c r="A158" s="30">
        <v>59</v>
      </c>
      <c r="B158" s="31" t="s">
        <v>148</v>
      </c>
      <c r="C158" s="32">
        <v>0.22592300000000001</v>
      </c>
      <c r="D158" s="32">
        <v>0.226165</v>
      </c>
      <c r="E158" s="32">
        <v>0.29055999999999998</v>
      </c>
      <c r="F158" s="32">
        <v>0.26862999999999998</v>
      </c>
      <c r="G158" s="32">
        <v>0.24068000000000001</v>
      </c>
      <c r="H158" s="32">
        <v>0.19586999999999999</v>
      </c>
      <c r="I158" s="32">
        <v>0.24066000000000001</v>
      </c>
      <c r="J158" s="32">
        <v>0.24474000000000001</v>
      </c>
      <c r="K158" s="32">
        <v>0.21478</v>
      </c>
      <c r="L158" s="32">
        <v>0.26089000000000001</v>
      </c>
      <c r="M158" s="32">
        <v>0.32558999999999999</v>
      </c>
      <c r="N158" s="32">
        <v>0.29185</v>
      </c>
      <c r="O158" s="32">
        <v>0.29008</v>
      </c>
      <c r="P158" s="32">
        <v>0.25538</v>
      </c>
      <c r="Q158" s="32"/>
      <c r="R158" s="32"/>
    </row>
    <row r="159" spans="1:18" ht="20.25" customHeight="1" x14ac:dyDescent="0.2">
      <c r="A159" s="30">
        <v>60</v>
      </c>
      <c r="B159" s="31" t="s">
        <v>149</v>
      </c>
      <c r="C159" s="32">
        <v>0.32305</v>
      </c>
      <c r="D159" s="32">
        <v>0.30936999999999998</v>
      </c>
      <c r="E159" s="32">
        <v>0.27850000000000003</v>
      </c>
      <c r="F159" s="32">
        <v>0.26490000000000002</v>
      </c>
      <c r="G159" s="32">
        <v>0.23227</v>
      </c>
      <c r="H159" s="32">
        <v>0.22112000000000001</v>
      </c>
      <c r="I159" s="32">
        <v>0.28713</v>
      </c>
      <c r="J159" s="32">
        <v>0.23436000000000001</v>
      </c>
      <c r="K159" s="32">
        <v>0.26829999999999998</v>
      </c>
      <c r="L159" s="32">
        <v>0.29962</v>
      </c>
      <c r="M159" s="32">
        <v>0.28301999999999999</v>
      </c>
      <c r="N159" s="32">
        <v>0.26737</v>
      </c>
      <c r="O159" s="32">
        <v>0.29686000000000001</v>
      </c>
      <c r="P159" s="32">
        <v>0.31085000000000002</v>
      </c>
      <c r="Q159" s="32">
        <v>0.36920999999999998</v>
      </c>
      <c r="R159" s="32">
        <v>0.33181899999999998</v>
      </c>
    </row>
    <row r="160" spans="1:18" ht="20.25" customHeight="1" x14ac:dyDescent="0.2">
      <c r="A160" s="30">
        <v>1111</v>
      </c>
      <c r="B160" s="31" t="s">
        <v>150</v>
      </c>
      <c r="C160" s="32">
        <v>0.14650099999999999</v>
      </c>
      <c r="D160" s="32">
        <v>0.14152000000000001</v>
      </c>
      <c r="E160" s="32">
        <v>0.12529999999999999</v>
      </c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</row>
    <row r="161" spans="1:18" ht="20.25" customHeight="1" x14ac:dyDescent="0.2">
      <c r="A161" s="30">
        <v>148</v>
      </c>
      <c r="B161" s="31" t="s">
        <v>151</v>
      </c>
      <c r="C161" s="32">
        <v>0.32406699999999999</v>
      </c>
      <c r="D161" s="32">
        <v>0.333874</v>
      </c>
      <c r="E161" s="32">
        <v>0.32618999999999998</v>
      </c>
      <c r="F161" s="32">
        <v>0.25433</v>
      </c>
      <c r="G161" s="32">
        <v>0.23252999999999999</v>
      </c>
      <c r="H161" s="32">
        <v>0.23280999999999999</v>
      </c>
      <c r="I161" s="32">
        <v>0.25677</v>
      </c>
      <c r="J161" s="32">
        <v>0.23655999999999999</v>
      </c>
      <c r="K161" s="32">
        <v>0.28100000000000003</v>
      </c>
      <c r="L161" s="32">
        <v>0.27400000000000002</v>
      </c>
      <c r="M161" s="32">
        <v>0.26933000000000001</v>
      </c>
      <c r="N161" s="32">
        <v>0.18812000000000001</v>
      </c>
      <c r="O161" s="32">
        <v>0.22378000000000001</v>
      </c>
      <c r="P161" s="32">
        <v>0.16894000000000001</v>
      </c>
      <c r="Q161" s="32">
        <v>0.16292999999999999</v>
      </c>
      <c r="R161" s="32"/>
    </row>
    <row r="162" spans="1:18" ht="20.25" customHeight="1" x14ac:dyDescent="0.2">
      <c r="A162" s="30">
        <v>167</v>
      </c>
      <c r="B162" s="31" t="s">
        <v>152</v>
      </c>
      <c r="C162" s="32">
        <v>0.19228999999999999</v>
      </c>
      <c r="D162" s="32">
        <v>0.177173</v>
      </c>
      <c r="E162" s="32">
        <v>0.12429</v>
      </c>
      <c r="F162" s="32">
        <v>0.13624</v>
      </c>
      <c r="G162" s="32">
        <v>0.14030000000000001</v>
      </c>
      <c r="H162" s="32">
        <v>0.14352999999999999</v>
      </c>
      <c r="I162" s="32">
        <v>0.12268999999999999</v>
      </c>
      <c r="J162" s="32">
        <v>0.11463</v>
      </c>
      <c r="K162" s="32">
        <v>0.10664999999999999</v>
      </c>
      <c r="L162" s="32">
        <v>0.15004000000000001</v>
      </c>
      <c r="M162" s="32">
        <v>0.11252</v>
      </c>
      <c r="N162" s="32">
        <v>0.15706999999999999</v>
      </c>
      <c r="O162" s="32">
        <v>0.16008</v>
      </c>
      <c r="P162" s="32">
        <v>0.13716999999999999</v>
      </c>
      <c r="Q162" s="32">
        <v>0.16009000000000001</v>
      </c>
      <c r="R162" s="32">
        <v>0.155053</v>
      </c>
    </row>
    <row r="163" spans="1:18" ht="20.25" customHeight="1" x14ac:dyDescent="0.2">
      <c r="A163" s="30">
        <v>74</v>
      </c>
      <c r="B163" s="31" t="s">
        <v>155</v>
      </c>
      <c r="C163" s="32">
        <v>0.26263500000000001</v>
      </c>
      <c r="D163" s="32">
        <v>0.31736700000000001</v>
      </c>
      <c r="E163" s="32">
        <v>0.25347999999999998</v>
      </c>
      <c r="F163" s="32">
        <v>0.16275000000000001</v>
      </c>
      <c r="G163" s="32">
        <v>0.26483000000000001</v>
      </c>
      <c r="H163" s="32">
        <v>0.25430999999999998</v>
      </c>
      <c r="I163" s="32">
        <v>0.25441999999999998</v>
      </c>
      <c r="J163" s="32">
        <v>0.20408000000000001</v>
      </c>
      <c r="K163" s="32">
        <v>0.20527999999999999</v>
      </c>
      <c r="L163" s="32">
        <v>0.21143000000000001</v>
      </c>
      <c r="M163" s="32">
        <v>0.23313</v>
      </c>
      <c r="N163" s="32">
        <v>0.30709999999999998</v>
      </c>
      <c r="O163" s="32">
        <v>0.30177999999999999</v>
      </c>
      <c r="P163" s="32">
        <v>0.24085999999999999</v>
      </c>
      <c r="Q163" s="32">
        <v>0.26229000000000002</v>
      </c>
      <c r="R163" s="32">
        <v>0.24190900000000001</v>
      </c>
    </row>
    <row r="164" spans="1:18" ht="20.25" customHeight="1" x14ac:dyDescent="0.2">
      <c r="A164" s="30">
        <v>61</v>
      </c>
      <c r="B164" s="31" t="s">
        <v>156</v>
      </c>
      <c r="C164" s="32">
        <v>0.30546400000000001</v>
      </c>
      <c r="D164" s="32">
        <v>0.34726699999999999</v>
      </c>
      <c r="E164" s="32">
        <v>0.41247</v>
      </c>
      <c r="F164" s="32">
        <v>0.29415999999999998</v>
      </c>
      <c r="G164" s="32">
        <v>0.31661</v>
      </c>
      <c r="H164" s="32">
        <v>0.28510999999999997</v>
      </c>
      <c r="I164" s="32">
        <v>0.25911000000000001</v>
      </c>
      <c r="J164" s="32">
        <v>0.27384999999999998</v>
      </c>
      <c r="K164" s="32">
        <v>0.30742000000000003</v>
      </c>
      <c r="L164" s="32">
        <v>0.40284999999999999</v>
      </c>
      <c r="M164" s="32">
        <v>0.40246999999999999</v>
      </c>
      <c r="N164" s="32">
        <v>0.25757999999999998</v>
      </c>
      <c r="O164" s="32">
        <v>0.33784999999999998</v>
      </c>
      <c r="P164" s="32">
        <v>0.27378000000000002</v>
      </c>
      <c r="Q164" s="32">
        <v>0.33932000000000001</v>
      </c>
      <c r="R164" s="32">
        <v>0.31074499999999999</v>
      </c>
    </row>
    <row r="165" spans="1:18" ht="20.25" customHeight="1" x14ac:dyDescent="0.2">
      <c r="A165" s="30">
        <v>62</v>
      </c>
      <c r="B165" s="31" t="s">
        <v>157</v>
      </c>
      <c r="C165" s="32">
        <v>0.225271</v>
      </c>
      <c r="D165" s="32">
        <v>0.22248499999999999</v>
      </c>
      <c r="E165" s="32">
        <v>0.23787</v>
      </c>
      <c r="F165" s="32">
        <v>0.23346</v>
      </c>
      <c r="G165" s="32">
        <v>0.23427999999999999</v>
      </c>
      <c r="H165" s="32">
        <v>0.39189000000000002</v>
      </c>
      <c r="I165" s="32">
        <v>0.27605000000000002</v>
      </c>
      <c r="J165" s="32">
        <v>0.34926000000000001</v>
      </c>
      <c r="K165" s="32">
        <v>0.26040000000000002</v>
      </c>
      <c r="L165" s="32">
        <v>0.33005000000000001</v>
      </c>
      <c r="M165" s="32">
        <v>0.22022</v>
      </c>
      <c r="N165" s="32">
        <v>0.27933999999999998</v>
      </c>
      <c r="O165" s="32">
        <v>0.30814999999999998</v>
      </c>
      <c r="P165" s="32">
        <v>0.19855999999999999</v>
      </c>
      <c r="Q165" s="32">
        <v>0.21654000000000001</v>
      </c>
      <c r="R165" s="32">
        <v>0.237759</v>
      </c>
    </row>
    <row r="166" spans="1:18" ht="20.25" customHeight="1" x14ac:dyDescent="0.2">
      <c r="A166" s="30">
        <v>42</v>
      </c>
      <c r="B166" s="31" t="s">
        <v>158</v>
      </c>
      <c r="C166" s="32">
        <v>0.117977</v>
      </c>
      <c r="D166" s="32">
        <v>0.205925</v>
      </c>
      <c r="E166" s="32">
        <v>0.47974</v>
      </c>
      <c r="F166" s="32">
        <v>0.30523</v>
      </c>
      <c r="G166" s="32">
        <v>0.20573</v>
      </c>
      <c r="H166" s="32">
        <v>0.34404000000000001</v>
      </c>
      <c r="I166" s="32">
        <v>0.38925999999999999</v>
      </c>
      <c r="J166" s="32">
        <v>0.27718999999999999</v>
      </c>
      <c r="K166" s="32">
        <v>0.34622000000000003</v>
      </c>
      <c r="L166" s="32">
        <v>8.1159999999999996E-2</v>
      </c>
      <c r="M166" s="32">
        <v>0.12995999999999999</v>
      </c>
      <c r="N166" s="32">
        <v>0.10223</v>
      </c>
      <c r="O166" s="32">
        <v>0.31669000000000003</v>
      </c>
      <c r="P166" s="32">
        <v>6.9449999999999998E-2</v>
      </c>
      <c r="Q166" s="32">
        <v>0.19608999999999999</v>
      </c>
      <c r="R166" s="32">
        <v>0.25176799999999999</v>
      </c>
    </row>
    <row r="167" spans="1:18" ht="15.75" customHeight="1" x14ac:dyDescent="0.2">
      <c r="A167" s="55"/>
      <c r="B167" s="68" t="s">
        <v>198</v>
      </c>
      <c r="C167" s="69">
        <f t="shared" ref="C167:M167" si="0">MIN(C3:C166)</f>
        <v>-8.1351999999999994E-2</v>
      </c>
      <c r="D167" s="69">
        <f t="shared" si="0"/>
        <v>2.4195000000000001E-2</v>
      </c>
      <c r="E167" s="69">
        <f t="shared" si="0"/>
        <v>-3.2539999999999999E-2</v>
      </c>
      <c r="F167" s="69">
        <f t="shared" si="0"/>
        <v>-0.28885</v>
      </c>
      <c r="G167" s="69">
        <f t="shared" si="0"/>
        <v>-0.51285999999999998</v>
      </c>
      <c r="H167" s="69">
        <f t="shared" si="0"/>
        <v>-8.1570000000000004E-2</v>
      </c>
      <c r="I167" s="69">
        <f t="shared" si="0"/>
        <v>-0.16853000000000001</v>
      </c>
      <c r="J167" s="69">
        <f t="shared" si="0"/>
        <v>-4.335E-2</v>
      </c>
      <c r="K167" s="69">
        <f t="shared" si="0"/>
        <v>-6.6110000000000002E-2</v>
      </c>
      <c r="L167" s="69">
        <f t="shared" si="0"/>
        <v>-2.1829999999999999E-2</v>
      </c>
      <c r="M167" s="69">
        <f t="shared" si="0"/>
        <v>-0.22131000000000001</v>
      </c>
      <c r="N167" s="69">
        <f t="shared" ref="N167:R167" si="1">MIN(N3:N166)</f>
        <v>1.5640000000000001E-2</v>
      </c>
      <c r="O167" s="69">
        <f t="shared" si="1"/>
        <v>6.1859999999999998E-2</v>
      </c>
      <c r="P167" s="69">
        <f t="shared" si="1"/>
        <v>-0.16478999999999999</v>
      </c>
      <c r="Q167" s="69">
        <f t="shared" si="1"/>
        <v>-0.50041000000000002</v>
      </c>
      <c r="R167" s="69">
        <f t="shared" si="1"/>
        <v>-2.6714000000000002E-2</v>
      </c>
    </row>
    <row r="168" spans="1:18" ht="15.75" customHeight="1" x14ac:dyDescent="0.2">
      <c r="A168" s="55"/>
      <c r="B168" s="68" t="s">
        <v>199</v>
      </c>
      <c r="C168" s="69">
        <f t="shared" ref="C168:M168" si="2">MAX(C3:C166)</f>
        <v>0.597777</v>
      </c>
      <c r="D168" s="69">
        <f t="shared" si="2"/>
        <v>0.79208900000000004</v>
      </c>
      <c r="E168" s="69">
        <f t="shared" si="2"/>
        <v>0.64771000000000001</v>
      </c>
      <c r="F168" s="69">
        <f t="shared" si="2"/>
        <v>0.65841000000000005</v>
      </c>
      <c r="G168" s="69">
        <f t="shared" si="2"/>
        <v>0.59957000000000005</v>
      </c>
      <c r="H168" s="69">
        <f t="shared" si="2"/>
        <v>0.82711000000000001</v>
      </c>
      <c r="I168" s="69">
        <f t="shared" si="2"/>
        <v>0.60843000000000003</v>
      </c>
      <c r="J168" s="69">
        <f t="shared" si="2"/>
        <v>0.74099000000000004</v>
      </c>
      <c r="K168" s="69">
        <f t="shared" si="2"/>
        <v>0.45305000000000001</v>
      </c>
      <c r="L168" s="69">
        <f t="shared" si="2"/>
        <v>0.82899</v>
      </c>
      <c r="M168" s="69">
        <f t="shared" si="2"/>
        <v>0.46792</v>
      </c>
      <c r="N168" s="69">
        <f t="shared" ref="N168:R168" si="3">MAX(N3:N166)</f>
        <v>0.43643999999999999</v>
      </c>
      <c r="O168" s="69">
        <f t="shared" si="3"/>
        <v>0.45245999999999997</v>
      </c>
      <c r="P168" s="69">
        <f t="shared" si="3"/>
        <v>0.92903000000000002</v>
      </c>
      <c r="Q168" s="69">
        <f t="shared" si="3"/>
        <v>0.54742000000000002</v>
      </c>
      <c r="R168" s="69">
        <f t="shared" si="3"/>
        <v>0.73810299999999995</v>
      </c>
    </row>
    <row r="169" spans="1:18" x14ac:dyDescent="0.2">
      <c r="A169" s="55"/>
      <c r="B169" s="68" t="s">
        <v>213</v>
      </c>
      <c r="C169" s="69">
        <f t="shared" ref="C169:M169" si="4">MEDIAN(C3:C166)</f>
        <v>0.224138</v>
      </c>
      <c r="D169" s="69">
        <f t="shared" si="4"/>
        <v>0.22192600000000001</v>
      </c>
      <c r="E169" s="69">
        <f t="shared" si="4"/>
        <v>0.21329999999999999</v>
      </c>
      <c r="F169" s="69">
        <f t="shared" si="4"/>
        <v>0.21104000000000001</v>
      </c>
      <c r="G169" s="69">
        <f t="shared" si="4"/>
        <v>0.19761000000000001</v>
      </c>
      <c r="H169" s="69">
        <f t="shared" si="4"/>
        <v>0.20732</v>
      </c>
      <c r="I169" s="69">
        <f t="shared" si="4"/>
        <v>0.20935000000000001</v>
      </c>
      <c r="J169" s="69">
        <f t="shared" si="4"/>
        <v>0.21798999999999999</v>
      </c>
      <c r="K169" s="69">
        <f t="shared" si="4"/>
        <v>0.204985</v>
      </c>
      <c r="L169" s="69">
        <f t="shared" si="4"/>
        <v>0.219275</v>
      </c>
      <c r="M169" s="69">
        <f t="shared" si="4"/>
        <v>0.21510000000000001</v>
      </c>
      <c r="N169" s="69">
        <f t="shared" ref="N169:R169" si="5">MEDIAN(N3:N166)</f>
        <v>0.203685</v>
      </c>
      <c r="O169" s="69">
        <f t="shared" si="5"/>
        <v>0.21811</v>
      </c>
      <c r="P169" s="69">
        <f t="shared" si="5"/>
        <v>0.20901500000000001</v>
      </c>
      <c r="Q169" s="69">
        <f t="shared" si="5"/>
        <v>0.21296000000000001</v>
      </c>
      <c r="R169" s="69">
        <f t="shared" si="5"/>
        <v>0.22684750000000001</v>
      </c>
    </row>
    <row r="170" spans="1:18" x14ac:dyDescent="0.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</row>
    <row r="171" spans="1:18" x14ac:dyDescent="0.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</row>
    <row r="172" spans="1:18" x14ac:dyDescent="0.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</row>
  </sheetData>
  <autoFilter ref="A2:R169"/>
  <mergeCells count="1">
    <mergeCell ref="A1:R1"/>
  </mergeCells>
  <conditionalFormatting sqref="C3:L166">
    <cfRule type="containsBlanks" dxfId="119" priority="55" stopIfTrue="1">
      <formula>LEN(TRIM(C3))=0</formula>
    </cfRule>
    <cfRule type="cellIs" dxfId="118" priority="56" stopIfTrue="1" operator="lessThan">
      <formula>0</formula>
    </cfRule>
    <cfRule type="cellIs" dxfId="117" priority="57" stopIfTrue="1" operator="between">
      <formula>0</formula>
      <formula>0.08</formula>
    </cfRule>
    <cfRule type="cellIs" dxfId="116" priority="58" stopIfTrue="1" operator="between">
      <formula>0.08</formula>
      <formula>0.15</formula>
    </cfRule>
    <cfRule type="cellIs" dxfId="115" priority="59" stopIfTrue="1" operator="between">
      <formula>0.15</formula>
      <formula>0.2</formula>
    </cfRule>
    <cfRule type="cellIs" dxfId="114" priority="60" stopIfTrue="1" operator="greaterThan">
      <formula>0.2</formula>
    </cfRule>
  </conditionalFormatting>
  <conditionalFormatting sqref="M3:M166">
    <cfRule type="containsBlanks" dxfId="113" priority="49" stopIfTrue="1">
      <formula>LEN(TRIM(M3))=0</formula>
    </cfRule>
    <cfRule type="cellIs" dxfId="112" priority="50" stopIfTrue="1" operator="lessThan">
      <formula>0</formula>
    </cfRule>
    <cfRule type="cellIs" dxfId="111" priority="51" stopIfTrue="1" operator="between">
      <formula>0</formula>
      <formula>0.08</formula>
    </cfRule>
    <cfRule type="cellIs" dxfId="110" priority="52" stopIfTrue="1" operator="between">
      <formula>0.08</formula>
      <formula>0.15</formula>
    </cfRule>
    <cfRule type="cellIs" dxfId="109" priority="53" stopIfTrue="1" operator="between">
      <formula>0.15</formula>
      <formula>0.2</formula>
    </cfRule>
    <cfRule type="cellIs" dxfId="108" priority="54" stopIfTrue="1" operator="greaterThan">
      <formula>0.2</formula>
    </cfRule>
  </conditionalFormatting>
  <conditionalFormatting sqref="N3:N166">
    <cfRule type="containsBlanks" dxfId="107" priority="43" stopIfTrue="1">
      <formula>LEN(TRIM(N3))=0</formula>
    </cfRule>
    <cfRule type="cellIs" dxfId="106" priority="44" stopIfTrue="1" operator="lessThan">
      <formula>0</formula>
    </cfRule>
    <cfRule type="cellIs" dxfId="105" priority="45" stopIfTrue="1" operator="between">
      <formula>0</formula>
      <formula>0.08</formula>
    </cfRule>
    <cfRule type="cellIs" dxfId="104" priority="46" stopIfTrue="1" operator="between">
      <formula>0.08</formula>
      <formula>0.15</formula>
    </cfRule>
    <cfRule type="cellIs" dxfId="103" priority="47" stopIfTrue="1" operator="between">
      <formula>0.15</formula>
      <formula>0.2</formula>
    </cfRule>
    <cfRule type="cellIs" dxfId="102" priority="48" stopIfTrue="1" operator="greaterThan">
      <formula>0.2</formula>
    </cfRule>
  </conditionalFormatting>
  <conditionalFormatting sqref="O3:O166">
    <cfRule type="containsBlanks" dxfId="101" priority="31" stopIfTrue="1">
      <formula>LEN(TRIM(O3))=0</formula>
    </cfRule>
    <cfRule type="cellIs" dxfId="100" priority="32" stopIfTrue="1" operator="lessThan">
      <formula>0</formula>
    </cfRule>
    <cfRule type="cellIs" dxfId="99" priority="33" stopIfTrue="1" operator="between">
      <formula>0</formula>
      <formula>0.08</formula>
    </cfRule>
    <cfRule type="cellIs" dxfId="98" priority="34" stopIfTrue="1" operator="between">
      <formula>0.08</formula>
      <formula>0.15</formula>
    </cfRule>
    <cfRule type="cellIs" dxfId="97" priority="35" stopIfTrue="1" operator="between">
      <formula>0.15</formula>
      <formula>0.2</formula>
    </cfRule>
    <cfRule type="cellIs" dxfId="96" priority="36" stopIfTrue="1" operator="greaterThan">
      <formula>0.2</formula>
    </cfRule>
  </conditionalFormatting>
  <conditionalFormatting sqref="P3:P166">
    <cfRule type="containsBlanks" dxfId="95" priority="25" stopIfTrue="1">
      <formula>LEN(TRIM(P3))=0</formula>
    </cfRule>
    <cfRule type="cellIs" dxfId="94" priority="26" stopIfTrue="1" operator="lessThan">
      <formula>0</formula>
    </cfRule>
    <cfRule type="cellIs" dxfId="93" priority="27" stopIfTrue="1" operator="between">
      <formula>0</formula>
      <formula>0.08</formula>
    </cfRule>
    <cfRule type="cellIs" dxfId="92" priority="28" stopIfTrue="1" operator="between">
      <formula>0.08</formula>
      <formula>0.15</formula>
    </cfRule>
    <cfRule type="cellIs" dxfId="91" priority="29" stopIfTrue="1" operator="between">
      <formula>0.15</formula>
      <formula>0.2</formula>
    </cfRule>
    <cfRule type="cellIs" dxfId="90" priority="30" stopIfTrue="1" operator="greaterThan">
      <formula>0.2</formula>
    </cfRule>
  </conditionalFormatting>
  <conditionalFormatting sqref="Q3:Q166">
    <cfRule type="containsBlanks" dxfId="89" priority="19" stopIfTrue="1">
      <formula>LEN(TRIM(Q3))=0</formula>
    </cfRule>
    <cfRule type="cellIs" dxfId="88" priority="20" stopIfTrue="1" operator="lessThan">
      <formula>0</formula>
    </cfRule>
    <cfRule type="cellIs" dxfId="87" priority="21" stopIfTrue="1" operator="between">
      <formula>0</formula>
      <formula>0.08</formula>
    </cfRule>
    <cfRule type="cellIs" dxfId="86" priority="22" stopIfTrue="1" operator="between">
      <formula>0.08</formula>
      <formula>0.15</formula>
    </cfRule>
    <cfRule type="cellIs" dxfId="85" priority="23" stopIfTrue="1" operator="between">
      <formula>0.15</formula>
      <formula>0.2</formula>
    </cfRule>
    <cfRule type="cellIs" dxfId="84" priority="24" stopIfTrue="1" operator="greaterThan">
      <formula>0.2</formula>
    </cfRule>
  </conditionalFormatting>
  <conditionalFormatting sqref="R4:R166">
    <cfRule type="containsBlanks" dxfId="83" priority="13" stopIfTrue="1">
      <formula>LEN(TRIM(R4))=0</formula>
    </cfRule>
    <cfRule type="cellIs" dxfId="82" priority="14" stopIfTrue="1" operator="lessThan">
      <formula>0</formula>
    </cfRule>
    <cfRule type="cellIs" dxfId="81" priority="15" stopIfTrue="1" operator="between">
      <formula>0</formula>
      <formula>0.08</formula>
    </cfRule>
    <cfRule type="cellIs" dxfId="80" priority="16" stopIfTrue="1" operator="between">
      <formula>0.08</formula>
      <formula>0.15</formula>
    </cfRule>
    <cfRule type="cellIs" dxfId="79" priority="17" stopIfTrue="1" operator="between">
      <formula>0.15</formula>
      <formula>0.2</formula>
    </cfRule>
    <cfRule type="cellIs" dxfId="78" priority="18" stopIfTrue="1" operator="greaterThan">
      <formula>0.2</formula>
    </cfRule>
  </conditionalFormatting>
  <conditionalFormatting sqref="R3">
    <cfRule type="containsBlanks" dxfId="77" priority="7" stopIfTrue="1">
      <formula>LEN(TRIM(R3))=0</formula>
    </cfRule>
    <cfRule type="cellIs" dxfId="76" priority="8" stopIfTrue="1" operator="lessThan">
      <formula>0</formula>
    </cfRule>
    <cfRule type="cellIs" dxfId="75" priority="9" stopIfTrue="1" operator="between">
      <formula>0</formula>
      <formula>0.08</formula>
    </cfRule>
    <cfRule type="cellIs" dxfId="74" priority="10" stopIfTrue="1" operator="between">
      <formula>0.08</formula>
      <formula>0.15</formula>
    </cfRule>
    <cfRule type="cellIs" dxfId="73" priority="11" stopIfTrue="1" operator="between">
      <formula>0.15</formula>
      <formula>0.2</formula>
    </cfRule>
    <cfRule type="cellIs" dxfId="72" priority="12" stopIfTrue="1" operator="greaterThan">
      <formula>0.2</formula>
    </cfRule>
  </conditionalFormatting>
  <pageMargins left="0.98425196850393704" right="0.98425196850393704" top="0.98425196850393704" bottom="0.98425196850393704" header="0.51181102362204722" footer="0.51181102362204722"/>
  <pageSetup paperSize="9" scale="93" fitToHeight="0" orientation="portrait" r:id="rId1"/>
  <customProperties>
    <customPr name="EpmWorksheetKeyString_GUID" r:id="rId2"/>
  </customProperties>
  <ignoredErrors>
    <ignoredError sqref="C2:L2" numberStoredAsText="1"/>
    <ignoredError sqref="M167:M169" formulaRange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2"/>
  <sheetViews>
    <sheetView showGridLines="0" zoomScaleNormal="100" workbookViewId="0">
      <pane ySplit="7" topLeftCell="A140" activePane="bottomLeft" state="frozen"/>
      <selection activeCell="T15" sqref="T15"/>
      <selection pane="bottomLeft" activeCell="A146" sqref="A146:B146"/>
    </sheetView>
  </sheetViews>
  <sheetFormatPr baseColWidth="10" defaultRowHeight="12.75" x14ac:dyDescent="0.2"/>
  <cols>
    <col min="1" max="1" width="4.42578125" bestFit="1" customWidth="1"/>
    <col min="2" max="2" width="23.140625" customWidth="1"/>
    <col min="3" max="18" width="13.28515625" customWidth="1"/>
  </cols>
  <sheetData>
    <row r="1" spans="1:18" ht="33.6" customHeight="1" x14ac:dyDescent="0.2">
      <c r="A1" s="98" t="s">
        <v>192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15.2" customHeight="1" x14ac:dyDescent="0.2">
      <c r="A2" s="29" t="s">
        <v>0</v>
      </c>
      <c r="B2" s="29" t="s">
        <v>195</v>
      </c>
      <c r="C2" s="29" t="s">
        <v>159</v>
      </c>
      <c r="D2" s="29" t="s">
        <v>160</v>
      </c>
      <c r="E2" s="29" t="s">
        <v>161</v>
      </c>
      <c r="F2" s="29" t="s">
        <v>162</v>
      </c>
      <c r="G2" s="29" t="s">
        <v>163</v>
      </c>
      <c r="H2" s="29" t="s">
        <v>164</v>
      </c>
      <c r="I2" s="29" t="s">
        <v>165</v>
      </c>
      <c r="J2" s="29" t="s">
        <v>167</v>
      </c>
      <c r="K2" s="29" t="s">
        <v>168</v>
      </c>
      <c r="L2" s="29" t="s">
        <v>169</v>
      </c>
      <c r="M2" s="78" t="s">
        <v>188</v>
      </c>
      <c r="N2" s="82">
        <v>2017</v>
      </c>
      <c r="O2" s="82">
        <v>2018</v>
      </c>
      <c r="P2" s="82">
        <v>2019</v>
      </c>
      <c r="Q2" s="82">
        <v>2020</v>
      </c>
      <c r="R2" s="82">
        <v>2021</v>
      </c>
    </row>
    <row r="3" spans="1:18" ht="20.25" customHeight="1" x14ac:dyDescent="0.2">
      <c r="A3" s="30">
        <v>75</v>
      </c>
      <c r="B3" s="31" t="s">
        <v>1</v>
      </c>
      <c r="C3" s="32">
        <v>0.14191500000000001</v>
      </c>
      <c r="D3" s="32">
        <v>0.15129799999999999</v>
      </c>
      <c r="E3" s="32">
        <v>0.15393999999999999</v>
      </c>
      <c r="F3" s="32">
        <v>0.17924000000000001</v>
      </c>
      <c r="G3" s="32">
        <v>0.16148999999999999</v>
      </c>
      <c r="H3" s="32">
        <v>0.13877999999999999</v>
      </c>
      <c r="I3" s="32">
        <v>0.14835999999999999</v>
      </c>
      <c r="J3" s="32">
        <v>0.17580000000000001</v>
      </c>
      <c r="K3" s="32">
        <v>0.20596</v>
      </c>
      <c r="L3" s="32">
        <v>0.18418000000000001</v>
      </c>
      <c r="M3" s="79">
        <v>0.19885</v>
      </c>
      <c r="N3" s="79">
        <v>0.18931000000000001</v>
      </c>
      <c r="O3" s="79">
        <v>0.21546999999999999</v>
      </c>
      <c r="P3" s="79">
        <v>0.25520999999999999</v>
      </c>
      <c r="Q3" s="79">
        <v>0.27360000000000001</v>
      </c>
      <c r="R3" s="79">
        <v>0.31212000000000001</v>
      </c>
    </row>
    <row r="4" spans="1:18" ht="20.25" customHeight="1" x14ac:dyDescent="0.2">
      <c r="A4" s="30">
        <v>76</v>
      </c>
      <c r="B4" s="31" t="s">
        <v>2</v>
      </c>
      <c r="C4" s="32">
        <v>0.106546</v>
      </c>
      <c r="D4" s="32">
        <v>0.103021</v>
      </c>
      <c r="E4" s="32">
        <v>0.10019</v>
      </c>
      <c r="F4" s="32">
        <v>0.10331</v>
      </c>
      <c r="G4" s="32">
        <v>0.11941</v>
      </c>
      <c r="H4" s="32">
        <v>0.10349</v>
      </c>
      <c r="I4" s="32">
        <v>0.10264</v>
      </c>
      <c r="J4" s="32">
        <v>0.112</v>
      </c>
      <c r="K4" s="32">
        <v>0.10612000000000001</v>
      </c>
      <c r="L4" s="32">
        <v>0.10537000000000001</v>
      </c>
      <c r="M4" s="79">
        <v>0.10625999999999999</v>
      </c>
      <c r="N4" s="79">
        <v>0.10673000000000001</v>
      </c>
      <c r="O4" s="79">
        <v>0.10619000000000001</v>
      </c>
      <c r="P4" s="79">
        <v>0.10707999999999999</v>
      </c>
      <c r="Q4" s="79">
        <v>0.10681</v>
      </c>
      <c r="R4" s="79">
        <v>0.10566399999999999</v>
      </c>
    </row>
    <row r="5" spans="1:18" ht="20.25" customHeight="1" x14ac:dyDescent="0.2">
      <c r="A5" s="30">
        <v>111</v>
      </c>
      <c r="B5" s="31" t="s">
        <v>3</v>
      </c>
      <c r="C5" s="32"/>
      <c r="D5" s="32"/>
      <c r="E5" s="32"/>
      <c r="F5" s="32">
        <v>0.1</v>
      </c>
      <c r="G5" s="32">
        <v>9.9979999999999999E-2</v>
      </c>
      <c r="H5" s="32">
        <v>0.1</v>
      </c>
      <c r="I5" s="32">
        <v>0.1</v>
      </c>
      <c r="J5" s="32">
        <v>0.1</v>
      </c>
      <c r="K5" s="32">
        <v>0.10002</v>
      </c>
      <c r="L5" s="32">
        <v>0.10004</v>
      </c>
      <c r="M5" s="79">
        <v>0.10002</v>
      </c>
      <c r="N5" s="79">
        <v>0.1</v>
      </c>
      <c r="O5" s="79">
        <v>0.1</v>
      </c>
      <c r="P5" s="79">
        <v>0.10002</v>
      </c>
      <c r="Q5" s="79">
        <v>0.10001</v>
      </c>
      <c r="R5" s="79">
        <v>0.10001</v>
      </c>
    </row>
    <row r="6" spans="1:18" ht="20.25" customHeight="1" x14ac:dyDescent="0.2">
      <c r="A6" s="30">
        <v>121</v>
      </c>
      <c r="B6" s="31" t="s">
        <v>4</v>
      </c>
      <c r="C6" s="32">
        <v>0.11100699999999999</v>
      </c>
      <c r="D6" s="32">
        <v>0.136155</v>
      </c>
      <c r="E6" s="32">
        <v>0.11254</v>
      </c>
      <c r="F6" s="32">
        <v>0.11395</v>
      </c>
      <c r="G6" s="32">
        <v>0.11459</v>
      </c>
      <c r="H6" s="32">
        <v>0.11494</v>
      </c>
      <c r="I6" s="32">
        <v>0.11916</v>
      </c>
      <c r="J6" s="32">
        <v>0.12068</v>
      </c>
      <c r="K6" s="32">
        <v>0.13585</v>
      </c>
      <c r="L6" s="32">
        <v>0.11698</v>
      </c>
      <c r="M6" s="79">
        <v>0.11569</v>
      </c>
      <c r="N6" s="79">
        <v>0.12014</v>
      </c>
      <c r="O6" s="79">
        <v>0.13005</v>
      </c>
      <c r="P6" s="79">
        <v>0.12584000000000001</v>
      </c>
      <c r="Q6" s="79">
        <v>0.11543</v>
      </c>
      <c r="R6" s="79">
        <v>0.11816400000000001</v>
      </c>
    </row>
    <row r="7" spans="1:18" ht="20.25" customHeight="1" x14ac:dyDescent="0.2">
      <c r="A7" s="30">
        <v>127</v>
      </c>
      <c r="B7" s="31" t="s">
        <v>5</v>
      </c>
      <c r="C7" s="32">
        <v>0.102128</v>
      </c>
      <c r="D7" s="32">
        <v>0.111013</v>
      </c>
      <c r="E7" s="32">
        <v>0.16148000000000001</v>
      </c>
      <c r="F7" s="32">
        <v>0.12017</v>
      </c>
      <c r="G7" s="32">
        <v>0.1114</v>
      </c>
      <c r="H7" s="32">
        <v>0.11595999999999999</v>
      </c>
      <c r="I7" s="32">
        <v>0.11869</v>
      </c>
      <c r="J7" s="32">
        <v>0.10717</v>
      </c>
      <c r="K7" s="32">
        <v>0.10372000000000001</v>
      </c>
      <c r="L7" s="32">
        <v>0.14122999999999999</v>
      </c>
      <c r="M7" s="79">
        <v>0.10153</v>
      </c>
      <c r="N7" s="79">
        <v>0.10120999999999999</v>
      </c>
      <c r="O7" s="79">
        <v>0.10203</v>
      </c>
      <c r="P7" s="79">
        <v>0.10036</v>
      </c>
      <c r="Q7" s="79">
        <v>0.10341</v>
      </c>
      <c r="R7" s="79">
        <v>0.10175099999999999</v>
      </c>
    </row>
    <row r="8" spans="1:18" ht="20.25" customHeight="1" x14ac:dyDescent="0.2">
      <c r="A8" s="30">
        <v>63</v>
      </c>
      <c r="B8" s="31" t="s">
        <v>6</v>
      </c>
      <c r="C8" s="32">
        <v>0.10410700000000001</v>
      </c>
      <c r="D8" s="32">
        <v>0.103396</v>
      </c>
      <c r="E8" s="32">
        <v>0.10266</v>
      </c>
      <c r="F8" s="32">
        <v>0.10251</v>
      </c>
      <c r="G8" s="32">
        <v>0.10073</v>
      </c>
      <c r="H8" s="32">
        <v>0.10031</v>
      </c>
      <c r="I8" s="32">
        <v>0.10229000000000001</v>
      </c>
      <c r="J8" s="32">
        <v>0.1017</v>
      </c>
      <c r="K8" s="32">
        <v>0.10513</v>
      </c>
      <c r="L8" s="32">
        <v>0.1062</v>
      </c>
      <c r="M8" s="79">
        <v>0.10385</v>
      </c>
      <c r="N8" s="79">
        <v>0.10323</v>
      </c>
      <c r="O8" s="79">
        <v>0.10011</v>
      </c>
      <c r="P8" s="79">
        <v>0.10155</v>
      </c>
      <c r="Q8" s="79">
        <v>0.13274</v>
      </c>
      <c r="R8" s="79">
        <v>0.101339</v>
      </c>
    </row>
    <row r="9" spans="1:18" ht="20.25" customHeight="1" x14ac:dyDescent="0.2">
      <c r="A9" s="30">
        <v>113</v>
      </c>
      <c r="B9" s="31" t="s">
        <v>7</v>
      </c>
      <c r="C9" s="32">
        <v>0.111581</v>
      </c>
      <c r="D9" s="32">
        <v>0.10817300000000001</v>
      </c>
      <c r="E9" s="32">
        <v>0.12482</v>
      </c>
      <c r="F9" s="32">
        <v>0.10238999999999999</v>
      </c>
      <c r="G9" s="32">
        <v>0.10051</v>
      </c>
      <c r="H9" s="32">
        <v>0.10199</v>
      </c>
      <c r="I9" s="32">
        <v>0.10758</v>
      </c>
      <c r="J9" s="32">
        <v>0.10314</v>
      </c>
      <c r="K9" s="32">
        <v>0.10861999999999999</v>
      </c>
      <c r="L9" s="32">
        <v>0.10849</v>
      </c>
      <c r="M9" s="79">
        <v>0.10668</v>
      </c>
      <c r="N9" s="79">
        <v>0.10002999999999999</v>
      </c>
      <c r="O9" s="79">
        <v>0.10573</v>
      </c>
      <c r="P9" s="79">
        <v>0.10337</v>
      </c>
      <c r="Q9" s="79">
        <v>0.10681</v>
      </c>
      <c r="R9" s="79">
        <v>0.104245</v>
      </c>
    </row>
    <row r="10" spans="1:18" ht="20.25" customHeight="1" x14ac:dyDescent="0.2">
      <c r="A10" s="30">
        <v>1091</v>
      </c>
      <c r="B10" s="31" t="s">
        <v>8</v>
      </c>
      <c r="C10" s="32">
        <v>9.8478999999999997E-2</v>
      </c>
      <c r="D10" s="32">
        <v>9.9626000000000006E-2</v>
      </c>
      <c r="E10" s="32">
        <v>9.9940000000000001E-2</v>
      </c>
      <c r="F10" s="32"/>
      <c r="G10" s="32"/>
      <c r="H10" s="32"/>
      <c r="I10" s="32"/>
      <c r="J10" s="32"/>
      <c r="K10" s="32"/>
      <c r="L10" s="32"/>
      <c r="M10" s="79"/>
      <c r="N10" s="79"/>
      <c r="O10" s="79"/>
      <c r="P10" s="79"/>
      <c r="Q10" s="79"/>
      <c r="R10" s="79"/>
    </row>
    <row r="11" spans="1:18" ht="20.25" customHeight="1" x14ac:dyDescent="0.2">
      <c r="A11" s="30">
        <v>143</v>
      </c>
      <c r="B11" s="31" t="s">
        <v>9</v>
      </c>
      <c r="C11" s="32">
        <v>9.9267999999999995E-2</v>
      </c>
      <c r="D11" s="32">
        <v>0.103925</v>
      </c>
      <c r="E11" s="32">
        <v>0.10413</v>
      </c>
      <c r="F11" s="32">
        <v>0.11412</v>
      </c>
      <c r="G11" s="32">
        <v>0.1108</v>
      </c>
      <c r="H11" s="32">
        <v>0.10073</v>
      </c>
      <c r="I11" s="32">
        <v>0.11787</v>
      </c>
      <c r="J11" s="32">
        <v>0.10367</v>
      </c>
      <c r="K11" s="32">
        <v>0.10013</v>
      </c>
      <c r="L11" s="32">
        <v>0.10987</v>
      </c>
      <c r="M11" s="79">
        <v>0.10092</v>
      </c>
      <c r="N11" s="79">
        <v>0.10077</v>
      </c>
      <c r="O11" s="79">
        <v>0.10082000000000001</v>
      </c>
      <c r="P11" s="79">
        <v>0.10321</v>
      </c>
      <c r="Q11" s="79">
        <v>0.10192</v>
      </c>
      <c r="R11" s="79"/>
    </row>
    <row r="12" spans="1:18" ht="20.25" customHeight="1" x14ac:dyDescent="0.2">
      <c r="A12" s="30">
        <v>43</v>
      </c>
      <c r="B12" s="31" t="s">
        <v>10</v>
      </c>
      <c r="C12" s="32">
        <v>0.123821</v>
      </c>
      <c r="D12" s="32">
        <v>0.10151399999999999</v>
      </c>
      <c r="E12" s="32">
        <v>0.13149</v>
      </c>
      <c r="F12" s="32">
        <v>0.13786000000000001</v>
      </c>
      <c r="G12" s="32">
        <v>0.13649</v>
      </c>
      <c r="H12" s="32">
        <v>0.13341</v>
      </c>
      <c r="I12" s="32">
        <v>0.12902</v>
      </c>
      <c r="J12" s="32">
        <v>0.14463999999999999</v>
      </c>
      <c r="K12" s="32">
        <v>0.18981999999999999</v>
      </c>
      <c r="L12" s="32">
        <v>0.16442000000000001</v>
      </c>
      <c r="M12" s="79">
        <v>0.16411000000000001</v>
      </c>
      <c r="N12" s="79">
        <v>0.15706999999999999</v>
      </c>
      <c r="O12" s="79">
        <v>0.17215</v>
      </c>
      <c r="P12" s="79">
        <v>0.17544999999999999</v>
      </c>
      <c r="Q12" s="79">
        <v>0.1726</v>
      </c>
      <c r="R12" s="79">
        <v>0.168099</v>
      </c>
    </row>
    <row r="13" spans="1:18" ht="20.25" customHeight="1" x14ac:dyDescent="0.2">
      <c r="A13" s="30">
        <v>2</v>
      </c>
      <c r="B13" s="31" t="s">
        <v>11</v>
      </c>
      <c r="C13" s="32">
        <v>0.11300300000000001</v>
      </c>
      <c r="D13" s="32">
        <v>9.9857000000000001E-2</v>
      </c>
      <c r="E13" s="32">
        <v>0.1091</v>
      </c>
      <c r="F13" s="32">
        <v>0.10414</v>
      </c>
      <c r="G13" s="32">
        <v>0.10636</v>
      </c>
      <c r="H13" s="32">
        <v>0.13672000000000001</v>
      </c>
      <c r="I13" s="32">
        <v>0.13084000000000001</v>
      </c>
      <c r="J13" s="32">
        <v>0.13830000000000001</v>
      </c>
      <c r="K13" s="32">
        <v>0.12273000000000001</v>
      </c>
      <c r="L13" s="32">
        <v>0.12046999999999999</v>
      </c>
      <c r="M13" s="79">
        <v>0.11677999999999999</v>
      </c>
      <c r="N13" s="79">
        <v>0.10866000000000001</v>
      </c>
      <c r="O13" s="79">
        <v>0.11726</v>
      </c>
      <c r="P13" s="79">
        <v>0.11028</v>
      </c>
      <c r="Q13" s="79">
        <v>0.1099</v>
      </c>
      <c r="R13" s="79">
        <v>0.105711</v>
      </c>
    </row>
    <row r="14" spans="1:18" ht="20.25" customHeight="1" x14ac:dyDescent="0.2">
      <c r="A14" s="30">
        <v>22</v>
      </c>
      <c r="B14" s="31" t="s">
        <v>170</v>
      </c>
      <c r="C14" s="32">
        <v>0.148841</v>
      </c>
      <c r="D14" s="32">
        <v>0.14568700000000001</v>
      </c>
      <c r="E14" s="32">
        <v>0.15462999999999999</v>
      </c>
      <c r="F14" s="32">
        <v>0.17655000000000001</v>
      </c>
      <c r="G14" s="32">
        <v>0.15412999999999999</v>
      </c>
      <c r="H14" s="32">
        <v>0.11742</v>
      </c>
      <c r="I14" s="32">
        <v>9.9779999999999994E-2</v>
      </c>
      <c r="J14" s="32">
        <v>0.12151000000000001</v>
      </c>
      <c r="K14" s="32">
        <v>0.10188</v>
      </c>
      <c r="L14" s="32">
        <v>0.10584</v>
      </c>
      <c r="M14" s="79">
        <v>0.1103</v>
      </c>
      <c r="N14" s="79">
        <v>0.12096999999999999</v>
      </c>
      <c r="O14" s="79">
        <v>0.10896</v>
      </c>
      <c r="P14" s="79">
        <v>0.14038999999999999</v>
      </c>
      <c r="Q14" s="79">
        <v>0.19456999999999999</v>
      </c>
      <c r="R14" s="79">
        <v>0.13097500000000001</v>
      </c>
    </row>
    <row r="15" spans="1:18" ht="20.25" customHeight="1" x14ac:dyDescent="0.2">
      <c r="A15" s="30">
        <v>4</v>
      </c>
      <c r="B15" s="31" t="s">
        <v>12</v>
      </c>
      <c r="C15" s="32">
        <v>0.102479</v>
      </c>
      <c r="D15" s="32">
        <v>0.104964</v>
      </c>
      <c r="E15" s="32">
        <v>0.10184</v>
      </c>
      <c r="F15" s="32">
        <v>0.1</v>
      </c>
      <c r="G15" s="32">
        <v>0.1011</v>
      </c>
      <c r="H15" s="32">
        <v>0.10034</v>
      </c>
      <c r="I15" s="32">
        <v>0.10006</v>
      </c>
      <c r="J15" s="32">
        <v>0.10026</v>
      </c>
      <c r="K15" s="32">
        <v>0.10100000000000001</v>
      </c>
      <c r="L15" s="32">
        <v>0.10083</v>
      </c>
      <c r="M15" s="79">
        <v>0.10006</v>
      </c>
      <c r="N15" s="79">
        <v>0.10136000000000001</v>
      </c>
      <c r="O15" s="79">
        <v>0.10054</v>
      </c>
      <c r="P15" s="79">
        <v>0.10259</v>
      </c>
      <c r="Q15" s="79">
        <v>0.10108</v>
      </c>
      <c r="R15" s="79">
        <v>0.100033</v>
      </c>
    </row>
    <row r="16" spans="1:18" ht="20.25" customHeight="1" x14ac:dyDescent="0.2">
      <c r="A16" s="30">
        <v>1032</v>
      </c>
      <c r="B16" s="31" t="s">
        <v>13</v>
      </c>
      <c r="C16" s="32">
        <v>0.25414199999999998</v>
      </c>
      <c r="D16" s="32">
        <v>0.27979799999999999</v>
      </c>
      <c r="E16" s="32">
        <v>0.34168999999999999</v>
      </c>
      <c r="F16" s="32">
        <v>0.21418000000000001</v>
      </c>
      <c r="G16" s="32">
        <v>0.19524</v>
      </c>
      <c r="H16" s="32">
        <v>0.14709</v>
      </c>
      <c r="I16" s="32">
        <v>0.11502999999999999</v>
      </c>
      <c r="J16" s="32"/>
      <c r="K16" s="32"/>
      <c r="L16" s="32"/>
      <c r="M16" s="79"/>
      <c r="N16" s="79"/>
      <c r="O16" s="79"/>
      <c r="P16" s="79"/>
      <c r="Q16" s="79"/>
      <c r="R16" s="79"/>
    </row>
    <row r="17" spans="1:18" ht="20.25" customHeight="1" x14ac:dyDescent="0.2">
      <c r="A17" s="30">
        <v>23</v>
      </c>
      <c r="B17" s="31" t="s">
        <v>14</v>
      </c>
      <c r="C17" s="32">
        <v>0.15138599999999999</v>
      </c>
      <c r="D17" s="32">
        <v>0.123753</v>
      </c>
      <c r="E17" s="32">
        <v>0.12299</v>
      </c>
      <c r="F17" s="32">
        <v>0.11756</v>
      </c>
      <c r="G17" s="32">
        <v>0.12037</v>
      </c>
      <c r="H17" s="32">
        <v>0.11921</v>
      </c>
      <c r="I17" s="32">
        <v>0.11058</v>
      </c>
      <c r="J17" s="32">
        <v>0.10734</v>
      </c>
      <c r="K17" s="32">
        <v>0.10151</v>
      </c>
      <c r="L17" s="32">
        <v>0.11070000000000001</v>
      </c>
      <c r="M17" s="79">
        <v>0.10911</v>
      </c>
      <c r="N17" s="79">
        <v>0.1036</v>
      </c>
      <c r="O17" s="79">
        <v>0.13571</v>
      </c>
      <c r="P17" s="79">
        <v>0.14838999999999999</v>
      </c>
      <c r="Q17" s="79">
        <v>0.14951999999999999</v>
      </c>
      <c r="R17" s="79">
        <v>0.15772</v>
      </c>
    </row>
    <row r="18" spans="1:18" ht="20.25" customHeight="1" x14ac:dyDescent="0.2">
      <c r="A18" s="30">
        <v>24</v>
      </c>
      <c r="B18" s="31" t="s">
        <v>15</v>
      </c>
      <c r="C18" s="32">
        <v>0.16270999999999999</v>
      </c>
      <c r="D18" s="32">
        <v>0.156921</v>
      </c>
      <c r="E18" s="32">
        <v>0.15737999999999999</v>
      </c>
      <c r="F18" s="32">
        <v>0.17510000000000001</v>
      </c>
      <c r="G18" s="32">
        <v>0.49956</v>
      </c>
      <c r="H18" s="32">
        <v>0.15753</v>
      </c>
      <c r="I18" s="32">
        <v>0.21854999999999999</v>
      </c>
      <c r="J18" s="32">
        <v>0.23097000000000001</v>
      </c>
      <c r="K18" s="32">
        <v>0.15</v>
      </c>
      <c r="L18" s="32">
        <v>0.15</v>
      </c>
      <c r="M18" s="79">
        <v>0.15</v>
      </c>
      <c r="N18" s="79">
        <v>0.15001999999999999</v>
      </c>
      <c r="O18" s="79">
        <v>0.15</v>
      </c>
      <c r="P18" s="79">
        <v>0.10101</v>
      </c>
      <c r="Q18" s="79">
        <v>0.15</v>
      </c>
      <c r="R18" s="79">
        <v>0.18318499999999999</v>
      </c>
    </row>
    <row r="19" spans="1:18" ht="20.25" customHeight="1" x14ac:dyDescent="0.2">
      <c r="A19" s="30">
        <v>64</v>
      </c>
      <c r="B19" s="31" t="s">
        <v>16</v>
      </c>
      <c r="C19" s="32">
        <v>0.100587</v>
      </c>
      <c r="D19" s="32">
        <v>0.104966</v>
      </c>
      <c r="E19" s="32">
        <v>0.10496999999999999</v>
      </c>
      <c r="F19" s="32">
        <v>0.10577</v>
      </c>
      <c r="G19" s="32">
        <v>0.10585</v>
      </c>
      <c r="H19" s="32">
        <v>0.11336</v>
      </c>
      <c r="I19" s="32">
        <v>0.10412</v>
      </c>
      <c r="J19" s="32">
        <v>0.11559999999999999</v>
      </c>
      <c r="K19" s="32">
        <v>0.11396000000000001</v>
      </c>
      <c r="L19" s="32">
        <v>0.10424</v>
      </c>
      <c r="M19" s="79">
        <v>0.10156</v>
      </c>
      <c r="N19" s="79">
        <v>0.10249</v>
      </c>
      <c r="O19" s="79">
        <v>0.10273</v>
      </c>
      <c r="P19" s="79">
        <v>0.11037</v>
      </c>
      <c r="Q19" s="79">
        <v>0.10295</v>
      </c>
      <c r="R19" s="79">
        <v>0.10407</v>
      </c>
    </row>
    <row r="20" spans="1:18" ht="20.25" customHeight="1" x14ac:dyDescent="0.2">
      <c r="A20" s="30">
        <v>5</v>
      </c>
      <c r="B20" s="31" t="s">
        <v>17</v>
      </c>
      <c r="C20" s="32">
        <v>0.12354999999999999</v>
      </c>
      <c r="D20" s="32">
        <v>0.102121</v>
      </c>
      <c r="E20" s="32">
        <v>0.13173000000000001</v>
      </c>
      <c r="F20" s="32">
        <v>0.13908000000000001</v>
      </c>
      <c r="G20" s="32">
        <v>0.13707</v>
      </c>
      <c r="H20" s="32">
        <v>0.20935000000000001</v>
      </c>
      <c r="I20" s="32">
        <v>0.24836</v>
      </c>
      <c r="J20" s="32">
        <v>0.17607999999999999</v>
      </c>
      <c r="K20" s="32">
        <v>0.21429999999999999</v>
      </c>
      <c r="L20" s="32">
        <v>0.14312</v>
      </c>
      <c r="M20" s="79">
        <v>0.18223</v>
      </c>
      <c r="N20" s="79"/>
      <c r="O20" s="79"/>
      <c r="P20" s="79"/>
      <c r="Q20" s="79"/>
      <c r="R20" s="79"/>
    </row>
    <row r="21" spans="1:18" ht="20.25" customHeight="1" x14ac:dyDescent="0.2">
      <c r="A21" s="30">
        <v>144</v>
      </c>
      <c r="B21" s="31" t="s">
        <v>18</v>
      </c>
      <c r="C21" s="32">
        <v>0.10038999999999999</v>
      </c>
      <c r="D21" s="32">
        <v>0.10008</v>
      </c>
      <c r="E21" s="32">
        <v>0.10002</v>
      </c>
      <c r="F21" s="32">
        <v>0.10002</v>
      </c>
      <c r="G21" s="32">
        <v>0.10002999999999999</v>
      </c>
      <c r="H21" s="32">
        <v>0.10002</v>
      </c>
      <c r="I21" s="32">
        <v>9.9290000000000003E-2</v>
      </c>
      <c r="J21" s="32">
        <v>0.10008</v>
      </c>
      <c r="K21" s="32">
        <v>0.10387</v>
      </c>
      <c r="L21" s="32">
        <v>0.10001</v>
      </c>
      <c r="M21" s="79">
        <v>0.1031</v>
      </c>
      <c r="N21" s="79">
        <v>0.10925</v>
      </c>
      <c r="O21" s="79">
        <v>0.10732999999999999</v>
      </c>
      <c r="P21" s="79">
        <v>0.10298</v>
      </c>
      <c r="Q21" s="79">
        <v>0.11187</v>
      </c>
      <c r="R21" s="79">
        <v>0.115137</v>
      </c>
    </row>
    <row r="22" spans="1:18" ht="20.25" customHeight="1" x14ac:dyDescent="0.2">
      <c r="A22" s="30">
        <v>132</v>
      </c>
      <c r="B22" s="31" t="s">
        <v>19</v>
      </c>
      <c r="C22" s="32">
        <v>0.102766</v>
      </c>
      <c r="D22" s="32">
        <v>0.100399</v>
      </c>
      <c r="E22" s="32">
        <v>0.10111000000000001</v>
      </c>
      <c r="F22" s="32">
        <v>0.10077999999999999</v>
      </c>
      <c r="G22" s="32">
        <v>0.10051</v>
      </c>
      <c r="H22" s="32">
        <v>0.10070999999999999</v>
      </c>
      <c r="I22" s="32">
        <v>0.10131999999999999</v>
      </c>
      <c r="J22" s="32">
        <v>0.10065</v>
      </c>
      <c r="K22" s="32">
        <v>0.1011</v>
      </c>
      <c r="L22" s="32">
        <v>0.10077</v>
      </c>
      <c r="M22" s="79">
        <v>0.10156999999999999</v>
      </c>
      <c r="N22" s="79">
        <v>0.10202</v>
      </c>
      <c r="O22" s="79">
        <v>0.10149</v>
      </c>
      <c r="P22" s="79">
        <v>0.1016</v>
      </c>
      <c r="Q22" s="79">
        <v>0.1016</v>
      </c>
      <c r="R22" s="79">
        <v>0.101435</v>
      </c>
    </row>
    <row r="23" spans="1:18" ht="20.25" customHeight="1" x14ac:dyDescent="0.2">
      <c r="A23" s="30">
        <v>1077</v>
      </c>
      <c r="B23" s="31" t="s">
        <v>20</v>
      </c>
      <c r="C23" s="32">
        <v>0.101104</v>
      </c>
      <c r="D23" s="32">
        <v>0.10828</v>
      </c>
      <c r="E23" s="32">
        <v>0.10793999999999999</v>
      </c>
      <c r="F23" s="32"/>
      <c r="G23" s="32"/>
      <c r="H23" s="32"/>
      <c r="I23" s="32"/>
      <c r="J23" s="32"/>
      <c r="K23" s="32"/>
      <c r="L23" s="32"/>
      <c r="M23" s="79"/>
      <c r="N23" s="79"/>
      <c r="O23" s="79"/>
      <c r="P23" s="79"/>
      <c r="Q23" s="79"/>
      <c r="R23" s="79"/>
    </row>
    <row r="24" spans="1:18" ht="20.25" customHeight="1" x14ac:dyDescent="0.2">
      <c r="A24" s="30">
        <v>33</v>
      </c>
      <c r="B24" s="31" t="s">
        <v>21</v>
      </c>
      <c r="C24" s="32">
        <v>0.16800000000000001</v>
      </c>
      <c r="D24" s="32">
        <v>0.16800000000000001</v>
      </c>
      <c r="E24" s="32">
        <v>0.16800000000000001</v>
      </c>
      <c r="F24" s="32">
        <v>0.14674000000000001</v>
      </c>
      <c r="G24" s="32">
        <v>0.13605</v>
      </c>
      <c r="H24" s="32">
        <v>0.13764999999999999</v>
      </c>
      <c r="I24" s="32">
        <v>0.13131999999999999</v>
      </c>
      <c r="J24" s="32">
        <v>0.13050999999999999</v>
      </c>
      <c r="K24" s="32">
        <v>0.13607</v>
      </c>
      <c r="L24" s="32">
        <v>0.13739999999999999</v>
      </c>
      <c r="M24" s="79">
        <v>0.14629</v>
      </c>
      <c r="N24" s="79">
        <v>0.15051999999999999</v>
      </c>
      <c r="O24" s="79">
        <v>0.14857999999999999</v>
      </c>
      <c r="P24" s="79">
        <v>0.14577000000000001</v>
      </c>
      <c r="Q24" s="79">
        <v>0.14427999999999999</v>
      </c>
      <c r="R24" s="79">
        <v>0.13932900000000001</v>
      </c>
    </row>
    <row r="25" spans="1:18" ht="20.25" customHeight="1" x14ac:dyDescent="0.2">
      <c r="A25" s="30">
        <v>65</v>
      </c>
      <c r="B25" s="31" t="s">
        <v>22</v>
      </c>
      <c r="C25" s="32">
        <v>0.113093</v>
      </c>
      <c r="D25" s="32">
        <v>0.103453</v>
      </c>
      <c r="E25" s="32">
        <v>0.10589</v>
      </c>
      <c r="F25" s="32">
        <v>0.12307</v>
      </c>
      <c r="G25" s="32">
        <v>0.1114</v>
      </c>
      <c r="H25" s="32">
        <v>0.11018</v>
      </c>
      <c r="I25" s="32">
        <v>0.12964000000000001</v>
      </c>
      <c r="J25" s="32">
        <v>0.10706</v>
      </c>
      <c r="K25" s="32">
        <v>0.10586</v>
      </c>
      <c r="L25" s="32">
        <v>0.10072</v>
      </c>
      <c r="M25" s="79">
        <v>0.10845</v>
      </c>
      <c r="N25" s="79">
        <v>0.10617</v>
      </c>
      <c r="O25" s="79">
        <v>0.10055</v>
      </c>
      <c r="P25" s="79">
        <v>0.10849</v>
      </c>
      <c r="Q25" s="79">
        <v>0.13327</v>
      </c>
      <c r="R25" s="79">
        <v>0.124125</v>
      </c>
    </row>
    <row r="26" spans="1:18" ht="20.25" customHeight="1" x14ac:dyDescent="0.2">
      <c r="A26" s="30">
        <v>92</v>
      </c>
      <c r="B26" s="31" t="s">
        <v>23</v>
      </c>
      <c r="C26" s="32">
        <v>0.11505700000000001</v>
      </c>
      <c r="D26" s="32">
        <v>0.116844</v>
      </c>
      <c r="E26" s="32">
        <v>0.13247</v>
      </c>
      <c r="F26" s="32">
        <v>0.10102999999999999</v>
      </c>
      <c r="G26" s="32">
        <v>0.1012</v>
      </c>
      <c r="H26" s="32">
        <v>0.10176</v>
      </c>
      <c r="I26" s="32">
        <v>0.10179000000000001</v>
      </c>
      <c r="J26" s="32">
        <v>0.10055</v>
      </c>
      <c r="K26" s="32">
        <v>0.10017</v>
      </c>
      <c r="L26" s="32">
        <v>0.10034999999999999</v>
      </c>
      <c r="M26" s="79">
        <v>0.10037</v>
      </c>
      <c r="N26" s="79">
        <v>0.10056</v>
      </c>
      <c r="O26" s="79">
        <v>0.10017</v>
      </c>
      <c r="P26" s="79">
        <v>0.10052999999999999</v>
      </c>
      <c r="Q26" s="79">
        <v>0.10034999999999999</v>
      </c>
      <c r="R26" s="79">
        <v>0.100259</v>
      </c>
    </row>
    <row r="27" spans="1:18" ht="20.25" customHeight="1" x14ac:dyDescent="0.2">
      <c r="A27" s="30">
        <v>128</v>
      </c>
      <c r="B27" s="31" t="s">
        <v>24</v>
      </c>
      <c r="C27" s="32">
        <v>0.120785</v>
      </c>
      <c r="D27" s="32">
        <v>0.102073</v>
      </c>
      <c r="E27" s="32">
        <v>0.14072999999999999</v>
      </c>
      <c r="F27" s="32">
        <v>0.14935000000000001</v>
      </c>
      <c r="G27" s="32">
        <v>9.9940000000000001E-2</v>
      </c>
      <c r="H27" s="32">
        <v>0.10124</v>
      </c>
      <c r="I27" s="32">
        <v>9.9390000000000006E-2</v>
      </c>
      <c r="J27" s="32">
        <v>9.9669999999999995E-2</v>
      </c>
      <c r="K27" s="32">
        <v>0.10111000000000001</v>
      </c>
      <c r="L27" s="32">
        <v>0.10056</v>
      </c>
      <c r="M27" s="79">
        <v>0.10193000000000001</v>
      </c>
      <c r="N27" s="79">
        <v>0.10283</v>
      </c>
      <c r="O27" s="79">
        <v>0.10191</v>
      </c>
      <c r="P27" s="79">
        <v>0.10681</v>
      </c>
      <c r="Q27" s="79">
        <v>0.10584</v>
      </c>
      <c r="R27" s="79">
        <v>0.103064</v>
      </c>
    </row>
    <row r="28" spans="1:18" ht="20.25" customHeight="1" x14ac:dyDescent="0.2">
      <c r="A28" s="30">
        <v>159</v>
      </c>
      <c r="B28" s="31" t="s">
        <v>25</v>
      </c>
      <c r="C28" s="32">
        <v>0.104327</v>
      </c>
      <c r="D28" s="32">
        <v>0.103029</v>
      </c>
      <c r="E28" s="32">
        <v>0.10822</v>
      </c>
      <c r="F28" s="32">
        <v>0.10680000000000001</v>
      </c>
      <c r="G28" s="32">
        <v>0.11489000000000001</v>
      </c>
      <c r="H28" s="32">
        <v>0.11456</v>
      </c>
      <c r="I28" s="32">
        <v>0.10866000000000001</v>
      </c>
      <c r="J28" s="32">
        <v>0.10143000000000001</v>
      </c>
      <c r="K28" s="32">
        <v>0.10165</v>
      </c>
      <c r="L28" s="32">
        <v>8.7340000000000001E-2</v>
      </c>
      <c r="M28" s="79">
        <v>0.10005</v>
      </c>
      <c r="N28" s="79">
        <v>0.10037</v>
      </c>
      <c r="O28" s="79">
        <v>0.10037</v>
      </c>
      <c r="P28" s="79">
        <v>0.10067</v>
      </c>
      <c r="Q28" s="79">
        <v>0.1004</v>
      </c>
      <c r="R28" s="79">
        <v>0.10044500000000001</v>
      </c>
    </row>
    <row r="29" spans="1:18" ht="20.25" customHeight="1" x14ac:dyDescent="0.2">
      <c r="A29" s="30">
        <v>1093</v>
      </c>
      <c r="B29" s="31" t="s">
        <v>26</v>
      </c>
      <c r="C29" s="32">
        <v>0.118115</v>
      </c>
      <c r="D29" s="32">
        <v>0.144594</v>
      </c>
      <c r="E29" s="32">
        <v>9.9930000000000005E-2</v>
      </c>
      <c r="F29" s="32"/>
      <c r="G29" s="32"/>
      <c r="H29" s="32"/>
      <c r="I29" s="32"/>
      <c r="J29" s="32"/>
      <c r="K29" s="32"/>
      <c r="L29" s="32"/>
      <c r="M29" s="79"/>
      <c r="N29" s="79"/>
      <c r="O29" s="79"/>
      <c r="P29" s="79"/>
      <c r="Q29" s="79"/>
      <c r="R29" s="79"/>
    </row>
    <row r="30" spans="1:18" ht="20.25" customHeight="1" x14ac:dyDescent="0.2">
      <c r="A30" s="30">
        <v>133</v>
      </c>
      <c r="B30" s="31" t="s">
        <v>27</v>
      </c>
      <c r="C30" s="32">
        <v>0.166348</v>
      </c>
      <c r="D30" s="32">
        <v>0.16827400000000001</v>
      </c>
      <c r="E30" s="32">
        <v>0.12259</v>
      </c>
      <c r="F30" s="32">
        <v>0.11576</v>
      </c>
      <c r="G30" s="32">
        <v>0.12631000000000001</v>
      </c>
      <c r="H30" s="32">
        <v>0.13311999999999999</v>
      </c>
      <c r="I30" s="32">
        <v>0.12249</v>
      </c>
      <c r="J30" s="32">
        <v>0.10959000000000001</v>
      </c>
      <c r="K30" s="32">
        <v>0.11297</v>
      </c>
      <c r="L30" s="32">
        <v>0.11840000000000001</v>
      </c>
      <c r="M30" s="79">
        <v>0.13203999999999999</v>
      </c>
      <c r="N30" s="79">
        <v>0.12131</v>
      </c>
      <c r="O30" s="79">
        <v>0.14419999999999999</v>
      </c>
      <c r="P30" s="79">
        <v>0.11779000000000001</v>
      </c>
      <c r="Q30" s="79">
        <v>0.10632999999999999</v>
      </c>
      <c r="R30" s="79"/>
    </row>
    <row r="31" spans="1:18" ht="20.25" customHeight="1" x14ac:dyDescent="0.2">
      <c r="A31" s="30">
        <v>94</v>
      </c>
      <c r="B31" s="31" t="s">
        <v>28</v>
      </c>
      <c r="C31" s="32">
        <v>0.10707</v>
      </c>
      <c r="D31" s="32">
        <v>0.115038</v>
      </c>
      <c r="E31" s="32">
        <v>0.12242</v>
      </c>
      <c r="F31" s="32">
        <v>0.12912000000000001</v>
      </c>
      <c r="G31" s="32">
        <v>0.12055</v>
      </c>
      <c r="H31" s="32">
        <v>0.13406000000000001</v>
      </c>
      <c r="I31" s="32">
        <v>0.12619</v>
      </c>
      <c r="J31" s="32">
        <v>0.12665000000000001</v>
      </c>
      <c r="K31" s="32">
        <v>0.10539999999999999</v>
      </c>
      <c r="L31" s="32">
        <v>0.10285</v>
      </c>
      <c r="M31" s="79">
        <v>0.11359</v>
      </c>
      <c r="N31" s="79"/>
      <c r="O31" s="79"/>
      <c r="P31" s="79"/>
      <c r="Q31" s="79"/>
      <c r="R31" s="79"/>
    </row>
    <row r="32" spans="1:18" ht="20.25" customHeight="1" x14ac:dyDescent="0.2">
      <c r="A32" s="30">
        <v>95</v>
      </c>
      <c r="B32" s="31" t="s">
        <v>29</v>
      </c>
      <c r="C32" s="32">
        <v>0.10280499999999999</v>
      </c>
      <c r="D32" s="32">
        <v>0.107821</v>
      </c>
      <c r="E32" s="32">
        <v>0.10629</v>
      </c>
      <c r="F32" s="32">
        <v>0.10718999999999999</v>
      </c>
      <c r="G32" s="32">
        <v>0.16070999999999999</v>
      </c>
      <c r="H32" s="32">
        <v>0.14024</v>
      </c>
      <c r="I32" s="32">
        <v>0.13336999999999999</v>
      </c>
      <c r="J32" s="32">
        <v>0.11216</v>
      </c>
      <c r="K32" s="32">
        <v>0.17702000000000001</v>
      </c>
      <c r="L32" s="32">
        <v>0.11233</v>
      </c>
      <c r="M32" s="79">
        <v>0.11355999999999999</v>
      </c>
      <c r="N32" s="79">
        <v>0.10377</v>
      </c>
      <c r="O32" s="79">
        <v>0.10285999999999999</v>
      </c>
      <c r="P32" s="79">
        <v>0.10607999999999999</v>
      </c>
      <c r="Q32" s="79">
        <v>0.10589999999999999</v>
      </c>
      <c r="R32" s="79">
        <v>0.107392</v>
      </c>
    </row>
    <row r="33" spans="1:18" ht="20.25" customHeight="1" x14ac:dyDescent="0.2">
      <c r="A33" s="30">
        <v>160</v>
      </c>
      <c r="B33" s="31" t="s">
        <v>30</v>
      </c>
      <c r="C33" s="32">
        <v>0.105766</v>
      </c>
      <c r="D33" s="32">
        <v>0.116193</v>
      </c>
      <c r="E33" s="32">
        <v>0.11804000000000001</v>
      </c>
      <c r="F33" s="32">
        <v>0.11276</v>
      </c>
      <c r="G33" s="32">
        <v>0.10965</v>
      </c>
      <c r="H33" s="32">
        <v>0.1118</v>
      </c>
      <c r="I33" s="32">
        <v>0.11137</v>
      </c>
      <c r="J33" s="32">
        <v>0.1014</v>
      </c>
      <c r="K33" s="32">
        <v>7.7149999999999996E-2</v>
      </c>
      <c r="L33" s="32">
        <v>0.10033</v>
      </c>
      <c r="M33" s="79">
        <v>0.10009999999999999</v>
      </c>
      <c r="N33" s="79">
        <v>0.10143000000000001</v>
      </c>
      <c r="O33" s="79">
        <v>0.10247000000000001</v>
      </c>
      <c r="P33" s="79">
        <v>0.10258</v>
      </c>
      <c r="Q33" s="79">
        <v>0.10144</v>
      </c>
      <c r="R33" s="79">
        <v>0.100755</v>
      </c>
    </row>
    <row r="34" spans="1:18" ht="20.25" customHeight="1" x14ac:dyDescent="0.2">
      <c r="A34" s="30">
        <v>149</v>
      </c>
      <c r="B34" s="31" t="s">
        <v>31</v>
      </c>
      <c r="C34" s="32">
        <v>0.103725</v>
      </c>
      <c r="D34" s="32">
        <v>0.10367700000000001</v>
      </c>
      <c r="E34" s="32">
        <v>0.10405</v>
      </c>
      <c r="F34" s="32">
        <v>0.10503</v>
      </c>
      <c r="G34" s="32">
        <v>0.10564</v>
      </c>
      <c r="H34" s="32">
        <v>0.10457</v>
      </c>
      <c r="I34" s="32">
        <v>0.10424</v>
      </c>
      <c r="J34" s="32">
        <v>0.10101</v>
      </c>
      <c r="K34" s="32">
        <v>0.11579</v>
      </c>
      <c r="L34" s="32">
        <v>0.10106</v>
      </c>
      <c r="M34" s="79">
        <v>0.10117</v>
      </c>
      <c r="N34" s="79">
        <v>0.10088999999999999</v>
      </c>
      <c r="O34" s="79">
        <v>0.10055</v>
      </c>
      <c r="P34" s="79">
        <v>0.10166</v>
      </c>
      <c r="Q34" s="79">
        <v>0.10027</v>
      </c>
      <c r="R34" s="79">
        <v>0.100589</v>
      </c>
    </row>
    <row r="35" spans="1:18" ht="20.25" customHeight="1" x14ac:dyDescent="0.2">
      <c r="A35" s="30">
        <v>129</v>
      </c>
      <c r="B35" s="31" t="s">
        <v>32</v>
      </c>
      <c r="C35" s="32">
        <v>0.15329100000000001</v>
      </c>
      <c r="D35" s="32">
        <v>0.17216200000000001</v>
      </c>
      <c r="E35" s="32">
        <v>0.13155</v>
      </c>
      <c r="F35" s="32">
        <v>0.12216</v>
      </c>
      <c r="G35" s="32">
        <v>0.11236</v>
      </c>
      <c r="H35" s="32">
        <v>0.10914</v>
      </c>
      <c r="I35" s="32">
        <v>0.10732999999999999</v>
      </c>
      <c r="J35" s="32">
        <v>0.13066</v>
      </c>
      <c r="K35" s="32">
        <v>0.10137</v>
      </c>
      <c r="L35" s="32">
        <v>0.1235</v>
      </c>
      <c r="M35" s="79">
        <v>0.10747</v>
      </c>
      <c r="N35" s="79">
        <v>0.1079</v>
      </c>
      <c r="O35" s="79">
        <v>0.10818</v>
      </c>
      <c r="P35" s="79">
        <v>0.10535</v>
      </c>
      <c r="Q35" s="79"/>
      <c r="R35" s="79"/>
    </row>
    <row r="36" spans="1:18" ht="20.25" customHeight="1" x14ac:dyDescent="0.2">
      <c r="A36" s="30">
        <v>104</v>
      </c>
      <c r="B36" s="31" t="s">
        <v>214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79"/>
      <c r="N36" s="79">
        <v>0.10024</v>
      </c>
      <c r="O36" s="79">
        <v>0.10245</v>
      </c>
      <c r="P36" s="79">
        <v>0.10109</v>
      </c>
      <c r="Q36" s="79">
        <v>0.10018000000000001</v>
      </c>
      <c r="R36" s="79">
        <v>0.10070800000000001</v>
      </c>
    </row>
    <row r="37" spans="1:18" ht="20.25" customHeight="1" x14ac:dyDescent="0.2">
      <c r="A37" s="30">
        <v>150</v>
      </c>
      <c r="B37" s="31" t="s">
        <v>33</v>
      </c>
      <c r="C37" s="32">
        <v>0.110663</v>
      </c>
      <c r="D37" s="32">
        <v>9.2981999999999995E-2</v>
      </c>
      <c r="E37" s="32">
        <v>9.5780000000000004E-2</v>
      </c>
      <c r="F37" s="32">
        <v>8.9940000000000006E-2</v>
      </c>
      <c r="G37" s="32">
        <v>7.0059999999999997E-2</v>
      </c>
      <c r="H37" s="32">
        <v>0.10310999999999999</v>
      </c>
      <c r="I37" s="32">
        <v>0.10333000000000001</v>
      </c>
      <c r="J37" s="32">
        <v>0.10421</v>
      </c>
      <c r="K37" s="32">
        <v>0.10020999999999999</v>
      </c>
      <c r="L37" s="32">
        <v>0.10016</v>
      </c>
      <c r="M37" s="79">
        <v>0.1009</v>
      </c>
      <c r="N37" s="79">
        <v>0.10014000000000001</v>
      </c>
      <c r="O37" s="79">
        <v>0.10024</v>
      </c>
      <c r="P37" s="79">
        <v>0.1002</v>
      </c>
      <c r="Q37" s="79">
        <v>0.10023</v>
      </c>
      <c r="R37" s="79">
        <v>0.100787</v>
      </c>
    </row>
    <row r="38" spans="1:18" ht="20.25" customHeight="1" x14ac:dyDescent="0.2">
      <c r="A38" s="30">
        <v>35</v>
      </c>
      <c r="B38" s="31" t="s">
        <v>34</v>
      </c>
      <c r="C38" s="32">
        <v>0.110203</v>
      </c>
      <c r="D38" s="32">
        <v>0.112245</v>
      </c>
      <c r="E38" s="32">
        <v>0.10866000000000001</v>
      </c>
      <c r="F38" s="32">
        <v>0.22047</v>
      </c>
      <c r="G38" s="32">
        <v>0.21546000000000001</v>
      </c>
      <c r="H38" s="32">
        <v>0.10002999999999999</v>
      </c>
      <c r="I38" s="32">
        <v>9.9540000000000003E-2</v>
      </c>
      <c r="J38" s="32">
        <v>0.10002</v>
      </c>
      <c r="K38" s="32">
        <v>0.10006</v>
      </c>
      <c r="L38" s="32">
        <v>0.15384999999999999</v>
      </c>
      <c r="M38" s="79">
        <v>0.24868000000000001</v>
      </c>
      <c r="N38" s="79">
        <v>0.39311000000000001</v>
      </c>
      <c r="O38" s="79">
        <v>0.36214000000000002</v>
      </c>
      <c r="P38" s="79">
        <v>0.36840000000000001</v>
      </c>
      <c r="Q38" s="79">
        <v>0.17842</v>
      </c>
      <c r="R38" s="79">
        <v>0.17688799999999999</v>
      </c>
    </row>
    <row r="39" spans="1:18" ht="20.25" customHeight="1" x14ac:dyDescent="0.2">
      <c r="A39" s="30">
        <v>66</v>
      </c>
      <c r="B39" s="31" t="s">
        <v>35</v>
      </c>
      <c r="C39" s="32">
        <v>0.101045</v>
      </c>
      <c r="D39" s="32">
        <v>0.101268</v>
      </c>
      <c r="E39" s="32">
        <v>0.10102999999999999</v>
      </c>
      <c r="F39" s="32">
        <v>0.10638</v>
      </c>
      <c r="G39" s="32">
        <v>0.1077</v>
      </c>
      <c r="H39" s="32">
        <v>0.11443</v>
      </c>
      <c r="I39" s="32">
        <v>0.12679000000000001</v>
      </c>
      <c r="J39" s="32">
        <v>0.10199</v>
      </c>
      <c r="K39" s="32">
        <v>0.10803</v>
      </c>
      <c r="L39" s="32">
        <v>0.10467</v>
      </c>
      <c r="M39" s="79">
        <v>0.11065</v>
      </c>
      <c r="N39" s="79">
        <v>0.12485</v>
      </c>
      <c r="O39" s="79">
        <v>0.10735</v>
      </c>
      <c r="P39" s="79">
        <v>0.10680000000000001</v>
      </c>
      <c r="Q39" s="79">
        <v>0.10623</v>
      </c>
      <c r="R39" s="79">
        <v>0.10194300000000001</v>
      </c>
    </row>
    <row r="40" spans="1:18" ht="20.25" customHeight="1" x14ac:dyDescent="0.2">
      <c r="A40" s="30">
        <v>44</v>
      </c>
      <c r="B40" s="31" t="s">
        <v>36</v>
      </c>
      <c r="C40" s="32">
        <v>0.1</v>
      </c>
      <c r="D40" s="32">
        <v>0.1</v>
      </c>
      <c r="E40" s="32">
        <v>0.1</v>
      </c>
      <c r="F40" s="32">
        <v>0.1</v>
      </c>
      <c r="G40" s="32">
        <v>0.1</v>
      </c>
      <c r="H40" s="32">
        <v>0.1</v>
      </c>
      <c r="I40" s="32">
        <v>9.9949999999999997E-2</v>
      </c>
      <c r="J40" s="32">
        <v>9.9930000000000005E-2</v>
      </c>
      <c r="K40" s="32">
        <v>0.10002999999999999</v>
      </c>
      <c r="L40" s="32">
        <v>0.10299</v>
      </c>
      <c r="M40" s="79">
        <v>0.10172</v>
      </c>
      <c r="N40" s="79">
        <v>0.10116</v>
      </c>
      <c r="O40" s="79">
        <v>0.11049</v>
      </c>
      <c r="P40" s="79">
        <v>0.26721</v>
      </c>
      <c r="Q40" s="79">
        <v>0.24981</v>
      </c>
      <c r="R40" s="79">
        <v>0.57867199999999996</v>
      </c>
    </row>
    <row r="41" spans="1:18" ht="20.25" customHeight="1" x14ac:dyDescent="0.2">
      <c r="A41" s="30">
        <v>45</v>
      </c>
      <c r="B41" s="31" t="s">
        <v>37</v>
      </c>
      <c r="C41" s="32">
        <v>0.10407</v>
      </c>
      <c r="D41" s="32">
        <v>9.9349999999999994E-2</v>
      </c>
      <c r="E41" s="32">
        <v>0.10042</v>
      </c>
      <c r="F41" s="32">
        <v>0.11550000000000001</v>
      </c>
      <c r="G41" s="32">
        <v>0.1082</v>
      </c>
      <c r="H41" s="32">
        <v>0.10252</v>
      </c>
      <c r="I41" s="32">
        <v>0.10209</v>
      </c>
      <c r="J41" s="32">
        <v>0.10141</v>
      </c>
      <c r="K41" s="32">
        <v>0.10206</v>
      </c>
      <c r="L41" s="32">
        <v>0.10156999999999999</v>
      </c>
      <c r="M41" s="79">
        <v>0.10119</v>
      </c>
      <c r="N41" s="79">
        <v>0.10394</v>
      </c>
      <c r="O41" s="79">
        <v>0.10304000000000001</v>
      </c>
      <c r="P41" s="79">
        <v>0.10281</v>
      </c>
      <c r="Q41" s="79">
        <v>0.10161000000000001</v>
      </c>
      <c r="R41" s="79">
        <v>0.10823199999999999</v>
      </c>
    </row>
    <row r="42" spans="1:18" ht="20.25" customHeight="1" x14ac:dyDescent="0.2">
      <c r="A42" s="30">
        <v>78</v>
      </c>
      <c r="B42" s="31" t="s">
        <v>38</v>
      </c>
      <c r="C42" s="32">
        <v>0.10788300000000001</v>
      </c>
      <c r="D42" s="32">
        <v>0.14057900000000001</v>
      </c>
      <c r="E42" s="32">
        <v>0.10022</v>
      </c>
      <c r="F42" s="32">
        <v>0.15271999999999999</v>
      </c>
      <c r="G42" s="32">
        <v>0.10148</v>
      </c>
      <c r="H42" s="32">
        <v>0.11876</v>
      </c>
      <c r="I42" s="32">
        <v>0.1812</v>
      </c>
      <c r="J42" s="32">
        <v>0.16714000000000001</v>
      </c>
      <c r="K42" s="32">
        <v>0.10002999999999999</v>
      </c>
      <c r="L42" s="32">
        <v>9.9979999999999999E-2</v>
      </c>
      <c r="M42" s="79">
        <v>0.10023</v>
      </c>
      <c r="N42" s="79">
        <v>0.10023</v>
      </c>
      <c r="O42" s="79">
        <v>0.10014000000000001</v>
      </c>
      <c r="P42" s="79">
        <v>0.10807</v>
      </c>
      <c r="Q42" s="79">
        <v>0.10847</v>
      </c>
      <c r="R42" s="79">
        <v>0.103468</v>
      </c>
    </row>
    <row r="43" spans="1:18" ht="20.25" customHeight="1" x14ac:dyDescent="0.2">
      <c r="A43" s="30">
        <v>6</v>
      </c>
      <c r="B43" s="31" t="s">
        <v>39</v>
      </c>
      <c r="C43" s="32">
        <v>0.119482</v>
      </c>
      <c r="D43" s="32">
        <v>0.10528999999999999</v>
      </c>
      <c r="E43" s="32">
        <v>0.10561</v>
      </c>
      <c r="F43" s="32">
        <v>0.11108999999999999</v>
      </c>
      <c r="G43" s="32">
        <v>0.11791</v>
      </c>
      <c r="H43" s="32">
        <v>0.14965000000000001</v>
      </c>
      <c r="I43" s="32">
        <v>0.15013000000000001</v>
      </c>
      <c r="J43" s="32">
        <v>0.13163</v>
      </c>
      <c r="K43" s="32">
        <v>0.13863</v>
      </c>
      <c r="L43" s="32">
        <v>0.16947000000000001</v>
      </c>
      <c r="M43" s="79">
        <v>0.19647999999999999</v>
      </c>
      <c r="N43" s="79">
        <v>0.18432000000000001</v>
      </c>
      <c r="O43" s="79">
        <v>0.1648</v>
      </c>
      <c r="P43" s="79">
        <v>0.13028000000000001</v>
      </c>
      <c r="Q43" s="79"/>
      <c r="R43" s="79"/>
    </row>
    <row r="44" spans="1:18" ht="20.25" customHeight="1" x14ac:dyDescent="0.2">
      <c r="A44" s="30">
        <v>1079</v>
      </c>
      <c r="B44" s="31" t="s">
        <v>40</v>
      </c>
      <c r="C44" s="32">
        <v>9.8627000000000006E-2</v>
      </c>
      <c r="D44" s="32">
        <v>0.141709</v>
      </c>
      <c r="E44" s="32">
        <v>0.13117000000000001</v>
      </c>
      <c r="F44" s="32">
        <v>0.10263</v>
      </c>
      <c r="G44" s="32">
        <v>0.11448</v>
      </c>
      <c r="H44" s="32">
        <v>0.10085</v>
      </c>
      <c r="I44" s="32">
        <v>9.801E-2</v>
      </c>
      <c r="J44" s="32"/>
      <c r="K44" s="32"/>
      <c r="L44" s="32"/>
      <c r="M44" s="79"/>
      <c r="N44" s="79"/>
      <c r="O44" s="79"/>
      <c r="P44" s="79"/>
      <c r="Q44" s="79"/>
      <c r="R44" s="79"/>
    </row>
    <row r="45" spans="1:18" ht="20.25" customHeight="1" x14ac:dyDescent="0.2">
      <c r="A45" s="30">
        <v>151</v>
      </c>
      <c r="B45" s="31" t="s">
        <v>41</v>
      </c>
      <c r="C45" s="32">
        <v>0.13020200000000001</v>
      </c>
      <c r="D45" s="32">
        <v>0.119743</v>
      </c>
      <c r="E45" s="32">
        <v>0.11047999999999999</v>
      </c>
      <c r="F45" s="32">
        <v>0.10221</v>
      </c>
      <c r="G45" s="32">
        <v>0.10296</v>
      </c>
      <c r="H45" s="32">
        <v>0.10166</v>
      </c>
      <c r="I45" s="32">
        <v>0.10409</v>
      </c>
      <c r="J45" s="32">
        <v>0.1</v>
      </c>
      <c r="K45" s="32">
        <v>0.10151</v>
      </c>
      <c r="L45" s="32">
        <v>0.10306999999999999</v>
      </c>
      <c r="M45" s="79">
        <v>0.10201</v>
      </c>
      <c r="N45" s="79">
        <v>0.10264</v>
      </c>
      <c r="O45" s="79">
        <v>0.10006</v>
      </c>
      <c r="P45" s="79">
        <v>0.1037</v>
      </c>
      <c r="Q45" s="79">
        <v>0.10001</v>
      </c>
      <c r="R45" s="79">
        <v>0.11250400000000001</v>
      </c>
    </row>
    <row r="46" spans="1:18" ht="20.25" customHeight="1" x14ac:dyDescent="0.2">
      <c r="A46" s="30">
        <v>114</v>
      </c>
      <c r="B46" s="31" t="s">
        <v>42</v>
      </c>
      <c r="C46" s="32">
        <v>0.10600999999999999</v>
      </c>
      <c r="D46" s="32">
        <v>0.106637</v>
      </c>
      <c r="E46" s="32">
        <v>0.10423</v>
      </c>
      <c r="F46" s="32">
        <v>0.10956</v>
      </c>
      <c r="G46" s="32">
        <v>0.11665</v>
      </c>
      <c r="H46" s="32">
        <v>0.11627999999999999</v>
      </c>
      <c r="I46" s="32">
        <v>0.11794</v>
      </c>
      <c r="J46" s="32">
        <v>0.11724999999999999</v>
      </c>
      <c r="K46" s="32">
        <v>0.11716</v>
      </c>
      <c r="L46" s="32">
        <v>0.11550000000000001</v>
      </c>
      <c r="M46" s="79">
        <v>0.11174000000000001</v>
      </c>
      <c r="N46" s="79">
        <v>0.11259</v>
      </c>
      <c r="O46" s="79">
        <v>0.12214999999999999</v>
      </c>
      <c r="P46" s="79">
        <v>0.14424999999999999</v>
      </c>
      <c r="Q46" s="79">
        <v>0.12025</v>
      </c>
      <c r="R46" s="79">
        <v>0.15318499999999999</v>
      </c>
    </row>
    <row r="47" spans="1:18" ht="20.25" customHeight="1" x14ac:dyDescent="0.2">
      <c r="A47" s="30">
        <v>67</v>
      </c>
      <c r="B47" s="31" t="s">
        <v>43</v>
      </c>
      <c r="C47" s="32">
        <v>0.120004</v>
      </c>
      <c r="D47" s="32">
        <v>0.11204799999999999</v>
      </c>
      <c r="E47" s="32">
        <v>0.10358000000000001</v>
      </c>
      <c r="F47" s="32">
        <v>0.10395</v>
      </c>
      <c r="G47" s="32">
        <v>0.12028999999999999</v>
      </c>
      <c r="H47" s="32">
        <v>0.10194</v>
      </c>
      <c r="I47" s="32">
        <v>0.1148</v>
      </c>
      <c r="J47" s="32">
        <v>0.10119</v>
      </c>
      <c r="K47" s="32">
        <v>0.10666</v>
      </c>
      <c r="L47" s="32">
        <v>0.10968</v>
      </c>
      <c r="M47" s="79">
        <v>0.10557</v>
      </c>
      <c r="N47" s="79">
        <v>0.10111000000000001</v>
      </c>
      <c r="O47" s="79">
        <v>0.11684</v>
      </c>
      <c r="P47" s="79">
        <v>0.11089</v>
      </c>
      <c r="Q47" s="79">
        <v>0.10618</v>
      </c>
      <c r="R47" s="79">
        <v>0.108102</v>
      </c>
    </row>
    <row r="48" spans="1:18" ht="20.25" customHeight="1" x14ac:dyDescent="0.2">
      <c r="A48" s="30">
        <v>7</v>
      </c>
      <c r="B48" s="31" t="s">
        <v>44</v>
      </c>
      <c r="C48" s="32">
        <v>9.9807999999999994E-2</v>
      </c>
      <c r="D48" s="32">
        <v>0.10620599999999999</v>
      </c>
      <c r="E48" s="32">
        <v>0.10406</v>
      </c>
      <c r="F48" s="32">
        <v>0.11577</v>
      </c>
      <c r="G48" s="32">
        <v>0.12007</v>
      </c>
      <c r="H48" s="32">
        <v>0.13149</v>
      </c>
      <c r="I48" s="32">
        <v>0.12149</v>
      </c>
      <c r="J48" s="32">
        <v>0.12576000000000001</v>
      </c>
      <c r="K48" s="32">
        <v>0.13139999999999999</v>
      </c>
      <c r="L48" s="32">
        <v>0.11144999999999999</v>
      </c>
      <c r="M48" s="79">
        <v>0.11588</v>
      </c>
      <c r="N48" s="79">
        <v>0.11947000000000001</v>
      </c>
      <c r="O48" s="79">
        <v>0.11963</v>
      </c>
      <c r="P48" s="79">
        <v>0.10883</v>
      </c>
      <c r="Q48" s="79">
        <v>0.10778</v>
      </c>
      <c r="R48" s="79">
        <v>0.104283</v>
      </c>
    </row>
    <row r="49" spans="1:18" ht="20.25" customHeight="1" x14ac:dyDescent="0.2">
      <c r="A49" s="30">
        <v>8</v>
      </c>
      <c r="B49" s="31" t="s">
        <v>45</v>
      </c>
      <c r="C49" s="32">
        <v>0.101151</v>
      </c>
      <c r="D49" s="32">
        <v>0.120392</v>
      </c>
      <c r="E49" s="32">
        <v>0.10896</v>
      </c>
      <c r="F49" s="32">
        <v>0.1027</v>
      </c>
      <c r="G49" s="32">
        <v>0.10249</v>
      </c>
      <c r="H49" s="32">
        <v>0.10713</v>
      </c>
      <c r="I49" s="32">
        <v>0.11197</v>
      </c>
      <c r="J49" s="32">
        <v>0.11556</v>
      </c>
      <c r="K49" s="32">
        <v>0.11916</v>
      </c>
      <c r="L49" s="32">
        <v>0.12152</v>
      </c>
      <c r="M49" s="79">
        <v>0.11885</v>
      </c>
      <c r="N49" s="79">
        <v>0.11787</v>
      </c>
      <c r="O49" s="79">
        <v>0.11651</v>
      </c>
      <c r="P49" s="79">
        <v>0.1051</v>
      </c>
      <c r="Q49" s="79">
        <v>0.10235</v>
      </c>
      <c r="R49" s="79">
        <v>0.100151</v>
      </c>
    </row>
    <row r="50" spans="1:18" ht="20.25" customHeight="1" x14ac:dyDescent="0.2">
      <c r="A50" s="30">
        <v>1025</v>
      </c>
      <c r="B50" s="31" t="s">
        <v>46</v>
      </c>
      <c r="C50" s="32">
        <v>0.121031</v>
      </c>
      <c r="D50" s="32">
        <v>0.12343700000000001</v>
      </c>
      <c r="E50" s="32">
        <v>0.11415</v>
      </c>
      <c r="F50" s="32"/>
      <c r="G50" s="32"/>
      <c r="H50" s="32"/>
      <c r="I50" s="32"/>
      <c r="J50" s="32"/>
      <c r="K50" s="32"/>
      <c r="L50" s="32"/>
      <c r="M50" s="79"/>
      <c r="N50" s="79"/>
      <c r="O50" s="79"/>
      <c r="P50" s="79"/>
      <c r="Q50" s="79"/>
      <c r="R50" s="79"/>
    </row>
    <row r="51" spans="1:18" ht="20.25" customHeight="1" x14ac:dyDescent="0.2">
      <c r="A51" s="30">
        <v>152</v>
      </c>
      <c r="B51" s="31" t="s">
        <v>47</v>
      </c>
      <c r="C51" s="32">
        <v>0.17430100000000001</v>
      </c>
      <c r="D51" s="32">
        <v>0.10310800000000001</v>
      </c>
      <c r="E51" s="32">
        <v>0.10788</v>
      </c>
      <c r="F51" s="32">
        <v>0.18353</v>
      </c>
      <c r="G51" s="32">
        <v>0.13370000000000001</v>
      </c>
      <c r="H51" s="32">
        <v>0.12295</v>
      </c>
      <c r="I51" s="32">
        <v>0.11896</v>
      </c>
      <c r="J51" s="32">
        <v>0.11896</v>
      </c>
      <c r="K51" s="32">
        <v>9.5200000000000007E-2</v>
      </c>
      <c r="L51" s="32">
        <v>0.10865</v>
      </c>
      <c r="M51" s="79">
        <v>0.16649</v>
      </c>
      <c r="N51" s="79">
        <v>0.11633</v>
      </c>
      <c r="O51" s="79">
        <v>0.11835</v>
      </c>
      <c r="P51" s="79">
        <v>0.13431000000000001</v>
      </c>
      <c r="Q51" s="79">
        <v>0.10133</v>
      </c>
      <c r="R51" s="79">
        <v>0.1</v>
      </c>
    </row>
    <row r="52" spans="1:18" ht="20.25" customHeight="1" x14ac:dyDescent="0.2">
      <c r="A52" s="30">
        <v>134</v>
      </c>
      <c r="B52" s="31" t="s">
        <v>48</v>
      </c>
      <c r="C52" s="32">
        <v>0.10947900000000001</v>
      </c>
      <c r="D52" s="32">
        <v>0.11035200000000001</v>
      </c>
      <c r="E52" s="32">
        <v>0.10972999999999999</v>
      </c>
      <c r="F52" s="32">
        <v>0.10474</v>
      </c>
      <c r="G52" s="32">
        <v>0.10487</v>
      </c>
      <c r="H52" s="32">
        <v>0.10879999999999999</v>
      </c>
      <c r="I52" s="32">
        <v>0.10274</v>
      </c>
      <c r="J52" s="32">
        <v>0.10800999999999999</v>
      </c>
      <c r="K52" s="32">
        <v>0.10904999999999999</v>
      </c>
      <c r="L52" s="32">
        <v>0.11065999999999999</v>
      </c>
      <c r="M52" s="79">
        <v>0.13850000000000001</v>
      </c>
      <c r="N52" s="79">
        <v>0.14851</v>
      </c>
      <c r="O52" s="79">
        <v>0.16397</v>
      </c>
      <c r="P52" s="79">
        <v>0.18553</v>
      </c>
      <c r="Q52" s="79">
        <v>0.19478999999999999</v>
      </c>
      <c r="R52" s="79">
        <v>0.20865400000000001</v>
      </c>
    </row>
    <row r="53" spans="1:18" ht="20.25" customHeight="1" x14ac:dyDescent="0.2">
      <c r="A53" s="30">
        <v>1081</v>
      </c>
      <c r="B53" s="31" t="s">
        <v>49</v>
      </c>
      <c r="C53" s="32">
        <v>0.10297099999999999</v>
      </c>
      <c r="D53" s="32">
        <v>0.10117900000000001</v>
      </c>
      <c r="E53" s="32">
        <v>0.10109</v>
      </c>
      <c r="F53" s="32"/>
      <c r="G53" s="32"/>
      <c r="H53" s="32"/>
      <c r="I53" s="32"/>
      <c r="J53" s="32"/>
      <c r="K53" s="32"/>
      <c r="L53" s="32"/>
      <c r="M53" s="79"/>
      <c r="N53" s="79"/>
      <c r="O53" s="79"/>
      <c r="P53" s="79"/>
      <c r="Q53" s="79"/>
      <c r="R53" s="79"/>
    </row>
    <row r="54" spans="1:18" ht="20.25" customHeight="1" x14ac:dyDescent="0.2">
      <c r="A54" s="30">
        <v>81</v>
      </c>
      <c r="B54" s="31" t="s">
        <v>50</v>
      </c>
      <c r="C54" s="32"/>
      <c r="D54" s="32"/>
      <c r="E54" s="32"/>
      <c r="F54" s="32">
        <v>0.10099</v>
      </c>
      <c r="G54" s="32">
        <v>0.10011</v>
      </c>
      <c r="H54" s="32">
        <v>0.1047</v>
      </c>
      <c r="I54" s="32">
        <v>0.1012</v>
      </c>
      <c r="J54" s="32">
        <v>0.10038999999999999</v>
      </c>
      <c r="K54" s="32">
        <v>0.10101</v>
      </c>
      <c r="L54" s="32">
        <v>0.10092</v>
      </c>
      <c r="M54" s="79">
        <v>9.9979999999999999E-2</v>
      </c>
      <c r="N54" s="79">
        <v>0.10006</v>
      </c>
      <c r="O54" s="79">
        <v>0.10015</v>
      </c>
      <c r="P54" s="79">
        <v>0.1</v>
      </c>
      <c r="Q54" s="79">
        <v>0.10025000000000001</v>
      </c>
      <c r="R54" s="79">
        <v>0.100268</v>
      </c>
    </row>
    <row r="55" spans="1:18" ht="20.25" customHeight="1" x14ac:dyDescent="0.2">
      <c r="A55" s="30">
        <v>13</v>
      </c>
      <c r="B55" s="31" t="s">
        <v>215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79"/>
      <c r="N55" s="79">
        <v>0.10818</v>
      </c>
      <c r="O55" s="79">
        <v>0.10116</v>
      </c>
      <c r="P55" s="79">
        <v>0.10213</v>
      </c>
      <c r="Q55" s="79">
        <v>0.10155</v>
      </c>
      <c r="R55" s="79">
        <v>0.102579</v>
      </c>
    </row>
    <row r="56" spans="1:18" ht="20.25" customHeight="1" x14ac:dyDescent="0.2">
      <c r="A56" s="30">
        <v>47</v>
      </c>
      <c r="B56" s="31" t="s">
        <v>55</v>
      </c>
      <c r="C56" s="32">
        <v>0.100295</v>
      </c>
      <c r="D56" s="32">
        <v>0.110157</v>
      </c>
      <c r="E56" s="32">
        <v>0.13635</v>
      </c>
      <c r="F56" s="32">
        <v>0.17213999999999999</v>
      </c>
      <c r="G56" s="32">
        <v>0.11568000000000001</v>
      </c>
      <c r="H56" s="32">
        <v>0.11357</v>
      </c>
      <c r="I56" s="32">
        <v>0.11873</v>
      </c>
      <c r="J56" s="32">
        <v>0.12659000000000001</v>
      </c>
      <c r="K56" s="32">
        <v>0.11716</v>
      </c>
      <c r="L56" s="32">
        <v>0.10642</v>
      </c>
      <c r="M56" s="79">
        <v>0.1016</v>
      </c>
      <c r="N56" s="79">
        <v>0.10054</v>
      </c>
      <c r="O56" s="79">
        <v>0.10666</v>
      </c>
      <c r="P56" s="79">
        <v>0.13658000000000001</v>
      </c>
      <c r="Q56" s="79">
        <v>0.16012999999999999</v>
      </c>
      <c r="R56" s="79">
        <v>0.156579</v>
      </c>
    </row>
    <row r="57" spans="1:18" ht="20.25" customHeight="1" x14ac:dyDescent="0.2">
      <c r="A57" s="30">
        <v>3</v>
      </c>
      <c r="B57" s="31" t="s">
        <v>51</v>
      </c>
      <c r="C57" s="32">
        <v>0.112292</v>
      </c>
      <c r="D57" s="32">
        <v>0.110707</v>
      </c>
      <c r="E57" s="32">
        <v>0.10138999999999999</v>
      </c>
      <c r="F57" s="32">
        <v>0.1013</v>
      </c>
      <c r="G57" s="32">
        <v>0.12454</v>
      </c>
      <c r="H57" s="32">
        <v>0.10482</v>
      </c>
      <c r="I57" s="32">
        <v>0.10789</v>
      </c>
      <c r="J57" s="32">
        <v>0.11035</v>
      </c>
      <c r="K57" s="32">
        <v>0.10849</v>
      </c>
      <c r="L57" s="32">
        <v>0.11085</v>
      </c>
      <c r="M57" s="79">
        <v>0.10070999999999999</v>
      </c>
      <c r="N57" s="79"/>
      <c r="O57" s="79"/>
      <c r="P57" s="79"/>
      <c r="Q57" s="79"/>
      <c r="R57" s="79"/>
    </row>
    <row r="58" spans="1:18" ht="20.25" customHeight="1" x14ac:dyDescent="0.2">
      <c r="A58" s="30">
        <v>28</v>
      </c>
      <c r="B58" s="31" t="s">
        <v>52</v>
      </c>
      <c r="C58" s="32">
        <v>0.10842499999999999</v>
      </c>
      <c r="D58" s="32">
        <v>0.119823</v>
      </c>
      <c r="E58" s="32">
        <v>0.10044</v>
      </c>
      <c r="F58" s="32">
        <v>9.6970000000000001E-2</v>
      </c>
      <c r="G58" s="32">
        <v>0.10063</v>
      </c>
      <c r="H58" s="32">
        <v>0.10128</v>
      </c>
      <c r="I58" s="32">
        <v>0.10144</v>
      </c>
      <c r="J58" s="32">
        <v>0.11064</v>
      </c>
      <c r="K58" s="32">
        <v>0.10523</v>
      </c>
      <c r="L58" s="32">
        <v>0.10667</v>
      </c>
      <c r="M58" s="79">
        <v>0.10013</v>
      </c>
      <c r="N58" s="79">
        <v>0.10018000000000001</v>
      </c>
      <c r="O58" s="79">
        <v>0.10086000000000001</v>
      </c>
      <c r="P58" s="79">
        <v>0.10378999999999999</v>
      </c>
      <c r="Q58" s="79">
        <v>0.10299</v>
      </c>
      <c r="R58" s="79">
        <v>0.100102</v>
      </c>
    </row>
    <row r="59" spans="1:18" ht="20.25" customHeight="1" x14ac:dyDescent="0.2">
      <c r="A59" s="30">
        <v>1097</v>
      </c>
      <c r="B59" s="31" t="s">
        <v>53</v>
      </c>
      <c r="C59" s="32">
        <v>0.105535</v>
      </c>
      <c r="D59" s="32">
        <v>0.120781</v>
      </c>
      <c r="E59" s="32">
        <v>0.11650000000000001</v>
      </c>
      <c r="F59" s="32"/>
      <c r="G59" s="32"/>
      <c r="H59" s="32"/>
      <c r="I59" s="32"/>
      <c r="J59" s="32"/>
      <c r="K59" s="32"/>
      <c r="L59" s="32"/>
      <c r="M59" s="79"/>
      <c r="N59" s="79"/>
      <c r="O59" s="79"/>
      <c r="P59" s="79"/>
      <c r="Q59" s="79"/>
      <c r="R59" s="79"/>
    </row>
    <row r="60" spans="1:18" ht="20.25" customHeight="1" x14ac:dyDescent="0.2">
      <c r="A60" s="30">
        <v>122</v>
      </c>
      <c r="B60" s="31" t="s">
        <v>54</v>
      </c>
      <c r="C60" s="32">
        <v>0.101812</v>
      </c>
      <c r="D60" s="32">
        <v>0.101164</v>
      </c>
      <c r="E60" s="32">
        <v>0.12242</v>
      </c>
      <c r="F60" s="32">
        <v>0.13164000000000001</v>
      </c>
      <c r="G60" s="32">
        <v>0.12159</v>
      </c>
      <c r="H60" s="32">
        <v>0.12109</v>
      </c>
      <c r="I60" s="32">
        <v>0.12397</v>
      </c>
      <c r="J60" s="32">
        <v>0.11743000000000001</v>
      </c>
      <c r="K60" s="32">
        <v>0.12168</v>
      </c>
      <c r="L60" s="32">
        <v>0.11337</v>
      </c>
      <c r="M60" s="79">
        <v>0.10745</v>
      </c>
      <c r="N60" s="79">
        <v>0.10013</v>
      </c>
      <c r="O60" s="79">
        <v>0.10237</v>
      </c>
      <c r="P60" s="79">
        <v>0.10011</v>
      </c>
      <c r="Q60" s="79">
        <v>0.10020999999999999</v>
      </c>
      <c r="R60" s="79">
        <v>0.100053</v>
      </c>
    </row>
    <row r="61" spans="1:18" ht="20.25" customHeight="1" x14ac:dyDescent="0.2">
      <c r="A61" s="30">
        <v>98</v>
      </c>
      <c r="B61" s="31" t="s">
        <v>56</v>
      </c>
      <c r="C61" s="32">
        <v>0.102772</v>
      </c>
      <c r="D61" s="32">
        <v>0.10496900000000001</v>
      </c>
      <c r="E61" s="32">
        <v>0.11877</v>
      </c>
      <c r="F61" s="32">
        <v>0.10038</v>
      </c>
      <c r="G61" s="32">
        <v>0.11065</v>
      </c>
      <c r="H61" s="32">
        <v>0.11352</v>
      </c>
      <c r="I61" s="32">
        <v>0.11983000000000001</v>
      </c>
      <c r="J61" s="32">
        <v>0.11151</v>
      </c>
      <c r="K61" s="32">
        <v>0.11718000000000001</v>
      </c>
      <c r="L61" s="32">
        <v>0.10153</v>
      </c>
      <c r="M61" s="79">
        <v>0.10044</v>
      </c>
      <c r="N61" s="79">
        <v>0.10178</v>
      </c>
      <c r="O61" s="79">
        <v>0.10365000000000001</v>
      </c>
      <c r="P61" s="79">
        <v>0.11013000000000001</v>
      </c>
      <c r="Q61" s="79">
        <v>0.10136000000000001</v>
      </c>
      <c r="R61" s="79">
        <v>0.109212</v>
      </c>
    </row>
    <row r="62" spans="1:18" ht="20.25" customHeight="1" x14ac:dyDescent="0.2">
      <c r="A62" s="30">
        <v>82</v>
      </c>
      <c r="B62" s="31" t="s">
        <v>57</v>
      </c>
      <c r="C62" s="32">
        <v>0.13522999999999999</v>
      </c>
      <c r="D62" s="32">
        <v>0.18479499999999999</v>
      </c>
      <c r="E62" s="32">
        <v>0.10564</v>
      </c>
      <c r="F62" s="32">
        <v>0.10598</v>
      </c>
      <c r="G62" s="32">
        <v>0.10331</v>
      </c>
      <c r="H62" s="32">
        <v>0.10435</v>
      </c>
      <c r="I62" s="32">
        <v>0.10102999999999999</v>
      </c>
      <c r="J62" s="32">
        <v>0.10162</v>
      </c>
      <c r="K62" s="32">
        <v>0.10142</v>
      </c>
      <c r="L62" s="32">
        <v>0.10328</v>
      </c>
      <c r="M62" s="79">
        <v>0.10296</v>
      </c>
      <c r="N62" s="79">
        <v>0.10566</v>
      </c>
      <c r="O62" s="79">
        <v>0.10165</v>
      </c>
      <c r="P62" s="79">
        <v>0.10043000000000001</v>
      </c>
      <c r="Q62" s="79">
        <v>0.1012</v>
      </c>
      <c r="R62" s="79">
        <v>0.106049</v>
      </c>
    </row>
    <row r="63" spans="1:18" ht="20.25" customHeight="1" x14ac:dyDescent="0.2">
      <c r="A63" s="30">
        <v>115</v>
      </c>
      <c r="B63" s="31" t="s">
        <v>59</v>
      </c>
      <c r="C63" s="32">
        <v>0.25760100000000002</v>
      </c>
      <c r="D63" s="32">
        <v>0.387465</v>
      </c>
      <c r="E63" s="32">
        <v>0.10102999999999999</v>
      </c>
      <c r="F63" s="32">
        <v>0.1011</v>
      </c>
      <c r="G63" s="32">
        <v>0.12415</v>
      </c>
      <c r="H63" s="32">
        <v>0.11905</v>
      </c>
      <c r="I63" s="32">
        <v>0.12132999999999999</v>
      </c>
      <c r="J63" s="32">
        <v>0.1036</v>
      </c>
      <c r="K63" s="32">
        <v>0.10137</v>
      </c>
      <c r="L63" s="32">
        <v>0.10019</v>
      </c>
      <c r="M63" s="79">
        <v>0.10001</v>
      </c>
      <c r="N63" s="79">
        <v>0.10070999999999999</v>
      </c>
      <c r="O63" s="79">
        <v>0.10188</v>
      </c>
      <c r="P63" s="79">
        <v>0.1</v>
      </c>
      <c r="Q63" s="79">
        <v>0.1</v>
      </c>
      <c r="R63" s="79">
        <v>0.1</v>
      </c>
    </row>
    <row r="64" spans="1:18" ht="20.25" customHeight="1" x14ac:dyDescent="0.2">
      <c r="A64" s="30">
        <v>1068</v>
      </c>
      <c r="B64" s="31" t="s">
        <v>58</v>
      </c>
      <c r="C64" s="32">
        <v>0.102133</v>
      </c>
      <c r="D64" s="32">
        <v>0.106877</v>
      </c>
      <c r="E64" s="32">
        <v>0.10817</v>
      </c>
      <c r="F64" s="32"/>
      <c r="G64" s="32"/>
      <c r="H64" s="32"/>
      <c r="I64" s="32"/>
      <c r="J64" s="32"/>
      <c r="K64" s="32"/>
      <c r="L64" s="32"/>
      <c r="M64" s="79"/>
      <c r="N64" s="79"/>
      <c r="O64" s="79"/>
      <c r="P64" s="79"/>
      <c r="Q64" s="79"/>
      <c r="R64" s="79"/>
    </row>
    <row r="65" spans="1:18" ht="20.25" customHeight="1" x14ac:dyDescent="0.2">
      <c r="A65" s="30">
        <v>99</v>
      </c>
      <c r="B65" s="31" t="s">
        <v>60</v>
      </c>
      <c r="C65" s="32">
        <v>9.9854999999999999E-2</v>
      </c>
      <c r="D65" s="32">
        <v>0.1</v>
      </c>
      <c r="E65" s="32">
        <v>0.1</v>
      </c>
      <c r="F65" s="32">
        <v>0.1041</v>
      </c>
      <c r="G65" s="32">
        <v>0.10674</v>
      </c>
      <c r="H65" s="32">
        <v>0.10026</v>
      </c>
      <c r="I65" s="32">
        <v>0.10126</v>
      </c>
      <c r="J65" s="32">
        <v>0.10131</v>
      </c>
      <c r="K65" s="32">
        <v>9.9979999999999999E-2</v>
      </c>
      <c r="L65" s="32">
        <v>0.1</v>
      </c>
      <c r="M65" s="79">
        <v>0.1</v>
      </c>
      <c r="N65" s="79">
        <v>0.1</v>
      </c>
      <c r="O65" s="79">
        <v>0.1</v>
      </c>
      <c r="P65" s="79">
        <v>0.10237</v>
      </c>
      <c r="Q65" s="79"/>
      <c r="R65" s="79"/>
    </row>
    <row r="66" spans="1:18" ht="20.25" customHeight="1" x14ac:dyDescent="0.2">
      <c r="A66" s="30">
        <v>83</v>
      </c>
      <c r="B66" s="31" t="s">
        <v>61</v>
      </c>
      <c r="C66" s="32">
        <v>0.12948599999999999</v>
      </c>
      <c r="D66" s="32">
        <v>0.16016900000000001</v>
      </c>
      <c r="E66" s="32">
        <v>0.14624999999999999</v>
      </c>
      <c r="F66" s="32">
        <v>0.14396</v>
      </c>
      <c r="G66" s="32">
        <v>0.1532</v>
      </c>
      <c r="H66" s="32">
        <v>0.14149</v>
      </c>
      <c r="I66" s="32">
        <v>0.12712000000000001</v>
      </c>
      <c r="J66" s="32">
        <v>0.17882000000000001</v>
      </c>
      <c r="K66" s="32">
        <v>0.16819000000000001</v>
      </c>
      <c r="L66" s="32">
        <v>0.15543999999999999</v>
      </c>
      <c r="M66" s="79">
        <v>0.16325000000000001</v>
      </c>
      <c r="N66" s="79">
        <v>0.13750000000000001</v>
      </c>
      <c r="O66" s="79">
        <v>0.13335</v>
      </c>
      <c r="P66" s="79">
        <v>0.13993</v>
      </c>
      <c r="Q66" s="79">
        <v>0.14352999999999999</v>
      </c>
      <c r="R66" s="79">
        <v>0.170982</v>
      </c>
    </row>
    <row r="67" spans="1:18" ht="20.25" customHeight="1" x14ac:dyDescent="0.2">
      <c r="A67" s="30">
        <v>135</v>
      </c>
      <c r="B67" s="31" t="s">
        <v>62</v>
      </c>
      <c r="C67" s="32">
        <v>0.10785500000000001</v>
      </c>
      <c r="D67" s="32">
        <v>0.106308</v>
      </c>
      <c r="E67" s="32">
        <v>0.10313</v>
      </c>
      <c r="F67" s="32">
        <v>0.10403</v>
      </c>
      <c r="G67" s="32">
        <v>0.10437</v>
      </c>
      <c r="H67" s="32">
        <v>0.11019</v>
      </c>
      <c r="I67" s="32">
        <v>0.11984</v>
      </c>
      <c r="J67" s="32">
        <v>0.12523999999999999</v>
      </c>
      <c r="K67" s="32">
        <v>0.12311</v>
      </c>
      <c r="L67" s="32">
        <v>0.12479999999999999</v>
      </c>
      <c r="M67" s="79">
        <v>0.1298</v>
      </c>
      <c r="N67" s="79">
        <v>0.12093</v>
      </c>
      <c r="O67" s="79">
        <v>0.11318</v>
      </c>
      <c r="P67" s="79">
        <v>0.10163999999999999</v>
      </c>
      <c r="Q67" s="79">
        <v>0.10123</v>
      </c>
      <c r="R67" s="79">
        <v>0.101435</v>
      </c>
    </row>
    <row r="68" spans="1:18" ht="20.25" customHeight="1" x14ac:dyDescent="0.2">
      <c r="A68" s="30">
        <v>69</v>
      </c>
      <c r="B68" s="31" t="s">
        <v>63</v>
      </c>
      <c r="C68" s="32">
        <v>0.101947</v>
      </c>
      <c r="D68" s="32">
        <v>0.10323300000000001</v>
      </c>
      <c r="E68" s="32">
        <v>0.10383000000000001</v>
      </c>
      <c r="F68" s="32">
        <v>0.10468</v>
      </c>
      <c r="G68" s="32">
        <v>0.10467</v>
      </c>
      <c r="H68" s="32">
        <v>0.10288</v>
      </c>
      <c r="I68" s="32">
        <v>0.10953</v>
      </c>
      <c r="J68" s="32">
        <v>0.10793999999999999</v>
      </c>
      <c r="K68" s="32">
        <v>0.10247000000000001</v>
      </c>
      <c r="L68" s="32">
        <v>0.10752</v>
      </c>
      <c r="M68" s="79">
        <v>0.1065</v>
      </c>
      <c r="N68" s="79">
        <v>0.10716000000000001</v>
      </c>
      <c r="O68" s="79">
        <v>0.1047</v>
      </c>
      <c r="P68" s="79">
        <v>0.10459</v>
      </c>
      <c r="Q68" s="79">
        <v>0.10306</v>
      </c>
      <c r="R68" s="79">
        <v>0.105229</v>
      </c>
    </row>
    <row r="69" spans="1:18" ht="20.25" customHeight="1" x14ac:dyDescent="0.2">
      <c r="A69" s="30">
        <v>48</v>
      </c>
      <c r="B69" s="31" t="s">
        <v>64</v>
      </c>
      <c r="C69" s="32">
        <v>0.115325</v>
      </c>
      <c r="D69" s="32">
        <v>0.10298</v>
      </c>
      <c r="E69" s="32">
        <v>0.10494000000000001</v>
      </c>
      <c r="F69" s="32">
        <v>0.11519</v>
      </c>
      <c r="G69" s="32">
        <v>0.11634</v>
      </c>
      <c r="H69" s="32">
        <v>0.10251</v>
      </c>
      <c r="I69" s="32">
        <v>0.10041</v>
      </c>
      <c r="J69" s="32">
        <v>0.1014</v>
      </c>
      <c r="K69" s="32">
        <v>0.10131</v>
      </c>
      <c r="L69" s="32">
        <v>0.10043000000000001</v>
      </c>
      <c r="M69" s="79">
        <v>0.11344</v>
      </c>
      <c r="N69" s="79">
        <v>0.13077</v>
      </c>
      <c r="O69" s="79">
        <v>0.14898</v>
      </c>
      <c r="P69" s="79">
        <v>0.19968</v>
      </c>
      <c r="Q69" s="79">
        <v>0.20943000000000001</v>
      </c>
      <c r="R69" s="79">
        <v>0.16089200000000001</v>
      </c>
    </row>
    <row r="70" spans="1:18" ht="20.25" customHeight="1" x14ac:dyDescent="0.2">
      <c r="A70" s="30">
        <v>11</v>
      </c>
      <c r="B70" s="31" t="s">
        <v>65</v>
      </c>
      <c r="C70" s="32">
        <v>0.100896</v>
      </c>
      <c r="D70" s="32">
        <v>0.1116</v>
      </c>
      <c r="E70" s="32">
        <v>0.10638</v>
      </c>
      <c r="F70" s="32">
        <v>0.12526999999999999</v>
      </c>
      <c r="G70" s="32">
        <v>0.13286000000000001</v>
      </c>
      <c r="H70" s="32">
        <v>0.15755</v>
      </c>
      <c r="I70" s="32">
        <v>0.1457</v>
      </c>
      <c r="J70" s="32">
        <v>0.11007</v>
      </c>
      <c r="K70" s="32">
        <v>0.10647</v>
      </c>
      <c r="L70" s="32">
        <v>0.10201</v>
      </c>
      <c r="M70" s="79">
        <v>0.10147</v>
      </c>
      <c r="N70" s="79">
        <v>0.10314</v>
      </c>
      <c r="O70" s="79">
        <v>0.10825</v>
      </c>
      <c r="P70" s="79">
        <v>0.11447</v>
      </c>
      <c r="Q70" s="79">
        <v>0.12662000000000001</v>
      </c>
      <c r="R70" s="79">
        <v>0.10552400000000001</v>
      </c>
    </row>
    <row r="71" spans="1:18" ht="20.25" customHeight="1" x14ac:dyDescent="0.2">
      <c r="A71" s="30">
        <v>100</v>
      </c>
      <c r="B71" s="31" t="s">
        <v>66</v>
      </c>
      <c r="C71" s="32">
        <v>0.103829</v>
      </c>
      <c r="D71" s="32">
        <v>0.108487</v>
      </c>
      <c r="E71" s="32">
        <v>0.10359</v>
      </c>
      <c r="F71" s="32">
        <v>0.11164</v>
      </c>
      <c r="G71" s="32">
        <v>0.10082000000000001</v>
      </c>
      <c r="H71" s="32">
        <v>0.10172</v>
      </c>
      <c r="I71" s="32">
        <v>0.10199999999999999</v>
      </c>
      <c r="J71" s="32">
        <v>0.10285</v>
      </c>
      <c r="K71" s="32">
        <v>0.10313</v>
      </c>
      <c r="L71" s="32">
        <v>0.10459</v>
      </c>
      <c r="M71" s="79">
        <v>0.10544000000000001</v>
      </c>
      <c r="N71" s="79">
        <v>0.10459</v>
      </c>
      <c r="O71" s="79">
        <v>0.10509</v>
      </c>
      <c r="P71" s="79">
        <v>0.10437</v>
      </c>
      <c r="Q71" s="79">
        <v>0.10589999999999999</v>
      </c>
      <c r="R71" s="79">
        <v>0.10689899999999999</v>
      </c>
    </row>
    <row r="72" spans="1:18" ht="20.25" customHeight="1" x14ac:dyDescent="0.2">
      <c r="A72" s="30">
        <v>112</v>
      </c>
      <c r="B72" s="31" t="s">
        <v>67</v>
      </c>
      <c r="C72" s="32">
        <v>0.100146</v>
      </c>
      <c r="D72" s="32">
        <v>0.10036100000000001</v>
      </c>
      <c r="E72" s="32">
        <v>9.9519999999999997E-2</v>
      </c>
      <c r="F72" s="32">
        <v>0.1036</v>
      </c>
      <c r="G72" s="32">
        <v>0.10215</v>
      </c>
      <c r="H72" s="32">
        <v>0.10433000000000001</v>
      </c>
      <c r="I72" s="32">
        <v>0.10031</v>
      </c>
      <c r="J72" s="32">
        <v>0.10732</v>
      </c>
      <c r="K72" s="32">
        <v>0.14266000000000001</v>
      </c>
      <c r="L72" s="32">
        <v>0.11201</v>
      </c>
      <c r="M72" s="79">
        <v>0.14804</v>
      </c>
      <c r="N72" s="79"/>
      <c r="O72" s="79"/>
      <c r="P72" s="79"/>
      <c r="Q72" s="79"/>
      <c r="R72" s="79"/>
    </row>
    <row r="73" spans="1:18" ht="20.25" customHeight="1" x14ac:dyDescent="0.2">
      <c r="A73" s="30">
        <v>1084</v>
      </c>
      <c r="B73" s="31" t="s">
        <v>68</v>
      </c>
      <c r="C73" s="32">
        <v>0.10345600000000001</v>
      </c>
      <c r="D73" s="32">
        <v>0.115106</v>
      </c>
      <c r="E73" s="32">
        <v>0.10453999999999999</v>
      </c>
      <c r="F73" s="32">
        <v>0.12726000000000001</v>
      </c>
      <c r="G73" s="32">
        <v>0.12651000000000001</v>
      </c>
      <c r="H73" s="32">
        <v>0.12499</v>
      </c>
      <c r="I73" s="32">
        <v>0.13378999999999999</v>
      </c>
      <c r="J73" s="32">
        <v>0.12315</v>
      </c>
      <c r="K73" s="32">
        <v>0.12626999999999999</v>
      </c>
      <c r="L73" s="32">
        <v>0.12204</v>
      </c>
      <c r="M73" s="79">
        <v>0.12322</v>
      </c>
      <c r="N73" s="79">
        <v>0.1263</v>
      </c>
      <c r="O73" s="79">
        <v>0.12195</v>
      </c>
      <c r="P73" s="79">
        <v>0.12634000000000001</v>
      </c>
      <c r="Q73" s="79">
        <v>0.12075</v>
      </c>
      <c r="R73" s="79">
        <v>0.120322</v>
      </c>
    </row>
    <row r="74" spans="1:18" ht="20.25" customHeight="1" x14ac:dyDescent="0.2">
      <c r="A74" s="30">
        <v>85</v>
      </c>
      <c r="B74" s="31" t="s">
        <v>69</v>
      </c>
      <c r="C74" s="32">
        <v>0.103409</v>
      </c>
      <c r="D74" s="32">
        <v>0.103556</v>
      </c>
      <c r="E74" s="32">
        <v>0.10264</v>
      </c>
      <c r="F74" s="32">
        <v>8.7840000000000001E-2</v>
      </c>
      <c r="G74" s="32">
        <v>8.2019999999999996E-2</v>
      </c>
      <c r="H74" s="32">
        <v>8.1960000000000005E-2</v>
      </c>
      <c r="I74" s="32">
        <v>8.4029999999999994E-2</v>
      </c>
      <c r="J74" s="32">
        <v>0.10199999999999999</v>
      </c>
      <c r="K74" s="32">
        <v>9.8309999999999995E-2</v>
      </c>
      <c r="L74" s="32">
        <v>9.3670000000000003E-2</v>
      </c>
      <c r="M74" s="79">
        <v>0.12230000000000001</v>
      </c>
      <c r="N74" s="79">
        <v>0.10498</v>
      </c>
      <c r="O74" s="79">
        <v>0.10029</v>
      </c>
      <c r="P74" s="79">
        <v>0.10675999999999999</v>
      </c>
      <c r="Q74" s="79"/>
      <c r="R74" s="79"/>
    </row>
    <row r="75" spans="1:18" ht="20.25" customHeight="1" x14ac:dyDescent="0.2">
      <c r="A75" s="30">
        <v>136</v>
      </c>
      <c r="B75" s="31" t="s">
        <v>70</v>
      </c>
      <c r="C75" s="32">
        <v>0.16212199999999999</v>
      </c>
      <c r="D75" s="32">
        <v>0.146924</v>
      </c>
      <c r="E75" s="32">
        <v>0.15919</v>
      </c>
      <c r="F75" s="32">
        <v>0.14366999999999999</v>
      </c>
      <c r="G75" s="32">
        <v>0.10271</v>
      </c>
      <c r="H75" s="32">
        <v>0.11275</v>
      </c>
      <c r="I75" s="32">
        <v>0.10962</v>
      </c>
      <c r="J75" s="32">
        <v>0.13103999999999999</v>
      </c>
      <c r="K75" s="32">
        <v>0.11797000000000001</v>
      </c>
      <c r="L75" s="32">
        <v>0.12559000000000001</v>
      </c>
      <c r="M75" s="79">
        <v>0.10038</v>
      </c>
      <c r="N75" s="79">
        <v>0.10312</v>
      </c>
      <c r="O75" s="79">
        <v>0.11691</v>
      </c>
      <c r="P75" s="79">
        <v>0.10277</v>
      </c>
      <c r="Q75" s="79">
        <v>0.10859000000000001</v>
      </c>
      <c r="R75" s="79">
        <v>0.108554</v>
      </c>
    </row>
    <row r="76" spans="1:18" ht="20.25" customHeight="1" x14ac:dyDescent="0.2">
      <c r="A76" s="30">
        <v>145</v>
      </c>
      <c r="B76" s="31" t="s">
        <v>71</v>
      </c>
      <c r="C76" s="32">
        <v>0.100104</v>
      </c>
      <c r="D76" s="32">
        <v>0.101317</v>
      </c>
      <c r="E76" s="32">
        <v>0.10524</v>
      </c>
      <c r="F76" s="32">
        <v>0.10383000000000001</v>
      </c>
      <c r="G76" s="32">
        <v>0.10143000000000001</v>
      </c>
      <c r="H76" s="32">
        <v>0.10314</v>
      </c>
      <c r="I76" s="32">
        <v>0.10208</v>
      </c>
      <c r="J76" s="32">
        <v>0.10177</v>
      </c>
      <c r="K76" s="32">
        <v>0.10069</v>
      </c>
      <c r="L76" s="32">
        <v>0.10949</v>
      </c>
      <c r="M76" s="79">
        <v>0.11106000000000001</v>
      </c>
      <c r="N76" s="79">
        <v>0.10144</v>
      </c>
      <c r="O76" s="79">
        <v>0.10249999999999999</v>
      </c>
      <c r="P76" s="79">
        <v>0.10372000000000001</v>
      </c>
      <c r="Q76" s="79">
        <v>0.10127</v>
      </c>
      <c r="R76" s="79">
        <v>0.100062</v>
      </c>
    </row>
    <row r="77" spans="1:18" ht="20.25" customHeight="1" x14ac:dyDescent="0.2">
      <c r="A77" s="30">
        <v>138</v>
      </c>
      <c r="B77" s="31" t="s">
        <v>72</v>
      </c>
      <c r="C77" s="32">
        <v>0.206265</v>
      </c>
      <c r="D77" s="32">
        <v>0.24312700000000001</v>
      </c>
      <c r="E77" s="32">
        <v>9.1079999999999994E-2</v>
      </c>
      <c r="F77" s="32">
        <v>0.17892</v>
      </c>
      <c r="G77" s="32">
        <v>0.17143</v>
      </c>
      <c r="H77" s="32">
        <v>0.12409000000000001</v>
      </c>
      <c r="I77" s="32">
        <v>0.10145999999999999</v>
      </c>
      <c r="J77" s="32">
        <v>0.126</v>
      </c>
      <c r="K77" s="32">
        <v>0.13285</v>
      </c>
      <c r="L77" s="32">
        <v>0.11967</v>
      </c>
      <c r="M77" s="79">
        <v>0.14230000000000001</v>
      </c>
      <c r="N77" s="79">
        <v>0.14154</v>
      </c>
      <c r="O77" s="79">
        <v>0.14316000000000001</v>
      </c>
      <c r="P77" s="79">
        <v>0.14251</v>
      </c>
      <c r="Q77" s="79">
        <v>0.12937000000000001</v>
      </c>
      <c r="R77" s="79">
        <v>0.119203</v>
      </c>
    </row>
    <row r="78" spans="1:18" ht="20.25" customHeight="1" x14ac:dyDescent="0.2">
      <c r="A78" s="30">
        <v>137</v>
      </c>
      <c r="B78" s="31" t="s">
        <v>73</v>
      </c>
      <c r="C78" s="32">
        <v>0.86400500000000002</v>
      </c>
      <c r="D78" s="32">
        <v>0.56671499999999997</v>
      </c>
      <c r="E78" s="32">
        <v>0.10256</v>
      </c>
      <c r="F78" s="32">
        <v>0.10026</v>
      </c>
      <c r="G78" s="32">
        <v>0.10006</v>
      </c>
      <c r="H78" s="32">
        <v>0.10017</v>
      </c>
      <c r="I78" s="32">
        <v>0.10051</v>
      </c>
      <c r="J78" s="32">
        <v>0.10006</v>
      </c>
      <c r="K78" s="32">
        <v>0.10041</v>
      </c>
      <c r="L78" s="32">
        <v>0.10005</v>
      </c>
      <c r="M78" s="79">
        <v>0.10013</v>
      </c>
      <c r="N78" s="79">
        <v>0.10012</v>
      </c>
      <c r="O78" s="79">
        <v>0.10031</v>
      </c>
      <c r="P78" s="79">
        <v>0.10007000000000001</v>
      </c>
      <c r="Q78" s="79">
        <v>0.10008</v>
      </c>
      <c r="R78" s="79">
        <v>0.100045</v>
      </c>
    </row>
    <row r="79" spans="1:18" ht="20.25" customHeight="1" x14ac:dyDescent="0.2">
      <c r="A79" s="30">
        <v>29</v>
      </c>
      <c r="B79" s="31" t="s">
        <v>74</v>
      </c>
      <c r="C79" s="32"/>
      <c r="D79" s="32"/>
      <c r="E79" s="32">
        <v>8.6059999999999998E-2</v>
      </c>
      <c r="F79" s="32">
        <v>0.10892</v>
      </c>
      <c r="G79" s="32">
        <v>0.11587</v>
      </c>
      <c r="H79" s="32">
        <v>0.10661</v>
      </c>
      <c r="I79" s="32">
        <v>0.1021</v>
      </c>
      <c r="J79" s="32">
        <v>0.10632999999999999</v>
      </c>
      <c r="K79" s="32"/>
      <c r="L79" s="32"/>
      <c r="M79" s="79"/>
      <c r="N79" s="79"/>
      <c r="O79" s="79"/>
      <c r="P79" s="79"/>
      <c r="Q79" s="79"/>
      <c r="R79" s="79"/>
    </row>
    <row r="80" spans="1:18" ht="20.25" customHeight="1" x14ac:dyDescent="0.2">
      <c r="A80" s="30">
        <v>1116</v>
      </c>
      <c r="B80" s="31" t="s">
        <v>75</v>
      </c>
      <c r="C80" s="32">
        <v>0.102213</v>
      </c>
      <c r="D80" s="32">
        <v>0.100009</v>
      </c>
      <c r="E80" s="32">
        <v>0.1</v>
      </c>
      <c r="F80" s="32">
        <v>0.1</v>
      </c>
      <c r="G80" s="32">
        <v>0.10022</v>
      </c>
      <c r="H80" s="32"/>
      <c r="I80" s="32"/>
      <c r="J80" s="32"/>
      <c r="K80" s="32"/>
      <c r="L80" s="32"/>
      <c r="M80" s="79"/>
      <c r="N80" s="79"/>
      <c r="O80" s="79"/>
      <c r="P80" s="79"/>
      <c r="Q80" s="79"/>
      <c r="R80" s="79"/>
    </row>
    <row r="81" spans="1:18" ht="20.25" customHeight="1" x14ac:dyDescent="0.2">
      <c r="A81" s="30">
        <v>153</v>
      </c>
      <c r="B81" s="31" t="s">
        <v>76</v>
      </c>
      <c r="C81" s="32">
        <v>0.10702</v>
      </c>
      <c r="D81" s="32">
        <v>9.7939999999999999E-2</v>
      </c>
      <c r="E81" s="32">
        <v>9.6670000000000006E-2</v>
      </c>
      <c r="F81" s="32">
        <v>9.6640000000000004E-2</v>
      </c>
      <c r="G81" s="32">
        <v>9.8409999999999997E-2</v>
      </c>
      <c r="H81" s="32">
        <v>0.10183</v>
      </c>
      <c r="I81" s="32">
        <v>0.10226</v>
      </c>
      <c r="J81" s="32">
        <v>0.12131</v>
      </c>
      <c r="K81" s="32">
        <v>0.11352</v>
      </c>
      <c r="L81" s="32">
        <v>0.11096</v>
      </c>
      <c r="M81" s="79">
        <v>0.10829999999999999</v>
      </c>
      <c r="N81" s="79">
        <v>0.10495</v>
      </c>
      <c r="O81" s="79">
        <v>0.11373999999999999</v>
      </c>
      <c r="P81" s="79">
        <v>0.10849</v>
      </c>
      <c r="Q81" s="79">
        <v>0.10564</v>
      </c>
      <c r="R81" s="79">
        <v>0.102438</v>
      </c>
    </row>
    <row r="82" spans="1:18" ht="20.25" customHeight="1" x14ac:dyDescent="0.2">
      <c r="A82" s="30">
        <v>1154</v>
      </c>
      <c r="B82" s="31" t="s">
        <v>77</v>
      </c>
      <c r="C82" s="32">
        <v>0.12588299999999999</v>
      </c>
      <c r="D82" s="32">
        <v>8.7068000000000006E-2</v>
      </c>
      <c r="E82" s="32">
        <v>9.8129999999999995E-2</v>
      </c>
      <c r="F82" s="32">
        <v>9.9610000000000004E-2</v>
      </c>
      <c r="G82" s="32">
        <v>0.10052999999999999</v>
      </c>
      <c r="H82" s="32">
        <v>0.10034999999999999</v>
      </c>
      <c r="I82" s="32">
        <v>0.1018</v>
      </c>
      <c r="J82" s="32"/>
      <c r="K82" s="32"/>
      <c r="L82" s="32"/>
      <c r="M82" s="79"/>
      <c r="N82" s="79"/>
      <c r="O82" s="79"/>
      <c r="P82" s="79"/>
      <c r="Q82" s="79"/>
      <c r="R82" s="79"/>
    </row>
    <row r="83" spans="1:18" ht="20.25" customHeight="1" x14ac:dyDescent="0.2">
      <c r="A83" s="30">
        <v>101</v>
      </c>
      <c r="B83" s="31" t="s">
        <v>78</v>
      </c>
      <c r="C83" s="32">
        <v>0.142813</v>
      </c>
      <c r="D83" s="32">
        <v>0.13683400000000001</v>
      </c>
      <c r="E83" s="32">
        <v>9.8729999999999998E-2</v>
      </c>
      <c r="F83" s="32">
        <v>8.0750000000000002E-2</v>
      </c>
      <c r="G83" s="32">
        <v>7.8899999999999998E-2</v>
      </c>
      <c r="H83" s="32">
        <v>0.10122</v>
      </c>
      <c r="I83" s="32">
        <v>0.12443</v>
      </c>
      <c r="J83" s="32">
        <v>0.16439999999999999</v>
      </c>
      <c r="K83" s="32">
        <v>0.15534000000000001</v>
      </c>
      <c r="L83" s="32">
        <v>0.1598</v>
      </c>
      <c r="M83" s="79">
        <v>0.12067</v>
      </c>
      <c r="N83" s="79">
        <v>0.11613999999999999</v>
      </c>
      <c r="O83" s="79">
        <v>0.12223000000000001</v>
      </c>
      <c r="P83" s="79">
        <v>0.13017000000000001</v>
      </c>
      <c r="Q83" s="79">
        <v>0.13635</v>
      </c>
      <c r="R83" s="79"/>
    </row>
    <row r="84" spans="1:18" ht="20.25" customHeight="1" x14ac:dyDescent="0.2">
      <c r="A84" s="30">
        <v>102</v>
      </c>
      <c r="B84" s="31" t="s">
        <v>79</v>
      </c>
      <c r="C84" s="32">
        <v>9.9834999999999993E-2</v>
      </c>
      <c r="D84" s="32">
        <v>0.101632</v>
      </c>
      <c r="E84" s="32">
        <v>0.10069</v>
      </c>
      <c r="F84" s="32">
        <v>9.2030000000000001E-2</v>
      </c>
      <c r="G84" s="32">
        <v>0.10569000000000001</v>
      </c>
      <c r="H84" s="32">
        <v>0.11181000000000001</v>
      </c>
      <c r="I84" s="32">
        <v>0.11867</v>
      </c>
      <c r="J84" s="32">
        <v>0.10017</v>
      </c>
      <c r="K84" s="32">
        <v>0.1003</v>
      </c>
      <c r="L84" s="32">
        <v>0.10020999999999999</v>
      </c>
      <c r="M84" s="79">
        <v>0.10780000000000001</v>
      </c>
      <c r="N84" s="79"/>
      <c r="O84" s="79"/>
      <c r="P84" s="79"/>
      <c r="Q84" s="79"/>
      <c r="R84" s="79"/>
    </row>
    <row r="85" spans="1:18" ht="20.25" customHeight="1" x14ac:dyDescent="0.2">
      <c r="A85" s="30">
        <v>103</v>
      </c>
      <c r="B85" s="31" t="s">
        <v>81</v>
      </c>
      <c r="C85" s="32">
        <v>0.12657199999999999</v>
      </c>
      <c r="D85" s="32">
        <v>0.119828</v>
      </c>
      <c r="E85" s="32">
        <v>0.11966</v>
      </c>
      <c r="F85" s="32">
        <v>0.12637000000000001</v>
      </c>
      <c r="G85" s="32">
        <v>0.11125</v>
      </c>
      <c r="H85" s="32">
        <v>0.11592</v>
      </c>
      <c r="I85" s="32">
        <v>0.11434999999999999</v>
      </c>
      <c r="J85" s="32">
        <v>0.10396</v>
      </c>
      <c r="K85" s="32">
        <v>0.10012</v>
      </c>
      <c r="L85" s="32">
        <v>0.10007000000000001</v>
      </c>
      <c r="M85" s="79">
        <v>0.10011</v>
      </c>
      <c r="N85" s="79"/>
      <c r="O85" s="79"/>
      <c r="P85" s="79"/>
      <c r="Q85" s="79"/>
      <c r="R85" s="79"/>
    </row>
    <row r="86" spans="1:18" ht="20.25" customHeight="1" x14ac:dyDescent="0.2">
      <c r="A86" s="30">
        <v>161</v>
      </c>
      <c r="B86" s="31" t="s">
        <v>82</v>
      </c>
      <c r="C86" s="32">
        <v>9.5667000000000002E-2</v>
      </c>
      <c r="D86" s="32">
        <v>0.106965</v>
      </c>
      <c r="E86" s="32">
        <v>0.10807</v>
      </c>
      <c r="F86" s="32">
        <v>0.10233</v>
      </c>
      <c r="G86" s="32">
        <v>0.10262</v>
      </c>
      <c r="H86" s="32">
        <v>0.10356</v>
      </c>
      <c r="I86" s="32">
        <v>0.10278</v>
      </c>
      <c r="J86" s="32">
        <v>0.10394</v>
      </c>
      <c r="K86" s="32">
        <v>0.10303</v>
      </c>
      <c r="L86" s="32">
        <v>0.11509999999999999</v>
      </c>
      <c r="M86" s="79">
        <v>0.10258</v>
      </c>
      <c r="N86" s="79">
        <v>0.10976</v>
      </c>
      <c r="O86" s="79">
        <v>0.11466</v>
      </c>
      <c r="P86" s="79">
        <v>0.11230999999999999</v>
      </c>
      <c r="Q86" s="79">
        <v>0.10115</v>
      </c>
      <c r="R86" s="79"/>
    </row>
    <row r="87" spans="1:18" ht="20.25" customHeight="1" x14ac:dyDescent="0.2">
      <c r="A87" s="30">
        <v>117</v>
      </c>
      <c r="B87" s="31" t="s">
        <v>80</v>
      </c>
      <c r="C87" s="32"/>
      <c r="D87" s="32"/>
      <c r="E87" s="32"/>
      <c r="F87" s="32"/>
      <c r="G87" s="32"/>
      <c r="H87" s="32">
        <v>0.1</v>
      </c>
      <c r="I87" s="32">
        <v>0.10001</v>
      </c>
      <c r="J87" s="32">
        <v>0.10002</v>
      </c>
      <c r="K87" s="32">
        <v>0.10002999999999999</v>
      </c>
      <c r="L87" s="32">
        <v>0.10037</v>
      </c>
      <c r="M87" s="79">
        <v>0.10045999999999999</v>
      </c>
      <c r="N87" s="79">
        <v>0.10052999999999999</v>
      </c>
      <c r="O87" s="79">
        <v>0.10065</v>
      </c>
      <c r="P87" s="79">
        <v>0.10050000000000001</v>
      </c>
      <c r="Q87" s="79">
        <v>0.10061</v>
      </c>
      <c r="R87" s="79">
        <v>0.10005600000000001</v>
      </c>
    </row>
    <row r="88" spans="1:18" ht="20.25" customHeight="1" x14ac:dyDescent="0.2">
      <c r="A88" s="30">
        <v>1030</v>
      </c>
      <c r="B88" s="31" t="s">
        <v>84</v>
      </c>
      <c r="C88" s="32">
        <v>0.101103</v>
      </c>
      <c r="D88" s="32">
        <v>0.10743900000000001</v>
      </c>
      <c r="E88" s="32">
        <v>0.10213999999999999</v>
      </c>
      <c r="F88" s="32"/>
      <c r="G88" s="32"/>
      <c r="H88" s="32"/>
      <c r="I88" s="32"/>
      <c r="J88" s="32"/>
      <c r="K88" s="32"/>
      <c r="L88" s="32"/>
      <c r="M88" s="79"/>
      <c r="N88" s="79"/>
      <c r="O88" s="79"/>
      <c r="P88" s="79"/>
      <c r="Q88" s="79"/>
      <c r="R88" s="79"/>
    </row>
    <row r="89" spans="1:18" ht="20.25" customHeight="1" x14ac:dyDescent="0.2">
      <c r="A89" s="30">
        <v>30</v>
      </c>
      <c r="B89" s="31" t="s">
        <v>85</v>
      </c>
      <c r="C89" s="32"/>
      <c r="D89" s="32"/>
      <c r="E89" s="32"/>
      <c r="F89" s="32">
        <v>0.10399</v>
      </c>
      <c r="G89" s="32">
        <v>0.11129</v>
      </c>
      <c r="H89" s="32">
        <v>0.11216</v>
      </c>
      <c r="I89" s="32">
        <v>0.10943</v>
      </c>
      <c r="J89" s="32">
        <v>0.11199000000000001</v>
      </c>
      <c r="K89" s="32">
        <v>0.10553999999999999</v>
      </c>
      <c r="L89" s="32">
        <v>9.9970000000000003E-2</v>
      </c>
      <c r="M89" s="79">
        <v>0.10067</v>
      </c>
      <c r="N89" s="79">
        <v>0.10009</v>
      </c>
      <c r="O89" s="79">
        <v>0.1009</v>
      </c>
      <c r="P89" s="79">
        <v>0.10178</v>
      </c>
      <c r="Q89" s="79">
        <v>0.10095999999999999</v>
      </c>
      <c r="R89" s="79">
        <v>0.10738499999999999</v>
      </c>
    </row>
    <row r="90" spans="1:18" ht="20.25" customHeight="1" x14ac:dyDescent="0.2">
      <c r="A90" s="30">
        <v>1037</v>
      </c>
      <c r="B90" s="31" t="s">
        <v>83</v>
      </c>
      <c r="C90" s="32">
        <v>0.100121</v>
      </c>
      <c r="D90" s="32">
        <v>0.101405</v>
      </c>
      <c r="E90" s="32">
        <v>0.10506</v>
      </c>
      <c r="F90" s="32">
        <v>0.10582</v>
      </c>
      <c r="G90" s="32">
        <v>0.10027999999999999</v>
      </c>
      <c r="H90" s="32">
        <v>0.1007</v>
      </c>
      <c r="I90" s="32">
        <v>9.9779999999999994E-2</v>
      </c>
      <c r="J90" s="32"/>
      <c r="K90" s="32"/>
      <c r="L90" s="32"/>
      <c r="M90" s="79"/>
      <c r="N90" s="79"/>
      <c r="O90" s="79"/>
      <c r="P90" s="79"/>
      <c r="Q90" s="79"/>
      <c r="R90" s="79"/>
    </row>
    <row r="91" spans="1:18" ht="20.25" customHeight="1" x14ac:dyDescent="0.2">
      <c r="A91" s="30">
        <v>13</v>
      </c>
      <c r="B91" s="31" t="s">
        <v>86</v>
      </c>
      <c r="C91" s="32">
        <v>0.10725700000000001</v>
      </c>
      <c r="D91" s="32">
        <v>0.117856</v>
      </c>
      <c r="E91" s="32">
        <v>0.10542</v>
      </c>
      <c r="F91" s="32">
        <v>0.10536</v>
      </c>
      <c r="G91" s="32">
        <v>0.10614999999999999</v>
      </c>
      <c r="H91" s="32">
        <v>0.10376000000000001</v>
      </c>
      <c r="I91" s="32">
        <v>0.10952000000000001</v>
      </c>
      <c r="J91" s="32">
        <v>0.1241</v>
      </c>
      <c r="K91" s="32">
        <v>0.11895</v>
      </c>
      <c r="L91" s="32">
        <v>0.11414000000000001</v>
      </c>
      <c r="M91" s="79">
        <v>0.11906</v>
      </c>
      <c r="N91" s="79"/>
      <c r="O91" s="79"/>
      <c r="P91" s="79"/>
      <c r="Q91" s="79"/>
      <c r="R91" s="79"/>
    </row>
    <row r="92" spans="1:18" ht="20.25" customHeight="1" x14ac:dyDescent="0.2">
      <c r="A92" s="30">
        <v>1038</v>
      </c>
      <c r="B92" s="31" t="s">
        <v>87</v>
      </c>
      <c r="C92" s="32">
        <v>0.222246</v>
      </c>
      <c r="D92" s="32">
        <v>0.213008</v>
      </c>
      <c r="E92" s="32">
        <v>0.18002000000000001</v>
      </c>
      <c r="F92" s="32">
        <v>0.14391000000000001</v>
      </c>
      <c r="G92" s="32">
        <v>0.11003</v>
      </c>
      <c r="H92" s="32">
        <v>0.13496</v>
      </c>
      <c r="I92" s="32">
        <v>0.11076999999999999</v>
      </c>
      <c r="J92" s="32">
        <v>0.16933000000000001</v>
      </c>
      <c r="K92" s="32">
        <v>0.10876</v>
      </c>
      <c r="L92" s="32">
        <v>0.13800000000000001</v>
      </c>
      <c r="M92" s="79">
        <v>0.12961</v>
      </c>
      <c r="N92" s="79">
        <v>0.14008000000000001</v>
      </c>
      <c r="O92" s="79">
        <v>0.16878000000000001</v>
      </c>
      <c r="P92" s="79">
        <v>0.20308999999999999</v>
      </c>
      <c r="Q92" s="79">
        <v>0.18948000000000001</v>
      </c>
      <c r="R92" s="79">
        <v>0.24995300000000001</v>
      </c>
    </row>
    <row r="93" spans="1:18" ht="20.25" customHeight="1" x14ac:dyDescent="0.2">
      <c r="A93" s="30">
        <v>1117</v>
      </c>
      <c r="B93" s="31" t="s">
        <v>88</v>
      </c>
      <c r="C93" s="32">
        <v>9.9581000000000003E-2</v>
      </c>
      <c r="D93" s="32">
        <v>0.100531</v>
      </c>
      <c r="E93" s="32">
        <v>0.10049</v>
      </c>
      <c r="F93" s="32">
        <v>0.10317999999999999</v>
      </c>
      <c r="G93" s="32">
        <v>0.10047</v>
      </c>
      <c r="H93" s="32"/>
      <c r="I93" s="32"/>
      <c r="J93" s="32"/>
      <c r="K93" s="32"/>
      <c r="L93" s="32"/>
      <c r="M93" s="79"/>
      <c r="N93" s="79"/>
      <c r="O93" s="79"/>
      <c r="P93" s="79"/>
      <c r="Q93" s="79"/>
      <c r="R93" s="79"/>
    </row>
    <row r="94" spans="1:18" ht="20.25" customHeight="1" x14ac:dyDescent="0.2">
      <c r="A94" s="30">
        <v>130</v>
      </c>
      <c r="B94" s="31" t="s">
        <v>89</v>
      </c>
      <c r="C94" s="32">
        <v>0.10528800000000001</v>
      </c>
      <c r="D94" s="32">
        <v>0.10338</v>
      </c>
      <c r="E94" s="32">
        <v>0.1022</v>
      </c>
      <c r="F94" s="32">
        <v>0.10163999999999999</v>
      </c>
      <c r="G94" s="32">
        <v>0.10149</v>
      </c>
      <c r="H94" s="32">
        <v>0.10195</v>
      </c>
      <c r="I94" s="32">
        <v>0.10156</v>
      </c>
      <c r="J94" s="32">
        <v>0.10153</v>
      </c>
      <c r="K94" s="32">
        <v>0.10153</v>
      </c>
      <c r="L94" s="32">
        <v>0.10128</v>
      </c>
      <c r="M94" s="79">
        <v>0.10152</v>
      </c>
      <c r="N94" s="79">
        <v>0.10148</v>
      </c>
      <c r="O94" s="79">
        <v>0.10109</v>
      </c>
      <c r="P94" s="79">
        <v>0.1012</v>
      </c>
      <c r="Q94" s="79">
        <v>0.10168000000000001</v>
      </c>
      <c r="R94" s="79">
        <v>0.10251</v>
      </c>
    </row>
    <row r="95" spans="1:18" ht="20.25" customHeight="1" x14ac:dyDescent="0.2">
      <c r="A95" s="30">
        <v>70</v>
      </c>
      <c r="B95" s="31" t="s">
        <v>90</v>
      </c>
      <c r="C95" s="32">
        <v>0.10800700000000001</v>
      </c>
      <c r="D95" s="32">
        <v>0.105447</v>
      </c>
      <c r="E95" s="32">
        <v>0.10166</v>
      </c>
      <c r="F95" s="32">
        <v>0.10327</v>
      </c>
      <c r="G95" s="32">
        <v>0.10238</v>
      </c>
      <c r="H95" s="32">
        <v>0.10265000000000001</v>
      </c>
      <c r="I95" s="32">
        <v>0.10793999999999999</v>
      </c>
      <c r="J95" s="32">
        <v>9.8659999999999998E-2</v>
      </c>
      <c r="K95" s="32">
        <v>0.10285</v>
      </c>
      <c r="L95" s="32">
        <v>0.10266</v>
      </c>
      <c r="M95" s="79">
        <v>0.11021</v>
      </c>
      <c r="N95" s="79">
        <v>0.10421999999999999</v>
      </c>
      <c r="O95" s="79">
        <v>0.10131999999999999</v>
      </c>
      <c r="P95" s="79">
        <v>0.11073</v>
      </c>
      <c r="Q95" s="79">
        <v>0.10218000000000001</v>
      </c>
      <c r="R95" s="79">
        <v>0.101509</v>
      </c>
    </row>
    <row r="96" spans="1:18" ht="20.25" customHeight="1" x14ac:dyDescent="0.2">
      <c r="A96" s="30">
        <v>14</v>
      </c>
      <c r="B96" s="31" t="s">
        <v>91</v>
      </c>
      <c r="C96" s="32">
        <v>0.10989400000000001</v>
      </c>
      <c r="D96" s="32">
        <v>0.101914</v>
      </c>
      <c r="E96" s="32">
        <v>0.10013</v>
      </c>
      <c r="F96" s="32">
        <v>0.1002</v>
      </c>
      <c r="G96" s="32">
        <v>0.13394</v>
      </c>
      <c r="H96" s="32">
        <v>0.14136000000000001</v>
      </c>
      <c r="I96" s="32">
        <v>0.11293</v>
      </c>
      <c r="J96" s="32">
        <v>0.11811000000000001</v>
      </c>
      <c r="K96" s="32">
        <v>0.14951</v>
      </c>
      <c r="L96" s="32">
        <v>0.16148999999999999</v>
      </c>
      <c r="M96" s="79">
        <v>0.13935</v>
      </c>
      <c r="N96" s="79"/>
      <c r="O96" s="79"/>
      <c r="P96" s="79"/>
      <c r="Q96" s="79"/>
      <c r="R96" s="79"/>
    </row>
    <row r="97" spans="1:18" ht="20.25" customHeight="1" x14ac:dyDescent="0.2">
      <c r="A97" s="30">
        <v>110</v>
      </c>
      <c r="B97" s="31" t="s">
        <v>221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79"/>
      <c r="N97" s="79"/>
      <c r="O97" s="79"/>
      <c r="P97" s="79"/>
      <c r="Q97" s="79"/>
      <c r="R97" s="79"/>
    </row>
    <row r="98" spans="1:18" ht="20.25" customHeight="1" x14ac:dyDescent="0.2">
      <c r="A98" s="30">
        <v>86</v>
      </c>
      <c r="B98" s="31" t="s">
        <v>92</v>
      </c>
      <c r="C98" s="32">
        <v>0.100033</v>
      </c>
      <c r="D98" s="32">
        <v>0.100164</v>
      </c>
      <c r="E98" s="32">
        <v>0.10009999999999999</v>
      </c>
      <c r="F98" s="32">
        <v>0.1004</v>
      </c>
      <c r="G98" s="32">
        <v>0.10011</v>
      </c>
      <c r="H98" s="32">
        <v>0.10006</v>
      </c>
      <c r="I98" s="32">
        <v>0.10055</v>
      </c>
      <c r="J98" s="32">
        <v>0.10001</v>
      </c>
      <c r="K98" s="32">
        <v>0.10036</v>
      </c>
      <c r="L98" s="32">
        <v>0.10007000000000001</v>
      </c>
      <c r="M98" s="79">
        <v>0.10001</v>
      </c>
      <c r="N98" s="79">
        <v>0.10135</v>
      </c>
      <c r="O98" s="79">
        <v>0.10203</v>
      </c>
      <c r="P98" s="79">
        <v>0.10212</v>
      </c>
      <c r="Q98" s="79">
        <v>0.10185</v>
      </c>
      <c r="R98" s="79">
        <v>0.101766</v>
      </c>
    </row>
    <row r="99" spans="1:18" ht="20.25" customHeight="1" x14ac:dyDescent="0.2">
      <c r="A99" s="30">
        <v>1015</v>
      </c>
      <c r="B99" s="31" t="s">
        <v>93</v>
      </c>
      <c r="C99" s="32">
        <v>0.10508099999999999</v>
      </c>
      <c r="D99" s="32">
        <v>0.101782</v>
      </c>
      <c r="E99" s="32">
        <v>0.10087</v>
      </c>
      <c r="F99" s="32"/>
      <c r="G99" s="32"/>
      <c r="H99" s="32"/>
      <c r="I99" s="32"/>
      <c r="J99" s="32"/>
      <c r="K99" s="32"/>
      <c r="L99" s="32"/>
      <c r="M99" s="79"/>
      <c r="N99" s="79"/>
      <c r="O99" s="79"/>
      <c r="P99" s="79"/>
      <c r="Q99" s="79"/>
      <c r="R99" s="79"/>
    </row>
    <row r="100" spans="1:18" ht="20.25" customHeight="1" x14ac:dyDescent="0.2">
      <c r="A100" s="30">
        <v>15</v>
      </c>
      <c r="B100" s="31" t="s">
        <v>94</v>
      </c>
      <c r="C100" s="32"/>
      <c r="D100" s="32"/>
      <c r="E100" s="32"/>
      <c r="F100" s="32">
        <v>0.11652</v>
      </c>
      <c r="G100" s="32">
        <v>0.11394</v>
      </c>
      <c r="H100" s="32">
        <v>0.14666000000000001</v>
      </c>
      <c r="I100" s="32">
        <v>0.13100999999999999</v>
      </c>
      <c r="J100" s="32">
        <v>0.16311</v>
      </c>
      <c r="K100" s="32">
        <v>0.13142000000000001</v>
      </c>
      <c r="L100" s="32">
        <v>0.13062000000000001</v>
      </c>
      <c r="M100" s="79">
        <v>0.13827999999999999</v>
      </c>
      <c r="N100" s="79">
        <v>0.11695999999999999</v>
      </c>
      <c r="O100" s="79">
        <v>0.11769</v>
      </c>
      <c r="P100" s="79">
        <v>0.10138999999999999</v>
      </c>
      <c r="Q100" s="79">
        <v>0.11694</v>
      </c>
      <c r="R100" s="79">
        <v>0.120251</v>
      </c>
    </row>
    <row r="101" spans="1:18" ht="20.25" customHeight="1" x14ac:dyDescent="0.2">
      <c r="A101" s="30">
        <v>1016</v>
      </c>
      <c r="B101" s="31" t="s">
        <v>95</v>
      </c>
      <c r="C101" s="32">
        <v>9.9808999999999995E-2</v>
      </c>
      <c r="D101" s="32">
        <v>0.104842</v>
      </c>
      <c r="E101" s="32">
        <v>0.10042</v>
      </c>
      <c r="F101" s="32"/>
      <c r="G101" s="32"/>
      <c r="H101" s="32"/>
      <c r="I101" s="32"/>
      <c r="J101" s="32"/>
      <c r="K101" s="32"/>
      <c r="L101" s="32"/>
      <c r="M101" s="79"/>
      <c r="N101" s="79"/>
      <c r="O101" s="79"/>
      <c r="P101" s="79"/>
      <c r="Q101" s="79"/>
      <c r="R101" s="79"/>
    </row>
    <row r="102" spans="1:18" ht="20.25" customHeight="1" x14ac:dyDescent="0.2">
      <c r="A102" s="30">
        <v>146</v>
      </c>
      <c r="B102" s="31" t="s">
        <v>96</v>
      </c>
      <c r="C102" s="32">
        <v>0.13667899999999999</v>
      </c>
      <c r="D102" s="32">
        <v>0.140765</v>
      </c>
      <c r="E102" s="32">
        <v>0.19794999999999999</v>
      </c>
      <c r="F102" s="32">
        <v>0.13696</v>
      </c>
      <c r="G102" s="32">
        <v>0.13613</v>
      </c>
      <c r="H102" s="32">
        <v>0.13743</v>
      </c>
      <c r="I102" s="32">
        <v>0.13114000000000001</v>
      </c>
      <c r="J102" s="32">
        <v>0.12311</v>
      </c>
      <c r="K102" s="32">
        <v>0.11867999999999999</v>
      </c>
      <c r="L102" s="32">
        <v>0.12454</v>
      </c>
      <c r="M102" s="79">
        <v>0.12366000000000001</v>
      </c>
      <c r="N102" s="79">
        <v>0.12189</v>
      </c>
      <c r="O102" s="79">
        <v>0.10503</v>
      </c>
      <c r="P102" s="79">
        <v>0.10600999999999999</v>
      </c>
      <c r="Q102" s="79">
        <v>0.12035999999999999</v>
      </c>
      <c r="R102" s="79">
        <v>0.123115</v>
      </c>
    </row>
    <row r="103" spans="1:18" ht="20.25" customHeight="1" x14ac:dyDescent="0.2">
      <c r="A103" s="30">
        <v>162</v>
      </c>
      <c r="B103" s="31" t="s">
        <v>97</v>
      </c>
      <c r="C103" s="32">
        <v>0.107917</v>
      </c>
      <c r="D103" s="32">
        <v>0.10327799999999999</v>
      </c>
      <c r="E103" s="32">
        <v>9.7919999999999993E-2</v>
      </c>
      <c r="F103" s="32">
        <v>0.10217</v>
      </c>
      <c r="G103" s="32">
        <v>0.10359</v>
      </c>
      <c r="H103" s="32">
        <v>0.10353</v>
      </c>
      <c r="I103" s="32">
        <v>0.10029</v>
      </c>
      <c r="J103" s="32">
        <v>0.11176999999999999</v>
      </c>
      <c r="K103" s="32">
        <v>0.1003</v>
      </c>
      <c r="L103" s="32">
        <v>0.10014000000000001</v>
      </c>
      <c r="M103" s="79">
        <v>0.10002</v>
      </c>
      <c r="N103" s="79">
        <v>0.11522</v>
      </c>
      <c r="O103" s="79">
        <v>0.10019</v>
      </c>
      <c r="P103" s="79">
        <v>0.10143000000000001</v>
      </c>
      <c r="Q103" s="79">
        <v>0.10188</v>
      </c>
      <c r="R103" s="79">
        <v>0.105494</v>
      </c>
    </row>
    <row r="104" spans="1:18" ht="20.25" customHeight="1" x14ac:dyDescent="0.2">
      <c r="A104" s="30">
        <v>49</v>
      </c>
      <c r="B104" s="31" t="s">
        <v>98</v>
      </c>
      <c r="C104" s="32">
        <v>9.9847000000000005E-2</v>
      </c>
      <c r="D104" s="32">
        <v>0.14646999999999999</v>
      </c>
      <c r="E104" s="32">
        <v>9.9830000000000002E-2</v>
      </c>
      <c r="F104" s="32">
        <v>0.10005</v>
      </c>
      <c r="G104" s="32">
        <v>0.10017</v>
      </c>
      <c r="H104" s="32">
        <v>0.1003</v>
      </c>
      <c r="I104" s="32">
        <v>0.10009</v>
      </c>
      <c r="J104" s="32">
        <v>0.10335999999999999</v>
      </c>
      <c r="K104" s="32">
        <v>0.10077</v>
      </c>
      <c r="L104" s="32">
        <v>0.10012</v>
      </c>
      <c r="M104" s="79">
        <v>0.10013</v>
      </c>
      <c r="N104" s="79">
        <v>0.10054</v>
      </c>
      <c r="O104" s="79">
        <v>0.10122</v>
      </c>
      <c r="P104" s="79">
        <v>0.10128</v>
      </c>
      <c r="Q104" s="79">
        <v>0.10025000000000001</v>
      </c>
      <c r="R104" s="79">
        <v>0.103045</v>
      </c>
    </row>
    <row r="105" spans="1:18" ht="20.25" customHeight="1" x14ac:dyDescent="0.2">
      <c r="A105" s="30">
        <v>104</v>
      </c>
      <c r="B105" s="31" t="s">
        <v>99</v>
      </c>
      <c r="C105" s="32">
        <v>0.17876300000000001</v>
      </c>
      <c r="D105" s="32">
        <v>0.17075799999999999</v>
      </c>
      <c r="E105" s="32">
        <v>0.20512</v>
      </c>
      <c r="F105" s="32">
        <v>0.22591</v>
      </c>
      <c r="G105" s="32">
        <v>0.17848</v>
      </c>
      <c r="H105" s="32">
        <v>0.22459999999999999</v>
      </c>
      <c r="I105" s="32">
        <v>0.19409000000000001</v>
      </c>
      <c r="J105" s="32">
        <v>0.1734</v>
      </c>
      <c r="K105" s="32">
        <v>0.20881</v>
      </c>
      <c r="L105" s="32">
        <v>0.16545000000000001</v>
      </c>
      <c r="M105" s="79">
        <v>0.16708000000000001</v>
      </c>
      <c r="N105" s="79"/>
      <c r="O105" s="79"/>
      <c r="P105" s="79"/>
      <c r="Q105" s="79"/>
      <c r="R105" s="79"/>
    </row>
    <row r="106" spans="1:18" ht="20.25" customHeight="1" x14ac:dyDescent="0.2">
      <c r="A106" s="30">
        <v>71</v>
      </c>
      <c r="B106" s="31" t="s">
        <v>100</v>
      </c>
      <c r="C106" s="32">
        <v>0.15584700000000001</v>
      </c>
      <c r="D106" s="32">
        <v>0.118231</v>
      </c>
      <c r="E106" s="32">
        <v>8.4519999999999998E-2</v>
      </c>
      <c r="F106" s="32">
        <v>0.10246</v>
      </c>
      <c r="G106" s="32">
        <v>0.10002999999999999</v>
      </c>
      <c r="H106" s="32">
        <v>0.10013</v>
      </c>
      <c r="I106" s="32">
        <v>0.12152</v>
      </c>
      <c r="J106" s="32">
        <v>0.10639999999999999</v>
      </c>
      <c r="K106" s="32">
        <v>0.11637</v>
      </c>
      <c r="L106" s="32">
        <v>0.10485999999999999</v>
      </c>
      <c r="M106" s="79">
        <v>0.10294</v>
      </c>
      <c r="N106" s="79">
        <v>0.10851</v>
      </c>
      <c r="O106" s="79">
        <v>0.11738999999999999</v>
      </c>
      <c r="P106" s="79">
        <v>0.10309</v>
      </c>
      <c r="Q106" s="79">
        <v>0.12864999999999999</v>
      </c>
      <c r="R106" s="79">
        <v>0.124277</v>
      </c>
    </row>
    <row r="107" spans="1:18" ht="20.25" customHeight="1" x14ac:dyDescent="0.2">
      <c r="A107" s="30">
        <v>17</v>
      </c>
      <c r="B107" s="31" t="s">
        <v>101</v>
      </c>
      <c r="C107" s="32">
        <v>0.12746399999999999</v>
      </c>
      <c r="D107" s="32">
        <v>0.121665</v>
      </c>
      <c r="E107" s="32">
        <v>0.12966</v>
      </c>
      <c r="F107" s="32">
        <v>0.12570000000000001</v>
      </c>
      <c r="G107" s="32">
        <v>0.13069</v>
      </c>
      <c r="H107" s="32">
        <v>0.13755999999999999</v>
      </c>
      <c r="I107" s="32">
        <v>0.13406999999999999</v>
      </c>
      <c r="J107" s="32">
        <v>0.1336</v>
      </c>
      <c r="K107" s="32">
        <v>0.11754000000000001</v>
      </c>
      <c r="L107" s="32">
        <v>0.15948999999999999</v>
      </c>
      <c r="M107" s="79">
        <v>0.16413</v>
      </c>
      <c r="N107" s="79"/>
      <c r="O107" s="79"/>
      <c r="P107" s="79"/>
      <c r="Q107" s="79"/>
      <c r="R107" s="79"/>
    </row>
    <row r="108" spans="1:18" ht="20.25" customHeight="1" x14ac:dyDescent="0.2">
      <c r="A108" s="30">
        <v>139</v>
      </c>
      <c r="B108" s="31" t="s">
        <v>102</v>
      </c>
      <c r="C108" s="32">
        <v>0.1079</v>
      </c>
      <c r="D108" s="32">
        <v>0.106708</v>
      </c>
      <c r="E108" s="32">
        <v>0.11107</v>
      </c>
      <c r="F108" s="32">
        <v>9.9159999999999998E-2</v>
      </c>
      <c r="G108" s="32">
        <v>0.14088000000000001</v>
      </c>
      <c r="H108" s="32">
        <v>0.19536999999999999</v>
      </c>
      <c r="I108" s="32">
        <v>0.14546999999999999</v>
      </c>
      <c r="J108" s="32">
        <v>0.15006</v>
      </c>
      <c r="K108" s="32">
        <v>0.14133999999999999</v>
      </c>
      <c r="L108" s="32">
        <v>0.10647</v>
      </c>
      <c r="M108" s="79">
        <v>0.10728</v>
      </c>
      <c r="N108" s="79">
        <v>0.12554999999999999</v>
      </c>
      <c r="O108" s="79">
        <v>0.1303</v>
      </c>
      <c r="P108" s="79">
        <v>0.12708</v>
      </c>
      <c r="Q108" s="79">
        <v>0.11051999999999999</v>
      </c>
      <c r="R108" s="79">
        <v>0.120881</v>
      </c>
    </row>
    <row r="109" spans="1:18" ht="20.25" customHeight="1" x14ac:dyDescent="0.2">
      <c r="A109" s="30">
        <v>39</v>
      </c>
      <c r="B109" s="31" t="s">
        <v>103</v>
      </c>
      <c r="C109" s="32">
        <v>0.184285</v>
      </c>
      <c r="D109" s="32">
        <v>0.17610300000000001</v>
      </c>
      <c r="E109" s="32">
        <v>0.12353</v>
      </c>
      <c r="F109" s="32">
        <v>0.11448999999999999</v>
      </c>
      <c r="G109" s="32">
        <v>9.6579999999999999E-2</v>
      </c>
      <c r="H109" s="32">
        <v>0.10249999999999999</v>
      </c>
      <c r="I109" s="32">
        <v>0.10006</v>
      </c>
      <c r="J109" s="32">
        <v>0.10019</v>
      </c>
      <c r="K109" s="32">
        <v>0.10001</v>
      </c>
      <c r="L109" s="32">
        <v>0.10022</v>
      </c>
      <c r="M109" s="79">
        <v>0.10124</v>
      </c>
      <c r="N109" s="79">
        <v>0.10012</v>
      </c>
      <c r="O109" s="79">
        <v>0.10014000000000001</v>
      </c>
      <c r="P109" s="79">
        <v>0.10015</v>
      </c>
      <c r="Q109" s="79">
        <v>0.10015</v>
      </c>
      <c r="R109" s="79">
        <v>0.10014000000000001</v>
      </c>
    </row>
    <row r="110" spans="1:18" ht="20.25" customHeight="1" x14ac:dyDescent="0.2">
      <c r="A110" s="30">
        <v>31</v>
      </c>
      <c r="B110" s="31" t="s">
        <v>104</v>
      </c>
      <c r="C110" s="32">
        <v>9.7974000000000006E-2</v>
      </c>
      <c r="D110" s="32">
        <v>9.9889000000000006E-2</v>
      </c>
      <c r="E110" s="32">
        <v>0.10011</v>
      </c>
      <c r="F110" s="32">
        <v>0.1008</v>
      </c>
      <c r="G110" s="32">
        <v>9.9849999999999994E-2</v>
      </c>
      <c r="H110" s="32">
        <v>0.10073</v>
      </c>
      <c r="I110" s="32">
        <v>0.10065</v>
      </c>
      <c r="J110" s="32">
        <v>0.10038</v>
      </c>
      <c r="K110" s="32">
        <v>0.10027</v>
      </c>
      <c r="L110" s="32">
        <v>0.10022</v>
      </c>
      <c r="M110" s="79">
        <v>0.10026</v>
      </c>
      <c r="N110" s="79">
        <v>0.10024</v>
      </c>
      <c r="O110" s="79">
        <v>0.10025000000000001</v>
      </c>
      <c r="P110" s="79">
        <v>0.1003</v>
      </c>
      <c r="Q110" s="79">
        <v>0.10017</v>
      </c>
      <c r="R110" s="79">
        <v>0.10018299999999999</v>
      </c>
    </row>
    <row r="111" spans="1:18" ht="20.25" customHeight="1" x14ac:dyDescent="0.2">
      <c r="A111" s="30">
        <v>50</v>
      </c>
      <c r="B111" s="31" t="s">
        <v>105</v>
      </c>
      <c r="C111" s="32">
        <v>0.10419200000000001</v>
      </c>
      <c r="D111" s="32">
        <v>0.100534</v>
      </c>
      <c r="E111" s="32">
        <v>0.1003</v>
      </c>
      <c r="F111" s="32">
        <v>0.10235</v>
      </c>
      <c r="G111" s="32">
        <v>0.10038</v>
      </c>
      <c r="H111" s="32">
        <v>0.1004</v>
      </c>
      <c r="I111" s="32">
        <v>9.9640000000000006E-2</v>
      </c>
      <c r="J111" s="32">
        <v>0.10223</v>
      </c>
      <c r="K111" s="32">
        <v>0.1036</v>
      </c>
      <c r="L111" s="32">
        <v>0.10738</v>
      </c>
      <c r="M111" s="79">
        <v>0.10469000000000001</v>
      </c>
      <c r="N111" s="79">
        <v>0.10165</v>
      </c>
      <c r="O111" s="79">
        <v>0.1065</v>
      </c>
      <c r="P111" s="79">
        <v>0.1106</v>
      </c>
      <c r="Q111" s="79">
        <v>0.10063</v>
      </c>
      <c r="R111" s="79">
        <v>0.100311</v>
      </c>
    </row>
    <row r="112" spans="1:18" ht="20.25" customHeight="1" x14ac:dyDescent="0.2">
      <c r="A112" s="30">
        <v>51</v>
      </c>
      <c r="B112" s="31" t="s">
        <v>106</v>
      </c>
      <c r="C112" s="32">
        <v>0.110403</v>
      </c>
      <c r="D112" s="32">
        <v>0.11010300000000001</v>
      </c>
      <c r="E112" s="32">
        <v>0.11883000000000001</v>
      </c>
      <c r="F112" s="32">
        <v>0.10037</v>
      </c>
      <c r="G112" s="32">
        <v>0.10016</v>
      </c>
      <c r="H112" s="32">
        <v>0.10045999999999999</v>
      </c>
      <c r="I112" s="32">
        <v>0.1011</v>
      </c>
      <c r="J112" s="32">
        <v>0.10242</v>
      </c>
      <c r="K112" s="32">
        <v>0.10137</v>
      </c>
      <c r="L112" s="32">
        <v>0.16635</v>
      </c>
      <c r="M112" s="79">
        <v>0.10020999999999999</v>
      </c>
      <c r="N112" s="79">
        <v>0.10799</v>
      </c>
      <c r="O112" s="79">
        <v>0.12537000000000001</v>
      </c>
      <c r="P112" s="79">
        <v>0.10016</v>
      </c>
      <c r="Q112" s="79">
        <v>0.10032000000000001</v>
      </c>
      <c r="R112" s="79">
        <v>0.100288</v>
      </c>
    </row>
    <row r="113" spans="1:18" ht="20.25" customHeight="1" x14ac:dyDescent="0.2">
      <c r="A113" s="30">
        <v>52</v>
      </c>
      <c r="B113" s="31" t="s">
        <v>107</v>
      </c>
      <c r="C113" s="32">
        <v>0.12495000000000001</v>
      </c>
      <c r="D113" s="32">
        <v>0.14845800000000001</v>
      </c>
      <c r="E113" s="32">
        <v>0.17179</v>
      </c>
      <c r="F113" s="32">
        <v>0.14151</v>
      </c>
      <c r="G113" s="32">
        <v>0.18615000000000001</v>
      </c>
      <c r="H113" s="32">
        <v>0.20133999999999999</v>
      </c>
      <c r="I113" s="32">
        <v>0.18834999999999999</v>
      </c>
      <c r="J113" s="32">
        <v>0.17566999999999999</v>
      </c>
      <c r="K113" s="32">
        <v>0.18990000000000001</v>
      </c>
      <c r="L113" s="32">
        <v>0.16657</v>
      </c>
      <c r="M113" s="79">
        <v>0.16086</v>
      </c>
      <c r="N113" s="79">
        <v>0.10489</v>
      </c>
      <c r="O113" s="79">
        <v>0.10642</v>
      </c>
      <c r="P113" s="79">
        <v>0.10868</v>
      </c>
      <c r="Q113" s="79">
        <v>0.1192</v>
      </c>
      <c r="R113" s="79">
        <v>0.114054</v>
      </c>
    </row>
    <row r="114" spans="1:18" ht="20.25" customHeight="1" x14ac:dyDescent="0.2">
      <c r="A114" s="30">
        <v>53</v>
      </c>
      <c r="B114" s="31" t="s">
        <v>108</v>
      </c>
      <c r="C114" s="32">
        <v>0.109614</v>
      </c>
      <c r="D114" s="32">
        <v>9.9578E-2</v>
      </c>
      <c r="E114" s="32">
        <v>0.10002</v>
      </c>
      <c r="F114" s="32">
        <v>9.9479999999999999E-2</v>
      </c>
      <c r="G114" s="32">
        <v>9.9720000000000003E-2</v>
      </c>
      <c r="H114" s="32">
        <v>0.1124</v>
      </c>
      <c r="I114" s="32">
        <v>0.10362</v>
      </c>
      <c r="J114" s="32">
        <v>0.10378</v>
      </c>
      <c r="K114" s="32">
        <v>0.10616</v>
      </c>
      <c r="L114" s="32">
        <v>0.11944</v>
      </c>
      <c r="M114" s="79">
        <v>0.10493</v>
      </c>
      <c r="N114" s="79">
        <v>0.10756</v>
      </c>
      <c r="O114" s="79">
        <v>0.11125</v>
      </c>
      <c r="P114" s="79">
        <v>0.10767</v>
      </c>
      <c r="Q114" s="79">
        <v>0.11101</v>
      </c>
      <c r="R114" s="79">
        <v>0.106824</v>
      </c>
    </row>
    <row r="115" spans="1:18" ht="20.25" customHeight="1" x14ac:dyDescent="0.2">
      <c r="A115" s="30">
        <v>140</v>
      </c>
      <c r="B115" s="31" t="s">
        <v>109</v>
      </c>
      <c r="C115" s="32">
        <v>0.14738200000000001</v>
      </c>
      <c r="D115" s="32">
        <v>0.14763299999999999</v>
      </c>
      <c r="E115" s="32">
        <v>0.15648000000000001</v>
      </c>
      <c r="F115" s="32">
        <v>0.19148999999999999</v>
      </c>
      <c r="G115" s="32">
        <v>0.17413999999999999</v>
      </c>
      <c r="H115" s="32">
        <v>0.20719000000000001</v>
      </c>
      <c r="I115" s="32">
        <v>0.20247999999999999</v>
      </c>
      <c r="J115" s="32">
        <v>0.17854999999999999</v>
      </c>
      <c r="K115" s="32">
        <v>0.19170000000000001</v>
      </c>
      <c r="L115" s="32">
        <v>0.14646999999999999</v>
      </c>
      <c r="M115" s="79">
        <v>0.15046000000000001</v>
      </c>
      <c r="N115" s="79">
        <v>0.20338999999999999</v>
      </c>
      <c r="O115" s="79">
        <v>0.20502000000000001</v>
      </c>
      <c r="P115" s="79">
        <v>0.27055000000000001</v>
      </c>
      <c r="Q115" s="79">
        <v>0.22333</v>
      </c>
      <c r="R115" s="79">
        <v>0.173569</v>
      </c>
    </row>
    <row r="116" spans="1:18" ht="20.25" customHeight="1" x14ac:dyDescent="0.2">
      <c r="A116" s="30">
        <v>87</v>
      </c>
      <c r="B116" s="31" t="s">
        <v>110</v>
      </c>
      <c r="C116" s="32">
        <v>0.10009999999999999</v>
      </c>
      <c r="D116" s="32">
        <v>0.10287499999999999</v>
      </c>
      <c r="E116" s="32">
        <v>0.1008</v>
      </c>
      <c r="F116" s="32">
        <v>0.1036</v>
      </c>
      <c r="G116" s="32">
        <v>0.10509</v>
      </c>
      <c r="H116" s="32">
        <v>0.10518</v>
      </c>
      <c r="I116" s="32">
        <v>0.10539</v>
      </c>
      <c r="J116" s="32">
        <v>0.10964</v>
      </c>
      <c r="K116" s="32">
        <v>0.10749</v>
      </c>
      <c r="L116" s="32">
        <v>0.10459</v>
      </c>
      <c r="M116" s="79">
        <v>0.10313</v>
      </c>
      <c r="N116" s="79">
        <v>0.10332</v>
      </c>
      <c r="O116" s="79">
        <v>0.15064</v>
      </c>
      <c r="P116" s="79">
        <v>0.10359</v>
      </c>
      <c r="Q116" s="79">
        <v>0.10309</v>
      </c>
      <c r="R116" s="79">
        <v>0.10190100000000001</v>
      </c>
    </row>
    <row r="117" spans="1:18" ht="20.25" customHeight="1" x14ac:dyDescent="0.2">
      <c r="A117" s="30">
        <v>1123</v>
      </c>
      <c r="B117" s="31" t="s">
        <v>111</v>
      </c>
      <c r="C117" s="32">
        <v>0.1</v>
      </c>
      <c r="D117" s="32">
        <v>0.1</v>
      </c>
      <c r="E117" s="32">
        <v>0.1</v>
      </c>
      <c r="F117" s="32">
        <v>0.1</v>
      </c>
      <c r="G117" s="32">
        <v>0.1</v>
      </c>
      <c r="H117" s="32">
        <v>0.1</v>
      </c>
      <c r="I117" s="32">
        <v>0.10027999999999999</v>
      </c>
      <c r="J117" s="32"/>
      <c r="K117" s="32"/>
      <c r="L117" s="32"/>
      <c r="M117" s="79"/>
      <c r="N117" s="79"/>
      <c r="O117" s="79"/>
      <c r="P117" s="79"/>
      <c r="Q117" s="79"/>
      <c r="R117" s="79"/>
    </row>
    <row r="118" spans="1:18" ht="20.25" customHeight="1" x14ac:dyDescent="0.2">
      <c r="A118" s="30">
        <v>156</v>
      </c>
      <c r="B118" s="31" t="s">
        <v>112</v>
      </c>
      <c r="C118" s="32">
        <v>0.10091799999999999</v>
      </c>
      <c r="D118" s="32">
        <v>0.103682</v>
      </c>
      <c r="E118" s="32">
        <v>0.10403</v>
      </c>
      <c r="F118" s="32">
        <v>0.10503999999999999</v>
      </c>
      <c r="G118" s="32">
        <v>0.52019000000000004</v>
      </c>
      <c r="H118" s="32">
        <v>0.25800000000000001</v>
      </c>
      <c r="I118" s="32">
        <v>0.1</v>
      </c>
      <c r="J118" s="32">
        <v>0.1</v>
      </c>
      <c r="K118" s="32">
        <v>0.1</v>
      </c>
      <c r="L118" s="32">
        <v>0.1</v>
      </c>
      <c r="M118" s="79">
        <v>0.10001</v>
      </c>
      <c r="N118" s="79">
        <v>0.1</v>
      </c>
      <c r="O118" s="79">
        <v>0.1</v>
      </c>
      <c r="P118" s="79">
        <v>0.1</v>
      </c>
      <c r="Q118" s="79">
        <v>9.9970000000000003E-2</v>
      </c>
      <c r="R118" s="79">
        <v>0.63017000000000001</v>
      </c>
    </row>
    <row r="119" spans="1:18" ht="20.25" customHeight="1" x14ac:dyDescent="0.2">
      <c r="A119" s="30">
        <v>124</v>
      </c>
      <c r="B119" s="31" t="s">
        <v>113</v>
      </c>
      <c r="C119" s="32">
        <v>0.12284100000000001</v>
      </c>
      <c r="D119" s="32">
        <v>0.13159399999999999</v>
      </c>
      <c r="E119" s="32">
        <v>0.13958000000000001</v>
      </c>
      <c r="F119" s="32">
        <v>0.13291</v>
      </c>
      <c r="G119" s="32">
        <v>0.13100000000000001</v>
      </c>
      <c r="H119" s="32">
        <v>0.12177</v>
      </c>
      <c r="I119" s="32">
        <v>0.11375</v>
      </c>
      <c r="J119" s="32">
        <v>0.11085</v>
      </c>
      <c r="K119" s="32">
        <v>0.12257999999999999</v>
      </c>
      <c r="L119" s="32">
        <v>0.11906</v>
      </c>
      <c r="M119" s="79">
        <v>0.11634</v>
      </c>
      <c r="N119" s="79">
        <v>0.11541</v>
      </c>
      <c r="O119" s="79">
        <v>0.10169</v>
      </c>
      <c r="P119" s="79">
        <v>0.10188</v>
      </c>
      <c r="Q119" s="79">
        <v>0.10231999999999999</v>
      </c>
      <c r="R119" s="79">
        <v>0.104603</v>
      </c>
    </row>
    <row r="120" spans="1:18" ht="20.25" customHeight="1" x14ac:dyDescent="0.2">
      <c r="A120" s="30">
        <v>141</v>
      </c>
      <c r="B120" s="31" t="s">
        <v>114</v>
      </c>
      <c r="C120" s="32">
        <v>6.7045999999999994E-2</v>
      </c>
      <c r="D120" s="32">
        <v>6.9727999999999998E-2</v>
      </c>
      <c r="E120" s="32">
        <v>0.10009</v>
      </c>
      <c r="F120" s="32">
        <v>0.10013</v>
      </c>
      <c r="G120" s="32">
        <v>0.10012</v>
      </c>
      <c r="H120" s="32">
        <v>0.10009</v>
      </c>
      <c r="I120" s="32">
        <v>0.10008</v>
      </c>
      <c r="J120" s="32">
        <v>9.9690000000000001E-2</v>
      </c>
      <c r="K120" s="32">
        <v>9.9949999999999997E-2</v>
      </c>
      <c r="L120" s="32">
        <v>9.9979999999999999E-2</v>
      </c>
      <c r="M120" s="79">
        <v>0.10002</v>
      </c>
      <c r="N120" s="79">
        <v>0.10063999999999999</v>
      </c>
      <c r="O120" s="79">
        <v>0.10002999999999999</v>
      </c>
      <c r="P120" s="79">
        <v>0.10011</v>
      </c>
      <c r="Q120" s="79">
        <v>9.9349999999999994E-2</v>
      </c>
      <c r="R120" s="79">
        <v>0.10095999999999999</v>
      </c>
    </row>
    <row r="121" spans="1:18" ht="20.25" customHeight="1" x14ac:dyDescent="0.2">
      <c r="A121" s="30">
        <v>147</v>
      </c>
      <c r="B121" s="31" t="s">
        <v>115</v>
      </c>
      <c r="C121" s="32">
        <v>0.10215100000000001</v>
      </c>
      <c r="D121" s="32">
        <v>9.9520999999999998E-2</v>
      </c>
      <c r="E121" s="32">
        <v>0.10079</v>
      </c>
      <c r="F121" s="32">
        <v>0.10345</v>
      </c>
      <c r="G121" s="32">
        <v>0.10072</v>
      </c>
      <c r="H121" s="32">
        <v>0.10056</v>
      </c>
      <c r="I121" s="32">
        <v>0.10111000000000001</v>
      </c>
      <c r="J121" s="32">
        <v>0.10149</v>
      </c>
      <c r="K121" s="32">
        <v>0.1016</v>
      </c>
      <c r="L121" s="32">
        <v>0.10213</v>
      </c>
      <c r="M121" s="79">
        <v>0.10063</v>
      </c>
      <c r="N121" s="79">
        <v>0.10095</v>
      </c>
      <c r="O121" s="79">
        <v>0.10124</v>
      </c>
      <c r="P121" s="79">
        <v>0.10536</v>
      </c>
      <c r="Q121" s="79">
        <v>0.10006</v>
      </c>
      <c r="R121" s="79">
        <v>0.101262</v>
      </c>
    </row>
    <row r="122" spans="1:18" ht="20.25" customHeight="1" x14ac:dyDescent="0.2">
      <c r="A122" s="30">
        <v>108</v>
      </c>
      <c r="B122" s="31" t="s">
        <v>116</v>
      </c>
      <c r="C122" s="32">
        <v>0.150062</v>
      </c>
      <c r="D122" s="32">
        <v>0.127135</v>
      </c>
      <c r="E122" s="32">
        <v>0.11744</v>
      </c>
      <c r="F122" s="32">
        <v>0.10126</v>
      </c>
      <c r="G122" s="32">
        <v>0.10013</v>
      </c>
      <c r="H122" s="32">
        <v>0.10008</v>
      </c>
      <c r="I122" s="32">
        <v>0.10005</v>
      </c>
      <c r="J122" s="32">
        <v>0.10063</v>
      </c>
      <c r="K122" s="32">
        <v>0.10013</v>
      </c>
      <c r="L122" s="32">
        <v>0.10002999999999999</v>
      </c>
      <c r="M122" s="79">
        <v>0.10016</v>
      </c>
      <c r="N122" s="79">
        <v>0.10009999999999999</v>
      </c>
      <c r="O122" s="79">
        <v>0.1009</v>
      </c>
      <c r="P122" s="79">
        <v>0.10001</v>
      </c>
      <c r="Q122" s="79">
        <v>0.10006</v>
      </c>
      <c r="R122" s="79">
        <v>0.10002800000000001</v>
      </c>
    </row>
    <row r="123" spans="1:18" ht="20.25" customHeight="1" x14ac:dyDescent="0.2">
      <c r="A123" s="30">
        <v>40</v>
      </c>
      <c r="B123" s="31" t="s">
        <v>117</v>
      </c>
      <c r="C123" s="32">
        <v>0.208228</v>
      </c>
      <c r="D123" s="32">
        <v>9.8577999999999999E-2</v>
      </c>
      <c r="E123" s="32">
        <v>3.1829999999999997E-2</v>
      </c>
      <c r="F123" s="32">
        <v>0.10369</v>
      </c>
      <c r="G123" s="32">
        <v>0.10081</v>
      </c>
      <c r="H123" s="32">
        <v>0.10013</v>
      </c>
      <c r="I123" s="32">
        <v>0.10005</v>
      </c>
      <c r="J123" s="32">
        <v>0.10011</v>
      </c>
      <c r="K123" s="32">
        <v>0.1</v>
      </c>
      <c r="L123" s="32">
        <v>0.1</v>
      </c>
      <c r="M123" s="79">
        <v>0.1</v>
      </c>
      <c r="N123" s="79">
        <v>0.1</v>
      </c>
      <c r="O123" s="79">
        <v>0.1</v>
      </c>
      <c r="P123" s="79">
        <v>0.1</v>
      </c>
      <c r="Q123" s="79">
        <v>0.10623</v>
      </c>
      <c r="R123" s="79">
        <v>0.26077299999999998</v>
      </c>
    </row>
    <row r="124" spans="1:18" ht="20.25" customHeight="1" x14ac:dyDescent="0.2">
      <c r="A124" s="30">
        <v>1125</v>
      </c>
      <c r="B124" s="31" t="s">
        <v>118</v>
      </c>
      <c r="C124" s="32">
        <v>9.7239999999999993E-2</v>
      </c>
      <c r="D124" s="32">
        <v>0.108594</v>
      </c>
      <c r="E124" s="32">
        <v>0.10485999999999999</v>
      </c>
      <c r="F124" s="32">
        <v>0.10256</v>
      </c>
      <c r="G124" s="32">
        <v>0.10449</v>
      </c>
      <c r="H124" s="32">
        <v>0.10571999999999999</v>
      </c>
      <c r="I124" s="32">
        <v>0.1</v>
      </c>
      <c r="J124" s="32">
        <v>0.10038999999999999</v>
      </c>
      <c r="K124" s="32">
        <v>0.10013</v>
      </c>
      <c r="L124" s="32">
        <v>0.10007000000000001</v>
      </c>
      <c r="M124" s="79">
        <v>0.10016</v>
      </c>
      <c r="N124" s="79">
        <v>0.10036</v>
      </c>
      <c r="O124" s="79">
        <v>0.10042</v>
      </c>
      <c r="P124" s="79">
        <v>0.10519000000000001</v>
      </c>
      <c r="Q124" s="79">
        <v>0.10635</v>
      </c>
      <c r="R124" s="79"/>
    </row>
    <row r="125" spans="1:18" ht="20.25" customHeight="1" x14ac:dyDescent="0.2">
      <c r="A125" s="30">
        <v>54</v>
      </c>
      <c r="B125" s="31" t="s">
        <v>125</v>
      </c>
      <c r="C125" s="32">
        <v>0.14593800000000001</v>
      </c>
      <c r="D125" s="32">
        <v>0.1</v>
      </c>
      <c r="E125" s="32">
        <v>0.1</v>
      </c>
      <c r="F125" s="32">
        <v>9.9970000000000003E-2</v>
      </c>
      <c r="G125" s="32">
        <v>0.10004</v>
      </c>
      <c r="H125" s="32">
        <v>0.1</v>
      </c>
      <c r="I125" s="32">
        <v>0.1</v>
      </c>
      <c r="J125" s="32">
        <v>0.10002</v>
      </c>
      <c r="K125" s="32">
        <v>0.1</v>
      </c>
      <c r="L125" s="32">
        <v>0.10100000000000001</v>
      </c>
      <c r="M125" s="79">
        <v>0.10094</v>
      </c>
      <c r="N125" s="79">
        <v>0.10059999999999999</v>
      </c>
      <c r="O125" s="79">
        <v>0.11115999999999999</v>
      </c>
      <c r="P125" s="79">
        <v>0.10854999999999999</v>
      </c>
      <c r="Q125" s="79">
        <v>0.11194999999999999</v>
      </c>
      <c r="R125" s="79">
        <v>0.10773099999999999</v>
      </c>
    </row>
    <row r="126" spans="1:18" ht="20.25" customHeight="1" x14ac:dyDescent="0.2">
      <c r="A126" s="30">
        <v>55</v>
      </c>
      <c r="B126" s="31" t="s">
        <v>126</v>
      </c>
      <c r="C126" s="32">
        <v>0.17197000000000001</v>
      </c>
      <c r="D126" s="32">
        <v>0.18224699999999999</v>
      </c>
      <c r="E126" s="32">
        <v>0.14201</v>
      </c>
      <c r="F126" s="32">
        <v>0.15287999999999999</v>
      </c>
      <c r="G126" s="32">
        <v>0.25255</v>
      </c>
      <c r="H126" s="32">
        <v>0.22581000000000001</v>
      </c>
      <c r="I126" s="32">
        <v>0.22541</v>
      </c>
      <c r="J126" s="32">
        <v>0.11037</v>
      </c>
      <c r="K126" s="32">
        <v>0.10093000000000001</v>
      </c>
      <c r="L126" s="32">
        <v>0.1062</v>
      </c>
      <c r="M126" s="79">
        <v>0.10936</v>
      </c>
      <c r="N126" s="79">
        <v>0.10174</v>
      </c>
      <c r="O126" s="79">
        <v>0.11073</v>
      </c>
      <c r="P126" s="79">
        <v>0.10016</v>
      </c>
      <c r="Q126" s="79">
        <v>0.10084</v>
      </c>
      <c r="R126" s="79">
        <v>0.11266900000000001</v>
      </c>
    </row>
    <row r="127" spans="1:18" ht="20.25" customHeight="1" x14ac:dyDescent="0.2">
      <c r="A127" s="30">
        <v>56</v>
      </c>
      <c r="B127" s="31" t="s">
        <v>127</v>
      </c>
      <c r="C127" s="32">
        <v>0.11047899999999999</v>
      </c>
      <c r="D127" s="32">
        <v>0.12324499999999999</v>
      </c>
      <c r="E127" s="32">
        <v>0.13647999999999999</v>
      </c>
      <c r="F127" s="32">
        <v>0.15537000000000001</v>
      </c>
      <c r="G127" s="32">
        <v>0.15079999999999999</v>
      </c>
      <c r="H127" s="32">
        <v>0.14218</v>
      </c>
      <c r="I127" s="32">
        <v>0.12548000000000001</v>
      </c>
      <c r="J127" s="32">
        <v>0.13575999999999999</v>
      </c>
      <c r="K127" s="32">
        <v>0.13594999999999999</v>
      </c>
      <c r="L127" s="32">
        <v>0.10261000000000001</v>
      </c>
      <c r="M127" s="79">
        <v>0.10661</v>
      </c>
      <c r="N127" s="79">
        <v>0.10315000000000001</v>
      </c>
      <c r="O127" s="79">
        <v>0.13755999999999999</v>
      </c>
      <c r="P127" s="79">
        <v>0.12325999999999999</v>
      </c>
      <c r="Q127" s="79">
        <v>0.11323</v>
      </c>
      <c r="R127" s="79">
        <v>0.145816</v>
      </c>
    </row>
    <row r="128" spans="1:18" ht="20.25" customHeight="1" x14ac:dyDescent="0.2">
      <c r="A128" s="30">
        <v>1072</v>
      </c>
      <c r="B128" s="31" t="s">
        <v>128</v>
      </c>
      <c r="C128" s="32">
        <v>0.10198599999999999</v>
      </c>
      <c r="D128" s="32">
        <v>0.106639</v>
      </c>
      <c r="E128" s="32">
        <v>0.10025000000000001</v>
      </c>
      <c r="F128" s="32"/>
      <c r="G128" s="32"/>
      <c r="H128" s="32"/>
      <c r="I128" s="32"/>
      <c r="J128" s="32"/>
      <c r="K128" s="32"/>
      <c r="L128" s="32"/>
      <c r="M128" s="79"/>
      <c r="N128" s="79"/>
      <c r="O128" s="79"/>
      <c r="P128" s="79"/>
      <c r="Q128" s="79"/>
      <c r="R128" s="79"/>
    </row>
    <row r="129" spans="1:18" ht="20.25" customHeight="1" x14ac:dyDescent="0.2">
      <c r="A129" s="30">
        <v>72</v>
      </c>
      <c r="B129" s="31" t="s">
        <v>129</v>
      </c>
      <c r="C129" s="32"/>
      <c r="D129" s="32"/>
      <c r="E129" s="32"/>
      <c r="F129" s="32">
        <v>0.10018000000000001</v>
      </c>
      <c r="G129" s="32">
        <v>0.10034999999999999</v>
      </c>
      <c r="H129" s="32">
        <v>0.1012</v>
      </c>
      <c r="I129" s="32">
        <v>0.1013</v>
      </c>
      <c r="J129" s="32">
        <v>0.10083</v>
      </c>
      <c r="K129" s="32">
        <v>0.10047</v>
      </c>
      <c r="L129" s="32">
        <v>0.10034999999999999</v>
      </c>
      <c r="M129" s="79">
        <v>0.10084</v>
      </c>
      <c r="N129" s="79">
        <v>0.10072</v>
      </c>
      <c r="O129" s="79">
        <v>0.10907</v>
      </c>
      <c r="P129" s="79">
        <v>0.10044</v>
      </c>
      <c r="Q129" s="79">
        <v>0.10002999999999999</v>
      </c>
      <c r="R129" s="79">
        <v>0.10014099999999999</v>
      </c>
    </row>
    <row r="130" spans="1:18" ht="20.25" customHeight="1" x14ac:dyDescent="0.2">
      <c r="A130" s="30">
        <v>163</v>
      </c>
      <c r="B130" s="31" t="s">
        <v>119</v>
      </c>
      <c r="C130" s="32">
        <v>0.10001699999999999</v>
      </c>
      <c r="D130" s="32">
        <v>0.10007199999999999</v>
      </c>
      <c r="E130" s="32">
        <v>0.10007000000000001</v>
      </c>
      <c r="F130" s="32">
        <v>9.9970000000000003E-2</v>
      </c>
      <c r="G130" s="32">
        <v>0.10005</v>
      </c>
      <c r="H130" s="32">
        <v>0.10011</v>
      </c>
      <c r="I130" s="32">
        <v>0.10020999999999999</v>
      </c>
      <c r="J130" s="32">
        <v>0.10018000000000001</v>
      </c>
      <c r="K130" s="32">
        <v>0.10025000000000001</v>
      </c>
      <c r="L130" s="32">
        <v>0.10019</v>
      </c>
      <c r="M130" s="79">
        <v>0.10014000000000001</v>
      </c>
      <c r="N130" s="79">
        <v>0.10017</v>
      </c>
      <c r="O130" s="79">
        <v>0.10022</v>
      </c>
      <c r="P130" s="79">
        <v>0.10087</v>
      </c>
      <c r="Q130" s="79">
        <v>0.10052999999999999</v>
      </c>
      <c r="R130" s="79">
        <v>0.100102</v>
      </c>
    </row>
    <row r="131" spans="1:18" ht="20.25" customHeight="1" x14ac:dyDescent="0.2">
      <c r="A131" s="30">
        <v>1105</v>
      </c>
      <c r="B131" s="31" t="s">
        <v>120</v>
      </c>
      <c r="C131" s="32">
        <v>0.105499</v>
      </c>
      <c r="D131" s="32">
        <v>0.102599</v>
      </c>
      <c r="E131" s="32">
        <v>0.10137</v>
      </c>
      <c r="F131" s="32"/>
      <c r="G131" s="32"/>
      <c r="H131" s="32"/>
      <c r="I131" s="32"/>
      <c r="J131" s="32"/>
      <c r="K131" s="32"/>
      <c r="L131" s="32"/>
      <c r="M131" s="79"/>
      <c r="N131" s="79"/>
      <c r="O131" s="79"/>
      <c r="P131" s="79"/>
      <c r="Q131" s="79"/>
      <c r="R131" s="79"/>
    </row>
    <row r="132" spans="1:18" ht="20.25" customHeight="1" x14ac:dyDescent="0.2">
      <c r="A132" s="30">
        <v>106</v>
      </c>
      <c r="B132" s="31" t="s">
        <v>122</v>
      </c>
      <c r="C132" s="32">
        <v>0.11318599999999999</v>
      </c>
      <c r="D132" s="32">
        <v>0.10625900000000001</v>
      </c>
      <c r="E132" s="32">
        <v>0.10013</v>
      </c>
      <c r="F132" s="32">
        <v>0.10061</v>
      </c>
      <c r="G132" s="32">
        <v>0.10108</v>
      </c>
      <c r="H132" s="32">
        <v>0.10022</v>
      </c>
      <c r="I132" s="32">
        <v>0.10002999999999999</v>
      </c>
      <c r="J132" s="32">
        <v>0.10073</v>
      </c>
      <c r="K132" s="32">
        <v>0.10075000000000001</v>
      </c>
      <c r="L132" s="32">
        <v>0.10026</v>
      </c>
      <c r="M132" s="79">
        <v>0.10086000000000001</v>
      </c>
      <c r="N132" s="79">
        <v>0.1042</v>
      </c>
      <c r="O132" s="79">
        <v>0.11126</v>
      </c>
      <c r="P132" s="79">
        <v>0.10183</v>
      </c>
      <c r="Q132" s="79">
        <v>0.10145</v>
      </c>
      <c r="R132" s="79">
        <v>0.106714</v>
      </c>
    </row>
    <row r="133" spans="1:18" ht="20.25" customHeight="1" x14ac:dyDescent="0.2">
      <c r="A133" s="30">
        <v>1107</v>
      </c>
      <c r="B133" s="31" t="s">
        <v>121</v>
      </c>
      <c r="C133" s="32">
        <v>0.12356200000000001</v>
      </c>
      <c r="D133" s="32">
        <v>0.1118</v>
      </c>
      <c r="E133" s="32">
        <v>0.10049</v>
      </c>
      <c r="F133" s="32"/>
      <c r="G133" s="32"/>
      <c r="H133" s="32"/>
      <c r="I133" s="32"/>
      <c r="J133" s="32"/>
      <c r="K133" s="32"/>
      <c r="L133" s="32"/>
      <c r="M133" s="79"/>
      <c r="N133" s="79"/>
      <c r="O133" s="79"/>
      <c r="P133" s="79"/>
      <c r="Q133" s="79"/>
      <c r="R133" s="79"/>
    </row>
    <row r="134" spans="1:18" ht="20.25" customHeight="1" x14ac:dyDescent="0.2">
      <c r="A134" s="30">
        <v>118</v>
      </c>
      <c r="B134" s="31" t="s">
        <v>123</v>
      </c>
      <c r="C134" s="32">
        <v>0.100117</v>
      </c>
      <c r="D134" s="32">
        <v>0.10047</v>
      </c>
      <c r="E134" s="32">
        <v>0.10002999999999999</v>
      </c>
      <c r="F134" s="32">
        <v>0.10059999999999999</v>
      </c>
      <c r="G134" s="32">
        <v>0.1002</v>
      </c>
      <c r="H134" s="32">
        <v>0.1009</v>
      </c>
      <c r="I134" s="32">
        <v>0.10063</v>
      </c>
      <c r="J134" s="32">
        <v>0.10073</v>
      </c>
      <c r="K134" s="32">
        <v>0.10032000000000001</v>
      </c>
      <c r="L134" s="32">
        <v>0.10077</v>
      </c>
      <c r="M134" s="79">
        <v>0.10227</v>
      </c>
      <c r="N134" s="79">
        <v>0.10299999999999999</v>
      </c>
      <c r="O134" s="79">
        <v>0.10334</v>
      </c>
      <c r="P134" s="79">
        <v>0.10403</v>
      </c>
      <c r="Q134" s="79">
        <v>0.10221</v>
      </c>
      <c r="R134" s="79">
        <v>0.102482</v>
      </c>
    </row>
    <row r="135" spans="1:18" ht="20.25" customHeight="1" x14ac:dyDescent="0.2">
      <c r="A135" s="30">
        <v>1155</v>
      </c>
      <c r="B135" s="31" t="s">
        <v>124</v>
      </c>
      <c r="C135" s="32">
        <v>7.5680999999999998E-2</v>
      </c>
      <c r="D135" s="32">
        <v>0.101552</v>
      </c>
      <c r="E135" s="32">
        <v>9.8799999999999999E-2</v>
      </c>
      <c r="F135" s="32">
        <v>0.10063</v>
      </c>
      <c r="G135" s="32">
        <v>0.11144</v>
      </c>
      <c r="H135" s="32">
        <v>9.9279999999999993E-2</v>
      </c>
      <c r="I135" s="32">
        <v>0.10063</v>
      </c>
      <c r="J135" s="32">
        <v>0.10538</v>
      </c>
      <c r="K135" s="32">
        <v>0.10174999999999999</v>
      </c>
      <c r="L135" s="32">
        <v>0.10077999999999999</v>
      </c>
      <c r="M135" s="79">
        <v>0.10314</v>
      </c>
      <c r="N135" s="79">
        <v>0.10100000000000001</v>
      </c>
      <c r="O135" s="79">
        <v>0.10217</v>
      </c>
      <c r="P135" s="79">
        <v>0.10042</v>
      </c>
      <c r="Q135" s="79">
        <v>0.10163999999999999</v>
      </c>
      <c r="R135" s="79"/>
    </row>
    <row r="136" spans="1:18" ht="20.25" customHeight="1" x14ac:dyDescent="0.2">
      <c r="A136" s="30">
        <v>57</v>
      </c>
      <c r="B136" s="31" t="s">
        <v>134</v>
      </c>
      <c r="C136" s="32">
        <v>0.10091600000000001</v>
      </c>
      <c r="D136" s="32">
        <v>0.1008</v>
      </c>
      <c r="E136" s="32">
        <v>0.10290000000000001</v>
      </c>
      <c r="F136" s="32">
        <v>0.126</v>
      </c>
      <c r="G136" s="32">
        <v>0.12288</v>
      </c>
      <c r="H136" s="32">
        <v>0.12773000000000001</v>
      </c>
      <c r="I136" s="32">
        <v>0.10042</v>
      </c>
      <c r="J136" s="32">
        <v>0.10001</v>
      </c>
      <c r="K136" s="32">
        <v>0.10008</v>
      </c>
      <c r="L136" s="32">
        <v>0.11366</v>
      </c>
      <c r="M136" s="79">
        <v>0.12862000000000001</v>
      </c>
      <c r="N136" s="79">
        <v>0.12994</v>
      </c>
      <c r="O136" s="79">
        <v>0.15548000000000001</v>
      </c>
      <c r="P136" s="79">
        <v>0.14898</v>
      </c>
      <c r="Q136" s="79">
        <v>0.14888000000000001</v>
      </c>
      <c r="R136" s="79">
        <v>0.11312700000000001</v>
      </c>
    </row>
    <row r="137" spans="1:18" ht="20.25" customHeight="1" x14ac:dyDescent="0.2">
      <c r="A137" s="30">
        <v>41</v>
      </c>
      <c r="B137" s="31" t="s">
        <v>130</v>
      </c>
      <c r="C137" s="32">
        <v>0.126029</v>
      </c>
      <c r="D137" s="32">
        <v>0.14205400000000001</v>
      </c>
      <c r="E137" s="32">
        <v>0.14599999999999999</v>
      </c>
      <c r="F137" s="32">
        <v>0.17638000000000001</v>
      </c>
      <c r="G137" s="32">
        <v>0.15451999999999999</v>
      </c>
      <c r="H137" s="32">
        <v>0.12878999999999999</v>
      </c>
      <c r="I137" s="32">
        <v>0.15715000000000001</v>
      </c>
      <c r="J137" s="32">
        <v>0.15919</v>
      </c>
      <c r="K137" s="32">
        <v>0.18354999999999999</v>
      </c>
      <c r="L137" s="32">
        <v>0.19033</v>
      </c>
      <c r="M137" s="79">
        <v>0.22725999999999999</v>
      </c>
      <c r="N137" s="79">
        <v>0.23451</v>
      </c>
      <c r="O137" s="79">
        <v>0.40505999999999998</v>
      </c>
      <c r="P137" s="79">
        <v>0.18904000000000001</v>
      </c>
      <c r="Q137" s="79">
        <v>0.19447999999999999</v>
      </c>
      <c r="R137" s="79">
        <v>0.29708099999999998</v>
      </c>
    </row>
    <row r="138" spans="1:18" ht="20.25" customHeight="1" x14ac:dyDescent="0.2">
      <c r="A138" s="30">
        <v>58</v>
      </c>
      <c r="B138" s="31" t="s">
        <v>135</v>
      </c>
      <c r="C138" s="32">
        <v>0.10696799999999999</v>
      </c>
      <c r="D138" s="32">
        <v>0.109927</v>
      </c>
      <c r="E138" s="32">
        <v>0.11025</v>
      </c>
      <c r="F138" s="32">
        <v>0.13844000000000001</v>
      </c>
      <c r="G138" s="32">
        <v>0.18179999999999999</v>
      </c>
      <c r="H138" s="32">
        <v>0.12966</v>
      </c>
      <c r="I138" s="32">
        <v>0.13116</v>
      </c>
      <c r="J138" s="32">
        <v>0.10485</v>
      </c>
      <c r="K138" s="32">
        <v>0.10276</v>
      </c>
      <c r="L138" s="32">
        <v>0.12592999999999999</v>
      </c>
      <c r="M138" s="79">
        <v>0.12039</v>
      </c>
      <c r="N138" s="79">
        <v>0.12751000000000001</v>
      </c>
      <c r="O138" s="79">
        <v>0.12670000000000001</v>
      </c>
      <c r="P138" s="79">
        <v>0.11541</v>
      </c>
      <c r="Q138" s="79">
        <v>0.12447</v>
      </c>
      <c r="R138" s="79">
        <v>0.108724</v>
      </c>
    </row>
    <row r="139" spans="1:18" ht="20.25" customHeight="1" x14ac:dyDescent="0.2">
      <c r="A139" s="30">
        <v>142</v>
      </c>
      <c r="B139" s="31" t="s">
        <v>131</v>
      </c>
      <c r="C139" s="32">
        <v>0.13081200000000001</v>
      </c>
      <c r="D139" s="32">
        <v>0.100574</v>
      </c>
      <c r="E139" s="32">
        <v>0.10131999999999999</v>
      </c>
      <c r="F139" s="32">
        <v>0.10617</v>
      </c>
      <c r="G139" s="32">
        <v>0.11791</v>
      </c>
      <c r="H139" s="32">
        <v>0.11051999999999999</v>
      </c>
      <c r="I139" s="32">
        <v>0.15254999999999999</v>
      </c>
      <c r="J139" s="32">
        <v>0.12443</v>
      </c>
      <c r="K139" s="32">
        <v>0.15237999999999999</v>
      </c>
      <c r="L139" s="32">
        <v>0.10793</v>
      </c>
      <c r="M139" s="79">
        <v>0.11684</v>
      </c>
      <c r="N139" s="79">
        <v>0.14602999999999999</v>
      </c>
      <c r="O139" s="79">
        <v>0.12463</v>
      </c>
      <c r="P139" s="79">
        <v>0.11537</v>
      </c>
      <c r="Q139" s="79">
        <v>0.10221</v>
      </c>
      <c r="R139" s="79">
        <v>0.12976799999999999</v>
      </c>
    </row>
    <row r="140" spans="1:18" ht="20.25" customHeight="1" x14ac:dyDescent="0.2">
      <c r="A140" s="30">
        <v>164</v>
      </c>
      <c r="B140" s="31" t="s">
        <v>132</v>
      </c>
      <c r="C140" s="32">
        <v>0.102921</v>
      </c>
      <c r="D140" s="32">
        <v>0.10137699999999999</v>
      </c>
      <c r="E140" s="32">
        <v>0.10074</v>
      </c>
      <c r="F140" s="32">
        <v>9.6339999999999995E-2</v>
      </c>
      <c r="G140" s="32">
        <v>9.0759999999999993E-2</v>
      </c>
      <c r="H140" s="32">
        <v>0.1018</v>
      </c>
      <c r="I140" s="32">
        <v>0.10322000000000001</v>
      </c>
      <c r="J140" s="32">
        <v>9.7739999999999994E-2</v>
      </c>
      <c r="K140" s="32">
        <v>9.3700000000000006E-2</v>
      </c>
      <c r="L140" s="32">
        <v>9.3030000000000002E-2</v>
      </c>
      <c r="M140" s="79">
        <v>0.10002</v>
      </c>
      <c r="N140" s="79">
        <v>0.10027</v>
      </c>
      <c r="O140" s="79">
        <v>0.10002</v>
      </c>
      <c r="P140" s="79">
        <v>0.10020999999999999</v>
      </c>
      <c r="Q140" s="79">
        <v>0.10004</v>
      </c>
      <c r="R140" s="79">
        <v>0.100006</v>
      </c>
    </row>
    <row r="141" spans="1:18" ht="20.25" customHeight="1" x14ac:dyDescent="0.2">
      <c r="A141" s="30">
        <v>1088</v>
      </c>
      <c r="B141" s="31" t="s">
        <v>133</v>
      </c>
      <c r="C141" s="32">
        <v>0.165938</v>
      </c>
      <c r="D141" s="32">
        <v>0.149119</v>
      </c>
      <c r="E141" s="32">
        <v>0.15937000000000001</v>
      </c>
      <c r="F141" s="32">
        <v>0.15855</v>
      </c>
      <c r="G141" s="32">
        <v>0.14768999999999999</v>
      </c>
      <c r="H141" s="32">
        <v>0.14721000000000001</v>
      </c>
      <c r="I141" s="32">
        <v>0.14735000000000001</v>
      </c>
      <c r="J141" s="32"/>
      <c r="K141" s="32"/>
      <c r="L141" s="32"/>
      <c r="M141" s="79"/>
      <c r="N141" s="79"/>
      <c r="O141" s="79"/>
      <c r="P141" s="79"/>
      <c r="Q141" s="79"/>
      <c r="R141" s="79"/>
    </row>
    <row r="142" spans="1:18" ht="20.25" customHeight="1" x14ac:dyDescent="0.2">
      <c r="A142" s="30">
        <v>88</v>
      </c>
      <c r="B142" s="31" t="s">
        <v>166</v>
      </c>
      <c r="C142" s="32"/>
      <c r="D142" s="32"/>
      <c r="E142" s="32"/>
      <c r="F142" s="32"/>
      <c r="G142" s="32"/>
      <c r="H142" s="32"/>
      <c r="I142" s="32"/>
      <c r="J142" s="32">
        <v>0.14637</v>
      </c>
      <c r="K142" s="32">
        <v>0.14408000000000001</v>
      </c>
      <c r="L142" s="32">
        <v>0.15647</v>
      </c>
      <c r="M142" s="79">
        <v>0.15278</v>
      </c>
      <c r="N142" s="79">
        <v>0.15135999999999999</v>
      </c>
      <c r="O142" s="79">
        <v>0.15168999999999999</v>
      </c>
      <c r="P142" s="79">
        <v>0.15098</v>
      </c>
      <c r="Q142" s="79">
        <v>0.15053</v>
      </c>
      <c r="R142" s="79">
        <v>0.18951499999999999</v>
      </c>
    </row>
    <row r="143" spans="1:18" ht="20.25" customHeight="1" x14ac:dyDescent="0.2">
      <c r="A143" s="30">
        <v>1021</v>
      </c>
      <c r="B143" s="31" t="s">
        <v>136</v>
      </c>
      <c r="C143" s="32">
        <v>0.100857</v>
      </c>
      <c r="D143" s="32">
        <v>0.105326</v>
      </c>
      <c r="E143" s="32">
        <v>0.11801</v>
      </c>
      <c r="F143" s="32"/>
      <c r="G143" s="32"/>
      <c r="H143" s="32"/>
      <c r="I143" s="32"/>
      <c r="J143" s="32"/>
      <c r="K143" s="32"/>
      <c r="L143" s="32"/>
      <c r="M143" s="79"/>
      <c r="N143" s="79"/>
      <c r="O143" s="79"/>
      <c r="P143" s="79"/>
      <c r="Q143" s="79"/>
      <c r="R143" s="79"/>
    </row>
    <row r="144" spans="1:18" ht="20.25" customHeight="1" x14ac:dyDescent="0.2">
      <c r="A144" s="30">
        <v>73</v>
      </c>
      <c r="B144" s="31" t="s">
        <v>137</v>
      </c>
      <c r="C144" s="32">
        <v>9.9347000000000005E-2</v>
      </c>
      <c r="D144" s="32">
        <v>0.10921599999999999</v>
      </c>
      <c r="E144" s="32">
        <v>0.16269</v>
      </c>
      <c r="F144" s="32">
        <v>0.15717</v>
      </c>
      <c r="G144" s="32">
        <v>0.1409</v>
      </c>
      <c r="H144" s="32">
        <v>0.28778999999999999</v>
      </c>
      <c r="I144" s="32">
        <v>0.1734</v>
      </c>
      <c r="J144" s="32">
        <v>0.14549000000000001</v>
      </c>
      <c r="K144" s="32">
        <v>0.18059</v>
      </c>
      <c r="L144" s="32">
        <v>0.17349000000000001</v>
      </c>
      <c r="M144" s="79">
        <v>0.14835000000000001</v>
      </c>
      <c r="N144" s="79">
        <v>0.15468999999999999</v>
      </c>
      <c r="O144" s="79">
        <v>0.16378999999999999</v>
      </c>
      <c r="P144" s="79">
        <v>0.17587</v>
      </c>
      <c r="Q144" s="79">
        <v>0.16930000000000001</v>
      </c>
      <c r="R144" s="79">
        <v>0.169933</v>
      </c>
    </row>
    <row r="145" spans="1:18" ht="20.25" customHeight="1" x14ac:dyDescent="0.2">
      <c r="A145" s="30">
        <v>1089</v>
      </c>
      <c r="B145" s="31" t="s">
        <v>138</v>
      </c>
      <c r="C145" s="32">
        <v>0.15676399999999999</v>
      </c>
      <c r="D145" s="32">
        <v>0.174898</v>
      </c>
      <c r="E145" s="32">
        <v>0.21027999999999999</v>
      </c>
      <c r="F145" s="32">
        <v>0.23683999999999999</v>
      </c>
      <c r="G145" s="32">
        <v>0.40731000000000001</v>
      </c>
      <c r="H145" s="32">
        <v>0.48904999999999998</v>
      </c>
      <c r="I145" s="32">
        <v>0.40891</v>
      </c>
      <c r="J145" s="32"/>
      <c r="K145" s="32"/>
      <c r="L145" s="32"/>
      <c r="M145" s="79"/>
      <c r="N145" s="79"/>
      <c r="O145" s="79"/>
      <c r="P145" s="79"/>
      <c r="Q145" s="79"/>
      <c r="R145" s="79"/>
    </row>
    <row r="146" spans="1:18" ht="20.25" customHeight="1" x14ac:dyDescent="0.2">
      <c r="A146" s="30">
        <v>143</v>
      </c>
      <c r="B146" s="31" t="s">
        <v>222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79"/>
      <c r="N146" s="79"/>
      <c r="O146" s="79"/>
      <c r="P146" s="79"/>
      <c r="Q146" s="79"/>
      <c r="R146" s="79"/>
    </row>
    <row r="147" spans="1:18" ht="20.25" customHeight="1" x14ac:dyDescent="0.2">
      <c r="A147" s="30">
        <v>165</v>
      </c>
      <c r="B147" s="31" t="s">
        <v>139</v>
      </c>
      <c r="C147" s="32">
        <v>0.121859</v>
      </c>
      <c r="D147" s="32">
        <v>8.5694000000000006E-2</v>
      </c>
      <c r="E147" s="32">
        <v>0.10033</v>
      </c>
      <c r="F147" s="32">
        <v>0.10008</v>
      </c>
      <c r="G147" s="32">
        <v>0.11360000000000001</v>
      </c>
      <c r="H147" s="32">
        <v>0.1138</v>
      </c>
      <c r="I147" s="32">
        <v>0.11330999999999999</v>
      </c>
      <c r="J147" s="32">
        <v>0.11335000000000001</v>
      </c>
      <c r="K147" s="32">
        <v>0.1162</v>
      </c>
      <c r="L147" s="32">
        <v>0.10654</v>
      </c>
      <c r="M147" s="79">
        <v>0.10245</v>
      </c>
      <c r="N147" s="79">
        <v>0.11187999999999999</v>
      </c>
      <c r="O147" s="79">
        <v>0.10675</v>
      </c>
      <c r="P147" s="79">
        <v>0.10648000000000001</v>
      </c>
      <c r="Q147" s="79">
        <v>0.10465000000000001</v>
      </c>
      <c r="R147" s="79">
        <v>0.113839</v>
      </c>
    </row>
    <row r="148" spans="1:18" ht="20.25" customHeight="1" x14ac:dyDescent="0.2">
      <c r="A148" s="30">
        <v>90</v>
      </c>
      <c r="B148" s="31" t="s">
        <v>140</v>
      </c>
      <c r="C148" s="32">
        <v>0.15914500000000001</v>
      </c>
      <c r="D148" s="32">
        <v>0.15196699999999999</v>
      </c>
      <c r="E148" s="32">
        <v>0.15952</v>
      </c>
      <c r="F148" s="32">
        <v>0.15379999999999999</v>
      </c>
      <c r="G148" s="32">
        <v>0.16472999999999999</v>
      </c>
      <c r="H148" s="32">
        <v>0.15747</v>
      </c>
      <c r="I148" s="32">
        <v>0.15797</v>
      </c>
      <c r="J148" s="32">
        <v>0.15609999999999999</v>
      </c>
      <c r="K148" s="32">
        <v>0.18101999999999999</v>
      </c>
      <c r="L148" s="32">
        <v>0.14746999999999999</v>
      </c>
      <c r="M148" s="79">
        <v>0.14848</v>
      </c>
      <c r="N148" s="79">
        <v>0.16605</v>
      </c>
      <c r="O148" s="79">
        <v>0.14843000000000001</v>
      </c>
      <c r="P148" s="79">
        <v>0.15323000000000001</v>
      </c>
      <c r="Q148" s="79">
        <v>0.13446</v>
      </c>
      <c r="R148" s="79">
        <v>0.14785400000000001</v>
      </c>
    </row>
    <row r="149" spans="1:18" ht="20.25" customHeight="1" x14ac:dyDescent="0.2">
      <c r="A149" s="30">
        <v>109</v>
      </c>
      <c r="B149" s="31" t="s">
        <v>141</v>
      </c>
      <c r="C149" s="32">
        <v>0.15206</v>
      </c>
      <c r="D149" s="32">
        <v>0.16286500000000001</v>
      </c>
      <c r="E149" s="32">
        <v>0.15106</v>
      </c>
      <c r="F149" s="32">
        <v>0.14144000000000001</v>
      </c>
      <c r="G149" s="32">
        <v>0.18834999999999999</v>
      </c>
      <c r="H149" s="32">
        <v>0.15997</v>
      </c>
      <c r="I149" s="32">
        <v>0.15348000000000001</v>
      </c>
      <c r="J149" s="32">
        <v>0.10339</v>
      </c>
      <c r="K149" s="32">
        <v>0.19672000000000001</v>
      </c>
      <c r="L149" s="32">
        <v>0.18706</v>
      </c>
      <c r="M149" s="79">
        <v>0.25422</v>
      </c>
      <c r="N149" s="79">
        <v>0.18447</v>
      </c>
      <c r="O149" s="79">
        <v>0.17699000000000001</v>
      </c>
      <c r="P149" s="79">
        <v>0.16220000000000001</v>
      </c>
      <c r="Q149" s="79">
        <v>0.15359</v>
      </c>
      <c r="R149" s="79"/>
    </row>
    <row r="150" spans="1:18" ht="20.25" customHeight="1" x14ac:dyDescent="0.2">
      <c r="A150" s="30">
        <v>1119</v>
      </c>
      <c r="B150" s="31" t="s">
        <v>142</v>
      </c>
      <c r="C150" s="32">
        <v>0.10076</v>
      </c>
      <c r="D150" s="32">
        <v>0.10004300000000001</v>
      </c>
      <c r="E150" s="32">
        <v>0.10002999999999999</v>
      </c>
      <c r="F150" s="32">
        <v>0.1</v>
      </c>
      <c r="G150" s="32">
        <v>0.10008</v>
      </c>
      <c r="H150" s="32"/>
      <c r="I150" s="32"/>
      <c r="J150" s="32"/>
      <c r="K150" s="32"/>
      <c r="L150" s="32"/>
      <c r="M150" s="79"/>
      <c r="N150" s="79"/>
      <c r="O150" s="79"/>
      <c r="P150" s="79"/>
      <c r="Q150" s="79"/>
      <c r="R150" s="79"/>
    </row>
    <row r="151" spans="1:18" ht="20.25" customHeight="1" x14ac:dyDescent="0.2">
      <c r="A151" s="30">
        <v>157</v>
      </c>
      <c r="B151" s="31" t="s">
        <v>143</v>
      </c>
      <c r="C151" s="32">
        <v>0.112611</v>
      </c>
      <c r="D151" s="32">
        <v>0.120089</v>
      </c>
      <c r="E151" s="32">
        <v>0.10242</v>
      </c>
      <c r="F151" s="32">
        <v>0.10892</v>
      </c>
      <c r="G151" s="32">
        <v>0.10796</v>
      </c>
      <c r="H151" s="32">
        <v>0.125</v>
      </c>
      <c r="I151" s="32">
        <v>0.10365000000000001</v>
      </c>
      <c r="J151" s="32">
        <v>9.7900000000000001E-2</v>
      </c>
      <c r="K151" s="32">
        <v>9.5630000000000007E-2</v>
      </c>
      <c r="L151" s="32">
        <v>0.10067</v>
      </c>
      <c r="M151" s="79">
        <v>0.10474</v>
      </c>
      <c r="N151" s="79">
        <v>0.1087</v>
      </c>
      <c r="O151" s="79">
        <v>0.13622999999999999</v>
      </c>
      <c r="P151" s="79">
        <v>0.12248000000000001</v>
      </c>
      <c r="Q151" s="79">
        <v>0.10654</v>
      </c>
      <c r="R151" s="79">
        <v>0.100466</v>
      </c>
    </row>
    <row r="152" spans="1:18" ht="20.25" customHeight="1" x14ac:dyDescent="0.2">
      <c r="A152" s="30">
        <v>158</v>
      </c>
      <c r="B152" s="31" t="s">
        <v>153</v>
      </c>
      <c r="C152" s="32">
        <v>0.109668</v>
      </c>
      <c r="D152" s="32">
        <v>0.104391</v>
      </c>
      <c r="E152" s="32">
        <v>5.2819999999999999E-2</v>
      </c>
      <c r="F152" s="32">
        <v>0.10641</v>
      </c>
      <c r="G152" s="32">
        <v>0.12436</v>
      </c>
      <c r="H152" s="32">
        <v>0.13255</v>
      </c>
      <c r="I152" s="32">
        <v>0.10348</v>
      </c>
      <c r="J152" s="32">
        <v>0.10693</v>
      </c>
      <c r="K152" s="32">
        <v>0.10148</v>
      </c>
      <c r="L152" s="32">
        <v>0.12809999999999999</v>
      </c>
      <c r="M152" s="79">
        <v>0.12243999999999999</v>
      </c>
      <c r="N152" s="79">
        <v>0.1128</v>
      </c>
      <c r="O152" s="79">
        <v>0.12522</v>
      </c>
      <c r="P152" s="79">
        <v>0.13325000000000001</v>
      </c>
      <c r="Q152" s="79">
        <v>0.12551999999999999</v>
      </c>
      <c r="R152" s="79">
        <v>0.105049</v>
      </c>
    </row>
    <row r="153" spans="1:18" ht="20.25" customHeight="1" x14ac:dyDescent="0.2">
      <c r="A153" s="30">
        <v>131</v>
      </c>
      <c r="B153" s="31" t="s">
        <v>154</v>
      </c>
      <c r="C153" s="32">
        <v>0.11118500000000001</v>
      </c>
      <c r="D153" s="32">
        <v>0.10369200000000001</v>
      </c>
      <c r="E153" s="32">
        <v>0.10204000000000001</v>
      </c>
      <c r="F153" s="32">
        <v>0.10276</v>
      </c>
      <c r="G153" s="32">
        <v>0.13655</v>
      </c>
      <c r="H153" s="32">
        <v>0.1394</v>
      </c>
      <c r="I153" s="32">
        <v>0.13666</v>
      </c>
      <c r="J153" s="32">
        <v>0.13411000000000001</v>
      </c>
      <c r="K153" s="32">
        <v>0.12848999999999999</v>
      </c>
      <c r="L153" s="32">
        <v>0.1169</v>
      </c>
      <c r="M153" s="79">
        <v>0.11991</v>
      </c>
      <c r="N153" s="79">
        <v>0.11971</v>
      </c>
      <c r="O153" s="79">
        <v>0.12801999999999999</v>
      </c>
      <c r="P153" s="79">
        <v>0.10483000000000001</v>
      </c>
      <c r="Q153" s="79">
        <v>0.10483000000000001</v>
      </c>
      <c r="R153" s="79">
        <v>0.10298</v>
      </c>
    </row>
    <row r="154" spans="1:18" ht="20.25" customHeight="1" x14ac:dyDescent="0.2">
      <c r="A154" s="30">
        <v>120</v>
      </c>
      <c r="B154" s="31" t="s">
        <v>144</v>
      </c>
      <c r="C154" s="32">
        <v>0.103508</v>
      </c>
      <c r="D154" s="32">
        <v>0.100105</v>
      </c>
      <c r="E154" s="32">
        <v>0.10048</v>
      </c>
      <c r="F154" s="32">
        <v>0.1</v>
      </c>
      <c r="G154" s="32">
        <v>0.10013</v>
      </c>
      <c r="H154" s="32">
        <v>0.10249999999999999</v>
      </c>
      <c r="I154" s="32">
        <v>0.1</v>
      </c>
      <c r="J154" s="32">
        <v>0.1</v>
      </c>
      <c r="K154" s="32">
        <v>0.1</v>
      </c>
      <c r="L154" s="32">
        <v>0.1</v>
      </c>
      <c r="M154" s="79">
        <v>0.1</v>
      </c>
      <c r="N154" s="79">
        <v>0.1</v>
      </c>
      <c r="O154" s="79">
        <v>0.1</v>
      </c>
      <c r="P154" s="79">
        <v>0.1</v>
      </c>
      <c r="Q154" s="79">
        <v>0.1</v>
      </c>
      <c r="R154" s="79">
        <v>0.10000100000000001</v>
      </c>
    </row>
    <row r="155" spans="1:18" ht="20.25" customHeight="1" x14ac:dyDescent="0.2">
      <c r="A155" s="30">
        <v>110</v>
      </c>
      <c r="B155" s="31" t="s">
        <v>145</v>
      </c>
      <c r="C155" s="32">
        <v>0.31907999999999997</v>
      </c>
      <c r="D155" s="32">
        <v>0.32882</v>
      </c>
      <c r="E155" s="32">
        <v>0.30719000000000002</v>
      </c>
      <c r="F155" s="32">
        <v>0.36519000000000001</v>
      </c>
      <c r="G155" s="32">
        <v>0.26751999999999998</v>
      </c>
      <c r="H155" s="32">
        <v>0.37064000000000002</v>
      </c>
      <c r="I155" s="32">
        <v>0.31462000000000001</v>
      </c>
      <c r="J155" s="32">
        <v>0.39278999999999997</v>
      </c>
      <c r="K155" s="32">
        <v>0.27362999999999998</v>
      </c>
      <c r="L155" s="32">
        <v>0.23211000000000001</v>
      </c>
      <c r="M155" s="79">
        <v>0.19277</v>
      </c>
      <c r="N155" s="79">
        <v>0.17085</v>
      </c>
      <c r="O155" s="79">
        <v>0.13791999999999999</v>
      </c>
      <c r="P155" s="79">
        <v>0.12144000000000001</v>
      </c>
      <c r="Q155" s="79">
        <v>0.16871</v>
      </c>
      <c r="R155" s="79"/>
    </row>
    <row r="156" spans="1:18" ht="20.25" customHeight="1" x14ac:dyDescent="0.2">
      <c r="A156" s="30">
        <v>126</v>
      </c>
      <c r="B156" s="31" t="s">
        <v>146</v>
      </c>
      <c r="C156" s="32">
        <v>0.100303</v>
      </c>
      <c r="D156" s="32">
        <v>0.103591</v>
      </c>
      <c r="E156" s="32">
        <v>0.10032000000000001</v>
      </c>
      <c r="F156" s="32">
        <v>0.1014</v>
      </c>
      <c r="G156" s="32">
        <v>0.10196</v>
      </c>
      <c r="H156" s="32">
        <v>0.10077</v>
      </c>
      <c r="I156" s="32">
        <v>0.10125000000000001</v>
      </c>
      <c r="J156" s="32">
        <v>0.10043000000000001</v>
      </c>
      <c r="K156" s="32">
        <v>0.10045999999999999</v>
      </c>
      <c r="L156" s="32">
        <v>0.10045999999999999</v>
      </c>
      <c r="M156" s="79">
        <v>0.10067</v>
      </c>
      <c r="N156" s="79">
        <v>0.10363</v>
      </c>
      <c r="O156" s="79">
        <v>0.10224999999999999</v>
      </c>
      <c r="P156" s="79">
        <v>0.10349</v>
      </c>
      <c r="Q156" s="79">
        <v>0.10159</v>
      </c>
      <c r="R156" s="79">
        <v>0.10351100000000001</v>
      </c>
    </row>
    <row r="157" spans="1:18" ht="20.25" customHeight="1" x14ac:dyDescent="0.2">
      <c r="A157" s="30">
        <v>166</v>
      </c>
      <c r="B157" s="31" t="s">
        <v>147</v>
      </c>
      <c r="C157" s="32">
        <v>0.11366800000000001</v>
      </c>
      <c r="D157" s="32">
        <v>0.12698499999999999</v>
      </c>
      <c r="E157" s="32">
        <v>0.12675</v>
      </c>
      <c r="F157" s="32">
        <v>0.12609999999999999</v>
      </c>
      <c r="G157" s="32">
        <v>0.13381000000000001</v>
      </c>
      <c r="H157" s="32">
        <v>0.12343999999999999</v>
      </c>
      <c r="I157" s="32">
        <v>0.13446</v>
      </c>
      <c r="J157" s="32">
        <v>0.12106</v>
      </c>
      <c r="K157" s="32">
        <v>0.10112</v>
      </c>
      <c r="L157" s="32">
        <v>0.10392</v>
      </c>
      <c r="M157" s="79">
        <v>0.10495</v>
      </c>
      <c r="N157" s="79">
        <v>0.10556</v>
      </c>
      <c r="O157" s="79">
        <v>0.10637000000000001</v>
      </c>
      <c r="P157" s="79">
        <v>0.11019</v>
      </c>
      <c r="Q157" s="79">
        <v>0.11246</v>
      </c>
      <c r="R157" s="79">
        <v>0.108073</v>
      </c>
    </row>
    <row r="158" spans="1:18" ht="20.25" customHeight="1" x14ac:dyDescent="0.2">
      <c r="A158" s="30">
        <v>59</v>
      </c>
      <c r="B158" s="31" t="s">
        <v>148</v>
      </c>
      <c r="C158" s="32">
        <v>0.117878</v>
      </c>
      <c r="D158" s="32">
        <v>0.123915</v>
      </c>
      <c r="E158" s="32">
        <v>0.13539999999999999</v>
      </c>
      <c r="F158" s="32">
        <v>0.13577</v>
      </c>
      <c r="G158" s="32">
        <v>0.14854000000000001</v>
      </c>
      <c r="H158" s="32">
        <v>0.13364000000000001</v>
      </c>
      <c r="I158" s="32">
        <v>0.15071999999999999</v>
      </c>
      <c r="J158" s="32">
        <v>0.13622999999999999</v>
      </c>
      <c r="K158" s="32">
        <v>0.13997999999999999</v>
      </c>
      <c r="L158" s="32">
        <v>0.14208999999999999</v>
      </c>
      <c r="M158" s="79">
        <v>0.15964</v>
      </c>
      <c r="N158" s="79">
        <v>0.16675999999999999</v>
      </c>
      <c r="O158" s="79">
        <v>0.14115</v>
      </c>
      <c r="P158" s="79">
        <v>0.14338000000000001</v>
      </c>
      <c r="Q158" s="79"/>
      <c r="R158" s="79"/>
    </row>
    <row r="159" spans="1:18" ht="20.25" customHeight="1" x14ac:dyDescent="0.2">
      <c r="A159" s="30">
        <v>60</v>
      </c>
      <c r="B159" s="31" t="s">
        <v>149</v>
      </c>
      <c r="C159" s="32">
        <v>0.10842599999999999</v>
      </c>
      <c r="D159" s="32">
        <v>9.9653000000000005E-2</v>
      </c>
      <c r="E159" s="32">
        <v>0.13463</v>
      </c>
      <c r="F159" s="32">
        <v>0.15273999999999999</v>
      </c>
      <c r="G159" s="32">
        <v>0.13178000000000001</v>
      </c>
      <c r="H159" s="32">
        <v>0.17610999999999999</v>
      </c>
      <c r="I159" s="32">
        <v>0.26584000000000002</v>
      </c>
      <c r="J159" s="32">
        <v>0.20199</v>
      </c>
      <c r="K159" s="32">
        <v>0.17851</v>
      </c>
      <c r="L159" s="32">
        <v>0.10059</v>
      </c>
      <c r="M159" s="79">
        <v>0.10025000000000001</v>
      </c>
      <c r="N159" s="79">
        <v>0.1</v>
      </c>
      <c r="O159" s="79">
        <v>0.1</v>
      </c>
      <c r="P159" s="79">
        <v>0.1</v>
      </c>
      <c r="Q159" s="79">
        <v>0.10253</v>
      </c>
      <c r="R159" s="79">
        <v>0.1</v>
      </c>
    </row>
    <row r="160" spans="1:18" ht="20.25" customHeight="1" x14ac:dyDescent="0.2">
      <c r="A160" s="30">
        <v>1111</v>
      </c>
      <c r="B160" s="31" t="s">
        <v>150</v>
      </c>
      <c r="C160" s="32">
        <v>7.5300000000000006E-2</v>
      </c>
      <c r="D160" s="32">
        <v>0.105513</v>
      </c>
      <c r="E160" s="32">
        <v>0.10995000000000001</v>
      </c>
      <c r="F160" s="32"/>
      <c r="G160" s="32"/>
      <c r="H160" s="32"/>
      <c r="I160" s="32"/>
      <c r="J160" s="32"/>
      <c r="K160" s="32"/>
      <c r="L160" s="32"/>
      <c r="M160" s="79"/>
      <c r="N160" s="79"/>
      <c r="O160" s="79"/>
      <c r="P160" s="79"/>
      <c r="Q160" s="79"/>
      <c r="R160" s="79"/>
    </row>
    <row r="161" spans="1:18" ht="20.25" customHeight="1" x14ac:dyDescent="0.2">
      <c r="A161" s="30">
        <v>148</v>
      </c>
      <c r="B161" s="31" t="s">
        <v>151</v>
      </c>
      <c r="C161" s="32">
        <v>0.11905300000000001</v>
      </c>
      <c r="D161" s="32">
        <v>0.114744</v>
      </c>
      <c r="E161" s="32">
        <v>0.10661</v>
      </c>
      <c r="F161" s="32">
        <v>0.10056</v>
      </c>
      <c r="G161" s="32">
        <v>0.10027999999999999</v>
      </c>
      <c r="H161" s="32">
        <v>0.10755000000000001</v>
      </c>
      <c r="I161" s="32">
        <v>0.1013</v>
      </c>
      <c r="J161" s="32">
        <v>0.10023</v>
      </c>
      <c r="K161" s="32">
        <v>0.10007000000000001</v>
      </c>
      <c r="L161" s="32">
        <v>0.10047</v>
      </c>
      <c r="M161" s="79">
        <v>9.9949999999999997E-2</v>
      </c>
      <c r="N161" s="79">
        <v>0.10006</v>
      </c>
      <c r="O161" s="79">
        <v>9.9979999999999999E-2</v>
      </c>
      <c r="P161" s="79">
        <v>0.10020999999999999</v>
      </c>
      <c r="Q161" s="79">
        <v>0.1</v>
      </c>
      <c r="R161" s="79"/>
    </row>
    <row r="162" spans="1:18" ht="20.25" customHeight="1" x14ac:dyDescent="0.2">
      <c r="A162" s="30">
        <v>167</v>
      </c>
      <c r="B162" s="31" t="s">
        <v>152</v>
      </c>
      <c r="C162" s="32">
        <v>0.101021</v>
      </c>
      <c r="D162" s="32">
        <v>0.134711</v>
      </c>
      <c r="E162" s="32">
        <v>0.11837</v>
      </c>
      <c r="F162" s="32">
        <v>0.12303</v>
      </c>
      <c r="G162" s="32">
        <v>0.13603999999999999</v>
      </c>
      <c r="H162" s="32">
        <v>0.13744000000000001</v>
      </c>
      <c r="I162" s="32">
        <v>0.10888</v>
      </c>
      <c r="J162" s="32">
        <v>0.10299</v>
      </c>
      <c r="K162" s="32">
        <v>0.10346</v>
      </c>
      <c r="L162" s="32">
        <v>0.11328000000000001</v>
      </c>
      <c r="M162" s="79">
        <v>0.11047999999999999</v>
      </c>
      <c r="N162" s="79">
        <v>0.11011</v>
      </c>
      <c r="O162" s="79">
        <v>0.11752</v>
      </c>
      <c r="P162" s="79">
        <v>0.10825</v>
      </c>
      <c r="Q162" s="79">
        <v>0.10335999999999999</v>
      </c>
      <c r="R162" s="79">
        <v>0.118507</v>
      </c>
    </row>
    <row r="163" spans="1:18" ht="20.25" customHeight="1" x14ac:dyDescent="0.2">
      <c r="A163" s="30">
        <v>74</v>
      </c>
      <c r="B163" s="31" t="s">
        <v>155</v>
      </c>
      <c r="C163" s="32">
        <v>0.10294399999999999</v>
      </c>
      <c r="D163" s="32">
        <v>0.10183499999999999</v>
      </c>
      <c r="E163" s="32">
        <v>0.10113999999999999</v>
      </c>
      <c r="F163" s="32">
        <v>0.10163</v>
      </c>
      <c r="G163" s="32">
        <v>0.10137</v>
      </c>
      <c r="H163" s="32">
        <v>0.10604</v>
      </c>
      <c r="I163" s="32">
        <v>0.10334</v>
      </c>
      <c r="J163" s="32">
        <v>0.10106</v>
      </c>
      <c r="K163" s="32">
        <v>0.10133</v>
      </c>
      <c r="L163" s="32">
        <v>0.10144</v>
      </c>
      <c r="M163" s="79">
        <v>0.10088</v>
      </c>
      <c r="N163" s="79">
        <v>0.11792999999999999</v>
      </c>
      <c r="O163" s="79">
        <v>0.10389</v>
      </c>
      <c r="P163" s="79">
        <v>0.10829999999999999</v>
      </c>
      <c r="Q163" s="79">
        <v>0.10600999999999999</v>
      </c>
      <c r="R163" s="79">
        <v>0.106956</v>
      </c>
    </row>
    <row r="164" spans="1:18" ht="20.25" customHeight="1" x14ac:dyDescent="0.2">
      <c r="A164" s="30">
        <v>61</v>
      </c>
      <c r="B164" s="31" t="s">
        <v>156</v>
      </c>
      <c r="C164" s="32">
        <v>0.100574</v>
      </c>
      <c r="D164" s="32">
        <v>0.133689</v>
      </c>
      <c r="E164" s="32">
        <v>0.14882000000000001</v>
      </c>
      <c r="F164" s="32">
        <v>0.10338</v>
      </c>
      <c r="G164" s="32">
        <v>0.14265</v>
      </c>
      <c r="H164" s="32">
        <v>0.15076000000000001</v>
      </c>
      <c r="I164" s="32">
        <v>0.12357</v>
      </c>
      <c r="J164" s="32">
        <v>0.13253999999999999</v>
      </c>
      <c r="K164" s="32">
        <v>0.15137999999999999</v>
      </c>
      <c r="L164" s="32">
        <v>0.23813000000000001</v>
      </c>
      <c r="M164" s="79">
        <v>0.28459000000000001</v>
      </c>
      <c r="N164" s="79">
        <v>0.21679000000000001</v>
      </c>
      <c r="O164" s="79">
        <v>0.28277000000000002</v>
      </c>
      <c r="P164" s="79">
        <v>0.23016</v>
      </c>
      <c r="Q164" s="79">
        <v>0.31585999999999997</v>
      </c>
      <c r="R164" s="79">
        <v>0.340976</v>
      </c>
    </row>
    <row r="165" spans="1:18" ht="20.25" customHeight="1" x14ac:dyDescent="0.2">
      <c r="A165" s="30">
        <v>62</v>
      </c>
      <c r="B165" s="31" t="s">
        <v>157</v>
      </c>
      <c r="C165" s="32">
        <v>0.106487</v>
      </c>
      <c r="D165" s="32">
        <v>0.106476</v>
      </c>
      <c r="E165" s="32">
        <v>0.11316</v>
      </c>
      <c r="F165" s="32">
        <v>0.10774</v>
      </c>
      <c r="G165" s="32">
        <v>0.10538</v>
      </c>
      <c r="H165" s="32">
        <v>0.11305</v>
      </c>
      <c r="I165" s="32">
        <v>0.11293</v>
      </c>
      <c r="J165" s="32">
        <v>0.11096</v>
      </c>
      <c r="K165" s="32">
        <v>0.10884000000000001</v>
      </c>
      <c r="L165" s="32">
        <v>0.11179</v>
      </c>
      <c r="M165" s="79">
        <v>0.10800999999999999</v>
      </c>
      <c r="N165" s="79">
        <v>0.11397</v>
      </c>
      <c r="O165" s="79">
        <v>0.11063000000000001</v>
      </c>
      <c r="P165" s="79">
        <v>0.11038000000000001</v>
      </c>
      <c r="Q165" s="79">
        <v>0.10657</v>
      </c>
      <c r="R165" s="79">
        <v>0.1153</v>
      </c>
    </row>
    <row r="166" spans="1:18" ht="20.25" customHeight="1" x14ac:dyDescent="0.2">
      <c r="A166" s="30">
        <v>42</v>
      </c>
      <c r="B166" s="31" t="s">
        <v>158</v>
      </c>
      <c r="C166" s="32">
        <v>0.100671</v>
      </c>
      <c r="D166" s="32">
        <v>0.10005799999999999</v>
      </c>
      <c r="E166" s="32">
        <v>0.1</v>
      </c>
      <c r="F166" s="32">
        <v>9.9989999999999996E-2</v>
      </c>
      <c r="G166" s="32"/>
      <c r="H166" s="32">
        <v>0.10045999999999999</v>
      </c>
      <c r="I166" s="32">
        <v>0.1003</v>
      </c>
      <c r="J166" s="32">
        <v>0.1</v>
      </c>
      <c r="K166" s="32">
        <v>0.10013</v>
      </c>
      <c r="L166" s="32">
        <v>0.10038</v>
      </c>
      <c r="M166" s="79">
        <v>0.10001</v>
      </c>
      <c r="N166" s="79">
        <v>0.10065</v>
      </c>
      <c r="O166" s="79">
        <v>0.1</v>
      </c>
      <c r="P166" s="79">
        <v>0.99956</v>
      </c>
      <c r="Q166" s="79">
        <v>0.10001</v>
      </c>
      <c r="R166" s="79">
        <v>0.100006</v>
      </c>
    </row>
    <row r="167" spans="1:18" ht="15.75" customHeight="1" x14ac:dyDescent="0.2">
      <c r="A167" s="55"/>
      <c r="B167" s="68" t="s">
        <v>198</v>
      </c>
      <c r="C167" s="69">
        <f t="shared" ref="C167:M167" si="0">MIN(C3:C166)</f>
        <v>6.7045999999999994E-2</v>
      </c>
      <c r="D167" s="69">
        <f t="shared" si="0"/>
        <v>6.9727999999999998E-2</v>
      </c>
      <c r="E167" s="69">
        <f t="shared" si="0"/>
        <v>3.1829999999999997E-2</v>
      </c>
      <c r="F167" s="69">
        <f t="shared" si="0"/>
        <v>8.0750000000000002E-2</v>
      </c>
      <c r="G167" s="69">
        <f t="shared" si="0"/>
        <v>7.0059999999999997E-2</v>
      </c>
      <c r="H167" s="69">
        <f t="shared" si="0"/>
        <v>8.1960000000000005E-2</v>
      </c>
      <c r="I167" s="69">
        <f t="shared" si="0"/>
        <v>8.4029999999999994E-2</v>
      </c>
      <c r="J167" s="69">
        <f t="shared" si="0"/>
        <v>9.7739999999999994E-2</v>
      </c>
      <c r="K167" s="69">
        <f t="shared" si="0"/>
        <v>7.7149999999999996E-2</v>
      </c>
      <c r="L167" s="69">
        <f t="shared" si="0"/>
        <v>8.7340000000000001E-2</v>
      </c>
      <c r="M167" s="69">
        <f t="shared" si="0"/>
        <v>9.9949999999999997E-2</v>
      </c>
      <c r="N167" s="69">
        <f>MIN(N3:N166)</f>
        <v>0.1</v>
      </c>
      <c r="O167" s="69">
        <f>MIN(O3:O166)</f>
        <v>9.9979999999999999E-2</v>
      </c>
      <c r="P167" s="69">
        <f>MIN(P3:P166)</f>
        <v>0.1</v>
      </c>
      <c r="Q167" s="69">
        <f>MIN(Q3:Q166)</f>
        <v>9.9349999999999994E-2</v>
      </c>
      <c r="R167" s="69">
        <f t="shared" ref="R167" si="1">MIN(R3:R166)</f>
        <v>0.1</v>
      </c>
    </row>
    <row r="168" spans="1:18" ht="15.75" customHeight="1" x14ac:dyDescent="0.2">
      <c r="A168" s="55"/>
      <c r="B168" s="68" t="s">
        <v>199</v>
      </c>
      <c r="C168" s="69">
        <f t="shared" ref="C168:M168" si="2">MAX(C3:C166)</f>
        <v>0.86400500000000002</v>
      </c>
      <c r="D168" s="69">
        <f t="shared" si="2"/>
        <v>0.56671499999999997</v>
      </c>
      <c r="E168" s="69">
        <f t="shared" si="2"/>
        <v>0.34168999999999999</v>
      </c>
      <c r="F168" s="69">
        <f t="shared" si="2"/>
        <v>0.36519000000000001</v>
      </c>
      <c r="G168" s="69">
        <f t="shared" si="2"/>
        <v>0.52019000000000004</v>
      </c>
      <c r="H168" s="69">
        <f t="shared" si="2"/>
        <v>0.48904999999999998</v>
      </c>
      <c r="I168" s="69">
        <f t="shared" si="2"/>
        <v>0.40891</v>
      </c>
      <c r="J168" s="69">
        <f t="shared" si="2"/>
        <v>0.39278999999999997</v>
      </c>
      <c r="K168" s="69">
        <f t="shared" si="2"/>
        <v>0.27362999999999998</v>
      </c>
      <c r="L168" s="69">
        <f t="shared" si="2"/>
        <v>0.23813000000000001</v>
      </c>
      <c r="M168" s="69">
        <f t="shared" si="2"/>
        <v>0.28459000000000001</v>
      </c>
      <c r="N168" s="69">
        <f>MAX(N3:N166)</f>
        <v>0.39311000000000001</v>
      </c>
      <c r="O168" s="69">
        <f>MAX(O3:O166)</f>
        <v>0.40505999999999998</v>
      </c>
      <c r="P168" s="69">
        <f>MAX(P3:P166)</f>
        <v>0.99956</v>
      </c>
      <c r="Q168" s="69">
        <f>MAX(Q3:Q166)</f>
        <v>0.31585999999999997</v>
      </c>
      <c r="R168" s="69">
        <f t="shared" ref="R168" si="3">MAX(R3:R166)</f>
        <v>0.63017000000000001</v>
      </c>
    </row>
    <row r="169" spans="1:18" x14ac:dyDescent="0.2">
      <c r="A169" s="55"/>
      <c r="B169" s="68" t="s">
        <v>213</v>
      </c>
      <c r="C169" s="69">
        <f t="shared" ref="C169:M169" si="4">MEDIAN(C3:C166)</f>
        <v>0.10755600000000001</v>
      </c>
      <c r="D169" s="69">
        <f t="shared" si="4"/>
        <v>0.106638</v>
      </c>
      <c r="E169" s="69">
        <f t="shared" si="4"/>
        <v>0.10485999999999999</v>
      </c>
      <c r="F169" s="69">
        <f t="shared" si="4"/>
        <v>0.10503</v>
      </c>
      <c r="G169" s="69">
        <f t="shared" si="4"/>
        <v>0.10892499999999999</v>
      </c>
      <c r="H169" s="69">
        <f t="shared" si="4"/>
        <v>0.11018</v>
      </c>
      <c r="I169" s="69">
        <f t="shared" si="4"/>
        <v>0.10793999999999999</v>
      </c>
      <c r="J169" s="69">
        <f t="shared" si="4"/>
        <v>0.10706</v>
      </c>
      <c r="K169" s="69">
        <f t="shared" si="4"/>
        <v>0.103795</v>
      </c>
      <c r="L169" s="69">
        <f t="shared" si="4"/>
        <v>0.10631</v>
      </c>
      <c r="M169" s="69">
        <f t="shared" si="4"/>
        <v>0.105505</v>
      </c>
      <c r="N169" s="69">
        <f>MEDIAN(N3:N166)</f>
        <v>0.104405</v>
      </c>
      <c r="O169" s="69">
        <f>MEDIAN(O3:O166)</f>
        <v>0.10646</v>
      </c>
      <c r="P169" s="69">
        <f>MEDIAN(P3:P166)</f>
        <v>0.105685</v>
      </c>
      <c r="Q169" s="69">
        <f>MEDIAN(Q3:Q166)</f>
        <v>0.10483000000000001</v>
      </c>
      <c r="R169" s="69">
        <f t="shared" ref="R169" si="5">MEDIAN(R3:R166)</f>
        <v>0.10559399999999999</v>
      </c>
    </row>
    <row r="170" spans="1:18" x14ac:dyDescent="0.2">
      <c r="A170" s="55"/>
      <c r="B170" s="68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</row>
    <row r="171" spans="1:18" x14ac:dyDescent="0.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</row>
    <row r="172" spans="1:18" x14ac:dyDescent="0.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</row>
  </sheetData>
  <autoFilter ref="A2:R169"/>
  <mergeCells count="1">
    <mergeCell ref="A1:R1"/>
  </mergeCells>
  <conditionalFormatting sqref="C3:M166 R3:R166">
    <cfRule type="containsBlanks" dxfId="71" priority="31" stopIfTrue="1">
      <formula>LEN(TRIM(C3))=0</formula>
    </cfRule>
    <cfRule type="cellIs" dxfId="70" priority="32" stopIfTrue="1" operator="lessThanOrEqual">
      <formula>0.01949999999</formula>
    </cfRule>
    <cfRule type="cellIs" dxfId="69" priority="33" stopIfTrue="1" operator="between">
      <formula>0.0195</formula>
      <formula>0.049499999999999</formula>
    </cfRule>
    <cfRule type="cellIs" dxfId="68" priority="34" stopIfTrue="1" operator="between">
      <formula>0.0495</formula>
      <formula>0.0794999999999999</formula>
    </cfRule>
    <cfRule type="cellIs" dxfId="67" priority="35" stopIfTrue="1" operator="between">
      <formula>0.0795</formula>
      <formula>0.0994999999</formula>
    </cfRule>
    <cfRule type="cellIs" dxfId="66" priority="36" stopIfTrue="1" operator="greaterThanOrEqual">
      <formula>0.0995</formula>
    </cfRule>
  </conditionalFormatting>
  <conditionalFormatting sqref="N3:O166">
    <cfRule type="containsBlanks" dxfId="65" priority="25" stopIfTrue="1">
      <formula>LEN(TRIM(N3))=0</formula>
    </cfRule>
    <cfRule type="cellIs" dxfId="64" priority="26" stopIfTrue="1" operator="lessThanOrEqual">
      <formula>0.01949999999</formula>
    </cfRule>
    <cfRule type="cellIs" dxfId="63" priority="27" stopIfTrue="1" operator="between">
      <formula>0.0195</formula>
      <formula>0.049499999999999</formula>
    </cfRule>
    <cfRule type="cellIs" dxfId="62" priority="28" stopIfTrue="1" operator="between">
      <formula>0.0495</formula>
      <formula>0.0794999999999999</formula>
    </cfRule>
    <cfRule type="cellIs" dxfId="61" priority="29" stopIfTrue="1" operator="between">
      <formula>0.0795</formula>
      <formula>0.0994999999</formula>
    </cfRule>
    <cfRule type="cellIs" dxfId="60" priority="30" stopIfTrue="1" operator="greaterThanOrEqual">
      <formula>0.0995</formula>
    </cfRule>
  </conditionalFormatting>
  <conditionalFormatting sqref="P3:P166">
    <cfRule type="containsBlanks" dxfId="59" priority="19" stopIfTrue="1">
      <formula>LEN(TRIM(P3))=0</formula>
    </cfRule>
    <cfRule type="cellIs" dxfId="58" priority="20" stopIfTrue="1" operator="lessThanOrEqual">
      <formula>0.01949999999</formula>
    </cfRule>
    <cfRule type="cellIs" dxfId="57" priority="21" stopIfTrue="1" operator="between">
      <formula>0.0195</formula>
      <formula>0.049499999999999</formula>
    </cfRule>
    <cfRule type="cellIs" dxfId="56" priority="22" stopIfTrue="1" operator="between">
      <formula>0.0495</formula>
      <formula>0.0794999999999999</formula>
    </cfRule>
    <cfRule type="cellIs" dxfId="55" priority="23" stopIfTrue="1" operator="between">
      <formula>0.0795</formula>
      <formula>0.0994999999</formula>
    </cfRule>
    <cfRule type="cellIs" dxfId="54" priority="24" stopIfTrue="1" operator="greaterThanOrEqual">
      <formula>0.0995</formula>
    </cfRule>
  </conditionalFormatting>
  <conditionalFormatting sqref="Q3:Q166">
    <cfRule type="containsBlanks" dxfId="53" priority="13" stopIfTrue="1">
      <formula>LEN(TRIM(Q3))=0</formula>
    </cfRule>
    <cfRule type="cellIs" dxfId="52" priority="14" stopIfTrue="1" operator="lessThanOrEqual">
      <formula>0.01949999999</formula>
    </cfRule>
    <cfRule type="cellIs" dxfId="51" priority="15" stopIfTrue="1" operator="between">
      <formula>0.0195</formula>
      <formula>0.049499999999999</formula>
    </cfRule>
    <cfRule type="cellIs" dxfId="50" priority="16" stopIfTrue="1" operator="between">
      <formula>0.0495</formula>
      <formula>0.0794999999999999</formula>
    </cfRule>
    <cfRule type="cellIs" dxfId="49" priority="17" stopIfTrue="1" operator="between">
      <formula>0.0795</formula>
      <formula>0.0994999999</formula>
    </cfRule>
    <cfRule type="cellIs" dxfId="48" priority="18" stopIfTrue="1" operator="greaterThanOrEqual">
      <formula>0.0995</formula>
    </cfRule>
  </conditionalFormatting>
  <pageMargins left="0.78740157480314965" right="0.78740157480314965" top="0.98425196850393704" bottom="0.98425196850393704" header="0.51181102362204722" footer="0.51181102362204722"/>
  <pageSetup paperSize="9" scale="83" fitToHeight="0" orientation="portrait" r:id="rId1"/>
  <customProperties>
    <customPr name="EpmWorksheetKeyString_GUID" r:id="rId2"/>
  </customProperties>
  <ignoredErrors>
    <ignoredError sqref="C2:L2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2"/>
  <sheetViews>
    <sheetView showGridLines="0" zoomScaleNormal="100" workbookViewId="0">
      <pane ySplit="7" topLeftCell="A128" activePane="bottomLeft" state="frozen"/>
      <selection activeCell="T15" sqref="T15"/>
      <selection pane="bottomLeft" activeCell="A146" sqref="A146:B146"/>
    </sheetView>
  </sheetViews>
  <sheetFormatPr baseColWidth="10" defaultRowHeight="12.75" x14ac:dyDescent="0.2"/>
  <cols>
    <col min="1" max="1" width="4.42578125" bestFit="1" customWidth="1"/>
    <col min="2" max="2" width="23.140625" customWidth="1"/>
    <col min="3" max="18" width="13.28515625" customWidth="1"/>
  </cols>
  <sheetData>
    <row r="1" spans="1:18" ht="33.6" customHeight="1" x14ac:dyDescent="0.2">
      <c r="A1" s="98" t="s">
        <v>193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87"/>
    </row>
    <row r="2" spans="1:18" ht="15.2" customHeight="1" x14ac:dyDescent="0.2">
      <c r="A2" s="29" t="s">
        <v>0</v>
      </c>
      <c r="B2" s="29" t="s">
        <v>195</v>
      </c>
      <c r="C2" s="29" t="s">
        <v>159</v>
      </c>
      <c r="D2" s="29" t="s">
        <v>160</v>
      </c>
      <c r="E2" s="29" t="s">
        <v>161</v>
      </c>
      <c r="F2" s="29" t="s">
        <v>162</v>
      </c>
      <c r="G2" s="29" t="s">
        <v>163</v>
      </c>
      <c r="H2" s="29" t="s">
        <v>164</v>
      </c>
      <c r="I2" s="29" t="s">
        <v>165</v>
      </c>
      <c r="J2" s="29" t="s">
        <v>167</v>
      </c>
      <c r="K2" s="29" t="s">
        <v>168</v>
      </c>
      <c r="L2" s="29" t="s">
        <v>169</v>
      </c>
      <c r="M2" s="78" t="s">
        <v>188</v>
      </c>
      <c r="N2" s="82">
        <v>2017</v>
      </c>
      <c r="O2" s="82">
        <v>2018</v>
      </c>
      <c r="P2" s="82">
        <v>2019</v>
      </c>
      <c r="Q2" s="82">
        <v>2020</v>
      </c>
      <c r="R2" s="82">
        <v>2021</v>
      </c>
    </row>
    <row r="3" spans="1:18" ht="20.25" customHeight="1" x14ac:dyDescent="0.2">
      <c r="A3" s="30">
        <v>75</v>
      </c>
      <c r="B3" s="31" t="s">
        <v>1</v>
      </c>
      <c r="C3" s="33">
        <v>1677.0269960000001</v>
      </c>
      <c r="D3" s="33">
        <v>1343.563817</v>
      </c>
      <c r="E3" s="33">
        <v>1351.8375599999999</v>
      </c>
      <c r="F3" s="33">
        <v>975.72886000000005</v>
      </c>
      <c r="G3" s="33">
        <v>716.59202000000005</v>
      </c>
      <c r="H3" s="33">
        <v>1310.50359</v>
      </c>
      <c r="I3" s="33">
        <v>1480.44785</v>
      </c>
      <c r="J3" s="33">
        <v>1106.49746</v>
      </c>
      <c r="K3" s="33">
        <v>1109.3022900000001</v>
      </c>
      <c r="L3" s="33">
        <v>1270.51206</v>
      </c>
      <c r="M3" s="81">
        <v>917.15281000000004</v>
      </c>
      <c r="N3" s="81">
        <v>733.51340000000005</v>
      </c>
      <c r="O3" s="81">
        <v>726.48434999999995</v>
      </c>
      <c r="P3" s="81">
        <v>292.47827000000001</v>
      </c>
      <c r="Q3" s="81">
        <v>147.49827999999999</v>
      </c>
      <c r="R3" s="81">
        <v>-81.573148000000003</v>
      </c>
    </row>
    <row r="4" spans="1:18" ht="20.25" customHeight="1" x14ac:dyDescent="0.2">
      <c r="A4" s="30">
        <v>76</v>
      </c>
      <c r="B4" s="31" t="s">
        <v>2</v>
      </c>
      <c r="C4" s="33">
        <v>-11167.807822999999</v>
      </c>
      <c r="D4" s="33">
        <v>-6948.9968129999997</v>
      </c>
      <c r="E4" s="33">
        <v>-5239.0115699999997</v>
      </c>
      <c r="F4" s="33">
        <v>-4951.3298199999999</v>
      </c>
      <c r="G4" s="33">
        <v>-4343.5437300000003</v>
      </c>
      <c r="H4" s="33">
        <v>-6879.7613700000002</v>
      </c>
      <c r="I4" s="33">
        <v>-5170.1108599999998</v>
      </c>
      <c r="J4" s="33">
        <v>-6660.9216800000004</v>
      </c>
      <c r="K4" s="33">
        <v>-7302.4632300000003</v>
      </c>
      <c r="L4" s="33">
        <v>-8950.0850200000004</v>
      </c>
      <c r="M4" s="81">
        <v>-10288.506950000001</v>
      </c>
      <c r="N4" s="81">
        <v>-11154.649170000001</v>
      </c>
      <c r="O4" s="81">
        <v>-10281.945879999999</v>
      </c>
      <c r="P4" s="81">
        <v>-10362.249540000001</v>
      </c>
      <c r="Q4" s="81">
        <v>-8211.2512100000004</v>
      </c>
      <c r="R4" s="81">
        <v>-8677.2244850000006</v>
      </c>
    </row>
    <row r="5" spans="1:18" ht="20.25" customHeight="1" x14ac:dyDescent="0.2">
      <c r="A5" s="30">
        <v>111</v>
      </c>
      <c r="B5" s="31" t="s">
        <v>3</v>
      </c>
      <c r="C5" s="33"/>
      <c r="D5" s="33"/>
      <c r="E5" s="33"/>
      <c r="F5" s="33">
        <v>-1115.4684500000001</v>
      </c>
      <c r="G5" s="33">
        <v>-3595.5347000000002</v>
      </c>
      <c r="H5" s="33">
        <v>-3138.2140199999999</v>
      </c>
      <c r="I5" s="33">
        <v>-3231.79648</v>
      </c>
      <c r="J5" s="33">
        <v>-2525.3297200000002</v>
      </c>
      <c r="K5" s="33">
        <v>-1249.7375099999999</v>
      </c>
      <c r="L5" s="33">
        <v>-1083.00983</v>
      </c>
      <c r="M5" s="81">
        <v>-1158.27793</v>
      </c>
      <c r="N5" s="81">
        <v>-44.812640000000002</v>
      </c>
      <c r="O5" s="81">
        <v>520.62779</v>
      </c>
      <c r="P5" s="81">
        <v>50.261850000000003</v>
      </c>
      <c r="Q5" s="81">
        <v>414.38038</v>
      </c>
      <c r="R5" s="81">
        <v>809.85565599999995</v>
      </c>
    </row>
    <row r="6" spans="1:18" ht="20.25" customHeight="1" x14ac:dyDescent="0.2">
      <c r="A6" s="30">
        <v>121</v>
      </c>
      <c r="B6" s="31" t="s">
        <v>4</v>
      </c>
      <c r="C6" s="33">
        <v>2933.110134</v>
      </c>
      <c r="D6" s="33">
        <v>2698.9738459999999</v>
      </c>
      <c r="E6" s="33">
        <v>3432.24944</v>
      </c>
      <c r="F6" s="33">
        <v>2513.73243</v>
      </c>
      <c r="G6" s="33">
        <v>1811.1472000000001</v>
      </c>
      <c r="H6" s="33">
        <v>1290.12905</v>
      </c>
      <c r="I6" s="33">
        <v>1195.1920600000001</v>
      </c>
      <c r="J6" s="33">
        <v>836.56107999999995</v>
      </c>
      <c r="K6" s="33">
        <v>441.63458000000003</v>
      </c>
      <c r="L6" s="33">
        <v>876.19155999999998</v>
      </c>
      <c r="M6" s="81">
        <v>871.66759999999999</v>
      </c>
      <c r="N6" s="81">
        <v>-678.65581999999995</v>
      </c>
      <c r="O6" s="81">
        <v>-652.43462999999997</v>
      </c>
      <c r="P6" s="81">
        <v>-61.1235</v>
      </c>
      <c r="Q6" s="81">
        <v>1153.05738</v>
      </c>
      <c r="R6" s="81">
        <v>496.13644099999999</v>
      </c>
    </row>
    <row r="7" spans="1:18" ht="20.25" customHeight="1" x14ac:dyDescent="0.2">
      <c r="A7" s="30">
        <v>127</v>
      </c>
      <c r="B7" s="31" t="s">
        <v>5</v>
      </c>
      <c r="C7" s="33">
        <v>1033.3675579999999</v>
      </c>
      <c r="D7" s="33">
        <v>369.44929500000001</v>
      </c>
      <c r="E7" s="33">
        <v>-192.55053000000001</v>
      </c>
      <c r="F7" s="33">
        <v>-139.21617000000001</v>
      </c>
      <c r="G7" s="33">
        <v>-673.54344000000003</v>
      </c>
      <c r="H7" s="33">
        <v>-304.61261999999999</v>
      </c>
      <c r="I7" s="33">
        <v>238.73903999999999</v>
      </c>
      <c r="J7" s="33">
        <v>161.52381</v>
      </c>
      <c r="K7" s="33">
        <v>574.91677000000004</v>
      </c>
      <c r="L7" s="33">
        <v>1324.10464</v>
      </c>
      <c r="M7" s="81">
        <v>1765.09835</v>
      </c>
      <c r="N7" s="81">
        <v>1356.32419</v>
      </c>
      <c r="O7" s="81">
        <v>829.87264000000005</v>
      </c>
      <c r="P7" s="81">
        <v>1741.7084600000001</v>
      </c>
      <c r="Q7" s="81">
        <v>2597.9162299999998</v>
      </c>
      <c r="R7" s="81">
        <v>2977.287241</v>
      </c>
    </row>
    <row r="8" spans="1:18" ht="20.25" customHeight="1" x14ac:dyDescent="0.2">
      <c r="A8" s="30">
        <v>63</v>
      </c>
      <c r="B8" s="31" t="s">
        <v>6</v>
      </c>
      <c r="C8" s="33">
        <v>6286.3774030000004</v>
      </c>
      <c r="D8" s="33">
        <v>5207.542222</v>
      </c>
      <c r="E8" s="33">
        <v>4631.8721699999996</v>
      </c>
      <c r="F8" s="33">
        <v>6898.4464600000001</v>
      </c>
      <c r="G8" s="33">
        <v>6658.8724400000001</v>
      </c>
      <c r="H8" s="33">
        <v>6818.0408900000002</v>
      </c>
      <c r="I8" s="33">
        <v>5914.4409500000002</v>
      </c>
      <c r="J8" s="33">
        <v>6082.5756199999996</v>
      </c>
      <c r="K8" s="33">
        <v>5848.9077600000001</v>
      </c>
      <c r="L8" s="33">
        <v>6086.8881600000004</v>
      </c>
      <c r="M8" s="81">
        <v>6694.0412100000003</v>
      </c>
      <c r="N8" s="81">
        <v>5975.0938299999998</v>
      </c>
      <c r="O8" s="81">
        <v>6713.3889399999998</v>
      </c>
      <c r="P8" s="81">
        <v>6498.2294700000002</v>
      </c>
      <c r="Q8" s="81">
        <v>5962.1172399999996</v>
      </c>
      <c r="R8" s="81">
        <v>5829.403413</v>
      </c>
    </row>
    <row r="9" spans="1:18" ht="20.25" customHeight="1" x14ac:dyDescent="0.2">
      <c r="A9" s="30">
        <v>113</v>
      </c>
      <c r="B9" s="31" t="s">
        <v>7</v>
      </c>
      <c r="C9" s="33">
        <v>2791.70892</v>
      </c>
      <c r="D9" s="33">
        <v>2170.9385969999998</v>
      </c>
      <c r="E9" s="33">
        <v>1920.57726</v>
      </c>
      <c r="F9" s="33">
        <v>1733.22694</v>
      </c>
      <c r="G9" s="33">
        <v>2057.7422000000001</v>
      </c>
      <c r="H9" s="33">
        <v>2043.09068</v>
      </c>
      <c r="I9" s="33">
        <v>1674.85338</v>
      </c>
      <c r="J9" s="33">
        <v>1546.83016</v>
      </c>
      <c r="K9" s="33">
        <v>1310.4581800000001</v>
      </c>
      <c r="L9" s="33">
        <v>830.30800999999997</v>
      </c>
      <c r="M9" s="81">
        <v>927.04620999999997</v>
      </c>
      <c r="N9" s="81">
        <v>880.50631999999996</v>
      </c>
      <c r="O9" s="81">
        <v>504.98477000000003</v>
      </c>
      <c r="P9" s="81">
        <v>-144.79561000000001</v>
      </c>
      <c r="Q9" s="81">
        <v>258.63569999999999</v>
      </c>
      <c r="R9" s="81">
        <v>630.52708700000005</v>
      </c>
    </row>
    <row r="10" spans="1:18" ht="20.25" customHeight="1" x14ac:dyDescent="0.2">
      <c r="A10" s="30">
        <v>1091</v>
      </c>
      <c r="B10" s="31" t="s">
        <v>8</v>
      </c>
      <c r="C10" s="33">
        <v>8210.1390530000008</v>
      </c>
      <c r="D10" s="33">
        <v>6107.0620870000002</v>
      </c>
      <c r="E10" s="33">
        <v>8166.5798100000002</v>
      </c>
      <c r="F10" s="33"/>
      <c r="G10" s="33"/>
      <c r="H10" s="33"/>
      <c r="I10" s="33"/>
      <c r="J10" s="33"/>
      <c r="K10" s="33"/>
      <c r="L10" s="33"/>
      <c r="M10" s="81"/>
      <c r="N10" s="81"/>
      <c r="O10" s="81"/>
      <c r="P10" s="81"/>
      <c r="Q10" s="81"/>
      <c r="R10" s="81"/>
    </row>
    <row r="11" spans="1:18" ht="20.25" customHeight="1" x14ac:dyDescent="0.2">
      <c r="A11" s="30">
        <v>143</v>
      </c>
      <c r="B11" s="31" t="s">
        <v>9</v>
      </c>
      <c r="C11" s="33">
        <v>-3023.2990089999998</v>
      </c>
      <c r="D11" s="33">
        <v>-4343.7013649999999</v>
      </c>
      <c r="E11" s="33">
        <v>-5187.24496</v>
      </c>
      <c r="F11" s="33">
        <v>-6407.4737299999997</v>
      </c>
      <c r="G11" s="33">
        <v>-5016.8229099999999</v>
      </c>
      <c r="H11" s="33">
        <v>-3595.69992</v>
      </c>
      <c r="I11" s="33">
        <v>-5873.0127599999996</v>
      </c>
      <c r="J11" s="33">
        <v>-5283.9857199999997</v>
      </c>
      <c r="K11" s="33">
        <v>-4533.0042199999998</v>
      </c>
      <c r="L11" s="33">
        <v>-4750.2775300000003</v>
      </c>
      <c r="M11" s="81">
        <v>-3585.1573800000001</v>
      </c>
      <c r="N11" s="81">
        <v>-4398.6439</v>
      </c>
      <c r="O11" s="81">
        <v>-6465.5117799999998</v>
      </c>
      <c r="P11" s="81">
        <v>-7720.3877199999997</v>
      </c>
      <c r="Q11" s="81">
        <v>-6223.7082499999997</v>
      </c>
      <c r="R11" s="81"/>
    </row>
    <row r="12" spans="1:18" ht="20.25" customHeight="1" x14ac:dyDescent="0.2">
      <c r="A12" s="30">
        <v>43</v>
      </c>
      <c r="B12" s="31" t="s">
        <v>10</v>
      </c>
      <c r="C12" s="33">
        <v>4294.7647779999998</v>
      </c>
      <c r="D12" s="33">
        <v>4207.8419899999999</v>
      </c>
      <c r="E12" s="33">
        <v>4143.4317700000001</v>
      </c>
      <c r="F12" s="33">
        <v>3661.1445399999998</v>
      </c>
      <c r="G12" s="33">
        <v>3461.5875599999999</v>
      </c>
      <c r="H12" s="33">
        <v>2702.9317599999999</v>
      </c>
      <c r="I12" s="33">
        <v>3129.5977800000001</v>
      </c>
      <c r="J12" s="33">
        <v>2624.8606500000001</v>
      </c>
      <c r="K12" s="33">
        <v>1879.6984299999999</v>
      </c>
      <c r="L12" s="33">
        <v>1557.5736999999999</v>
      </c>
      <c r="M12" s="81">
        <v>1528.43788</v>
      </c>
      <c r="N12" s="81">
        <v>1449.4188200000001</v>
      </c>
      <c r="O12" s="81">
        <v>1066.1024199999999</v>
      </c>
      <c r="P12" s="81">
        <v>1230.9888000000001</v>
      </c>
      <c r="Q12" s="81">
        <v>1461.7451900000001</v>
      </c>
      <c r="R12" s="81">
        <v>1349.573486</v>
      </c>
    </row>
    <row r="13" spans="1:18" ht="20.25" customHeight="1" x14ac:dyDescent="0.2">
      <c r="A13" s="30">
        <v>2</v>
      </c>
      <c r="B13" s="31" t="s">
        <v>11</v>
      </c>
      <c r="C13" s="33">
        <v>8435.010483</v>
      </c>
      <c r="D13" s="33">
        <v>8435.4104380000008</v>
      </c>
      <c r="E13" s="33">
        <v>8235.7018399999997</v>
      </c>
      <c r="F13" s="33">
        <v>5472.0582299999996</v>
      </c>
      <c r="G13" s="33">
        <v>4785.0503699999999</v>
      </c>
      <c r="H13" s="33">
        <v>4107.69398</v>
      </c>
      <c r="I13" s="33">
        <v>3711.9603699999998</v>
      </c>
      <c r="J13" s="33">
        <v>2938.5251199999998</v>
      </c>
      <c r="K13" s="33">
        <v>2778.3075199999998</v>
      </c>
      <c r="L13" s="33">
        <v>2454.9244699999999</v>
      </c>
      <c r="M13" s="81">
        <v>2881.2379599999999</v>
      </c>
      <c r="N13" s="81">
        <v>1650.14752</v>
      </c>
      <c r="O13" s="81">
        <v>1057.2725700000001</v>
      </c>
      <c r="P13" s="81">
        <v>780.19025999999997</v>
      </c>
      <c r="Q13" s="81">
        <v>2680.90139</v>
      </c>
      <c r="R13" s="81">
        <v>3193.1418359999998</v>
      </c>
    </row>
    <row r="14" spans="1:18" ht="20.25" customHeight="1" x14ac:dyDescent="0.2">
      <c r="A14" s="30">
        <v>22</v>
      </c>
      <c r="B14" s="31" t="s">
        <v>170</v>
      </c>
      <c r="C14" s="33">
        <v>2814.3314220000002</v>
      </c>
      <c r="D14" s="33">
        <v>2386.931869</v>
      </c>
      <c r="E14" s="33">
        <v>1481.3187</v>
      </c>
      <c r="F14" s="33">
        <v>-2853.5865199999998</v>
      </c>
      <c r="G14" s="33">
        <v>-2044.7504799999999</v>
      </c>
      <c r="H14" s="33">
        <v>-2163.04943</v>
      </c>
      <c r="I14" s="33">
        <v>3222.1174799999999</v>
      </c>
      <c r="J14" s="33">
        <v>5087.8230199999998</v>
      </c>
      <c r="K14" s="33">
        <v>-286.73230000000001</v>
      </c>
      <c r="L14" s="33">
        <v>-1022.55727</v>
      </c>
      <c r="M14" s="81">
        <v>-2695.39111</v>
      </c>
      <c r="N14" s="81">
        <v>-2757.3604799999998</v>
      </c>
      <c r="O14" s="81">
        <v>-423.67653000000001</v>
      </c>
      <c r="P14" s="81">
        <v>222.78011000000001</v>
      </c>
      <c r="Q14" s="81">
        <v>-1270.9359099999999</v>
      </c>
      <c r="R14" s="81">
        <v>-2034.1993580000001</v>
      </c>
    </row>
    <row r="15" spans="1:18" ht="20.25" customHeight="1" x14ac:dyDescent="0.2">
      <c r="A15" s="30">
        <v>4</v>
      </c>
      <c r="B15" s="31" t="s">
        <v>12</v>
      </c>
      <c r="C15" s="33">
        <v>8865.5533990000004</v>
      </c>
      <c r="D15" s="33">
        <v>1732.98891</v>
      </c>
      <c r="E15" s="33">
        <v>1509.9466199999999</v>
      </c>
      <c r="F15" s="33">
        <v>1742.10401</v>
      </c>
      <c r="G15" s="33">
        <v>881.23816999999997</v>
      </c>
      <c r="H15" s="33">
        <v>2286.9902099999999</v>
      </c>
      <c r="I15" s="33">
        <v>2750.7263200000002</v>
      </c>
      <c r="J15" s="33">
        <v>2133.70154</v>
      </c>
      <c r="K15" s="33">
        <v>2207.7964700000002</v>
      </c>
      <c r="L15" s="33">
        <v>3017.2961399999999</v>
      </c>
      <c r="M15" s="81">
        <v>3050.8544099999999</v>
      </c>
      <c r="N15" s="81">
        <v>1592.82285</v>
      </c>
      <c r="O15" s="81">
        <v>-87.307360000000003</v>
      </c>
      <c r="P15" s="81">
        <v>2722.78415</v>
      </c>
      <c r="Q15" s="81">
        <v>3654.7309700000001</v>
      </c>
      <c r="R15" s="81">
        <v>4239.4628339999999</v>
      </c>
    </row>
    <row r="16" spans="1:18" ht="20.25" customHeight="1" x14ac:dyDescent="0.2">
      <c r="A16" s="30">
        <v>1032</v>
      </c>
      <c r="B16" s="31" t="s">
        <v>13</v>
      </c>
      <c r="C16" s="33">
        <v>-3549.9877729999998</v>
      </c>
      <c r="D16" s="33">
        <v>-4117.8178040000003</v>
      </c>
      <c r="E16" s="33">
        <v>-4855.6947499999997</v>
      </c>
      <c r="F16" s="33">
        <v>-5409.19164</v>
      </c>
      <c r="G16" s="33">
        <v>-5085.53586</v>
      </c>
      <c r="H16" s="33">
        <v>-2193.7883000000002</v>
      </c>
      <c r="I16" s="33">
        <v>1896.47163</v>
      </c>
      <c r="J16" s="33"/>
      <c r="K16" s="33"/>
      <c r="L16" s="33"/>
      <c r="M16" s="81"/>
      <c r="N16" s="81"/>
      <c r="O16" s="81"/>
      <c r="P16" s="81"/>
      <c r="Q16" s="81"/>
      <c r="R16" s="81"/>
    </row>
    <row r="17" spans="1:18" ht="20.25" customHeight="1" x14ac:dyDescent="0.2">
      <c r="A17" s="30">
        <v>23</v>
      </c>
      <c r="B17" s="31" t="s">
        <v>14</v>
      </c>
      <c r="C17" s="33">
        <v>-49576.254443999998</v>
      </c>
      <c r="D17" s="33">
        <v>-51452.295555999997</v>
      </c>
      <c r="E17" s="33">
        <v>-53791.332219999997</v>
      </c>
      <c r="F17" s="33">
        <v>-57535.706299999998</v>
      </c>
      <c r="G17" s="33">
        <v>-59856.486299999997</v>
      </c>
      <c r="H17" s="33">
        <v>-54594.696360000002</v>
      </c>
      <c r="I17" s="33">
        <v>-55140.982730000003</v>
      </c>
      <c r="J17" s="33">
        <v>-62584.241000000002</v>
      </c>
      <c r="K17" s="33">
        <v>-63025.186000000002</v>
      </c>
      <c r="L17" s="33">
        <v>-59047.826059999999</v>
      </c>
      <c r="M17" s="81">
        <v>-63730.718059999999</v>
      </c>
      <c r="N17" s="81">
        <v>-66222.887000000002</v>
      </c>
      <c r="O17" s="81">
        <v>-62826.91719</v>
      </c>
      <c r="P17" s="81">
        <v>-61708.923329999998</v>
      </c>
      <c r="Q17" s="81">
        <v>-63594.102420000003</v>
      </c>
      <c r="R17" s="81">
        <v>-69485.737647000002</v>
      </c>
    </row>
    <row r="18" spans="1:18" ht="20.25" customHeight="1" x14ac:dyDescent="0.2">
      <c r="A18" s="30">
        <v>24</v>
      </c>
      <c r="B18" s="31" t="s">
        <v>15</v>
      </c>
      <c r="C18" s="33">
        <v>4826.1707319999996</v>
      </c>
      <c r="D18" s="33">
        <v>4395.6101600000002</v>
      </c>
      <c r="E18" s="33">
        <v>3766.47811</v>
      </c>
      <c r="F18" s="33">
        <v>2788.9397399999998</v>
      </c>
      <c r="G18" s="33">
        <v>-3016.1760800000002</v>
      </c>
      <c r="H18" s="33">
        <v>-3003.3209000000002</v>
      </c>
      <c r="I18" s="33">
        <v>-2808.64282</v>
      </c>
      <c r="J18" s="33">
        <v>-1512.3614700000001</v>
      </c>
      <c r="K18" s="33">
        <v>-1673.2128399999999</v>
      </c>
      <c r="L18" s="33">
        <v>-2056.7985699999999</v>
      </c>
      <c r="M18" s="81">
        <v>-1971.2027700000001</v>
      </c>
      <c r="N18" s="81">
        <v>-2338.45705</v>
      </c>
      <c r="O18" s="81">
        <v>-3215.9093200000002</v>
      </c>
      <c r="P18" s="81">
        <v>-2551.7233000000001</v>
      </c>
      <c r="Q18" s="81">
        <v>-2300.2955700000002</v>
      </c>
      <c r="R18" s="81">
        <v>-2281.6000770000001</v>
      </c>
    </row>
    <row r="19" spans="1:18" ht="20.25" customHeight="1" x14ac:dyDescent="0.2">
      <c r="A19" s="30">
        <v>64</v>
      </c>
      <c r="B19" s="31" t="s">
        <v>16</v>
      </c>
      <c r="C19" s="33">
        <v>3359.507822</v>
      </c>
      <c r="D19" s="33">
        <v>2829.552866</v>
      </c>
      <c r="E19" s="33">
        <v>4669.11463</v>
      </c>
      <c r="F19" s="33">
        <v>2157.7273799999998</v>
      </c>
      <c r="G19" s="33">
        <v>1793.9183399999999</v>
      </c>
      <c r="H19" s="33">
        <v>1122.5823800000001</v>
      </c>
      <c r="I19" s="33">
        <v>993.68433000000005</v>
      </c>
      <c r="J19" s="33">
        <v>951.59091999999998</v>
      </c>
      <c r="K19" s="33">
        <v>2409.8587900000002</v>
      </c>
      <c r="L19" s="33">
        <v>2975.5232700000001</v>
      </c>
      <c r="M19" s="81">
        <v>2769.2420099999999</v>
      </c>
      <c r="N19" s="81">
        <v>1532.2014999999999</v>
      </c>
      <c r="O19" s="81">
        <v>2689.26694</v>
      </c>
      <c r="P19" s="81">
        <v>2745.2040299999999</v>
      </c>
      <c r="Q19" s="81">
        <v>2114.7203399999999</v>
      </c>
      <c r="R19" s="81">
        <v>2861.117702</v>
      </c>
    </row>
    <row r="20" spans="1:18" ht="20.25" customHeight="1" x14ac:dyDescent="0.2">
      <c r="A20" s="30">
        <v>5</v>
      </c>
      <c r="B20" s="31" t="s">
        <v>17</v>
      </c>
      <c r="C20" s="33">
        <v>-7543.9679450000003</v>
      </c>
      <c r="D20" s="33">
        <v>-8960.2063159999998</v>
      </c>
      <c r="E20" s="33">
        <v>-12579.481449999999</v>
      </c>
      <c r="F20" s="33">
        <v>-13420.6541</v>
      </c>
      <c r="G20" s="33">
        <v>-15425.13481</v>
      </c>
      <c r="H20" s="33">
        <v>-19621.1692</v>
      </c>
      <c r="I20" s="33">
        <v>-25793.127110000001</v>
      </c>
      <c r="J20" s="33">
        <v>-40390.042029999997</v>
      </c>
      <c r="K20" s="33">
        <v>-41721.15382</v>
      </c>
      <c r="L20" s="33">
        <v>-41572.062250000003</v>
      </c>
      <c r="M20" s="81">
        <v>-46834.990949999999</v>
      </c>
      <c r="N20" s="81"/>
      <c r="O20" s="81"/>
      <c r="P20" s="81"/>
      <c r="Q20" s="81"/>
      <c r="R20" s="81"/>
    </row>
    <row r="21" spans="1:18" ht="20.25" customHeight="1" x14ac:dyDescent="0.2">
      <c r="A21" s="30">
        <v>144</v>
      </c>
      <c r="B21" s="31" t="s">
        <v>18</v>
      </c>
      <c r="C21" s="33">
        <v>19012.138061000001</v>
      </c>
      <c r="D21" s="33">
        <v>16241.87767</v>
      </c>
      <c r="E21" s="33">
        <v>17221.315920000001</v>
      </c>
      <c r="F21" s="33">
        <v>19287.56222</v>
      </c>
      <c r="G21" s="33">
        <v>18065.795440000002</v>
      </c>
      <c r="H21" s="33">
        <v>19995.66689</v>
      </c>
      <c r="I21" s="33">
        <v>13805.20543</v>
      </c>
      <c r="J21" s="33">
        <v>12973.84439</v>
      </c>
      <c r="K21" s="33">
        <v>8576.2770099999998</v>
      </c>
      <c r="L21" s="33">
        <v>8787.2351600000002</v>
      </c>
      <c r="M21" s="81">
        <v>2171.6083600000002</v>
      </c>
      <c r="N21" s="81">
        <v>741.64819</v>
      </c>
      <c r="O21" s="81">
        <v>-3285.94713</v>
      </c>
      <c r="P21" s="81">
        <v>-2144.5379800000001</v>
      </c>
      <c r="Q21" s="81">
        <v>-4072.9715500000002</v>
      </c>
      <c r="R21" s="81">
        <v>-4720.5336010000001</v>
      </c>
    </row>
    <row r="22" spans="1:18" ht="20.25" customHeight="1" x14ac:dyDescent="0.2">
      <c r="A22" s="30">
        <v>132</v>
      </c>
      <c r="B22" s="31" t="s">
        <v>19</v>
      </c>
      <c r="C22" s="33">
        <v>-3762.591743</v>
      </c>
      <c r="D22" s="33">
        <v>-5180.1111140000003</v>
      </c>
      <c r="E22" s="33">
        <v>-3747.8237100000001</v>
      </c>
      <c r="F22" s="33">
        <v>749.74490000000003</v>
      </c>
      <c r="G22" s="33">
        <v>624.44318999999996</v>
      </c>
      <c r="H22" s="33">
        <v>812.14211</v>
      </c>
      <c r="I22" s="33">
        <v>1214.9453599999999</v>
      </c>
      <c r="J22" s="33">
        <v>1176.4643100000001</v>
      </c>
      <c r="K22" s="33">
        <v>1443.74368</v>
      </c>
      <c r="L22" s="33">
        <v>1364.8341700000001</v>
      </c>
      <c r="M22" s="81">
        <v>738.04953999999998</v>
      </c>
      <c r="N22" s="81">
        <v>457.37592999999998</v>
      </c>
      <c r="O22" s="81">
        <v>-108.50041</v>
      </c>
      <c r="P22" s="81">
        <v>89.350970000000004</v>
      </c>
      <c r="Q22" s="81">
        <v>138.03647000000001</v>
      </c>
      <c r="R22" s="81">
        <v>251.22777099999999</v>
      </c>
    </row>
    <row r="23" spans="1:18" ht="20.25" customHeight="1" x14ac:dyDescent="0.2">
      <c r="A23" s="30">
        <v>1077</v>
      </c>
      <c r="B23" s="31" t="s">
        <v>20</v>
      </c>
      <c r="C23" s="33">
        <v>9354.6091400000005</v>
      </c>
      <c r="D23" s="33">
        <v>8514.1569359999994</v>
      </c>
      <c r="E23" s="33">
        <v>4570.42371</v>
      </c>
      <c r="F23" s="33"/>
      <c r="G23" s="33"/>
      <c r="H23" s="33"/>
      <c r="I23" s="33"/>
      <c r="J23" s="33"/>
      <c r="K23" s="33"/>
      <c r="L23" s="33"/>
      <c r="M23" s="81"/>
      <c r="N23" s="81"/>
      <c r="O23" s="81"/>
      <c r="P23" s="81"/>
      <c r="Q23" s="81"/>
      <c r="R23" s="81"/>
    </row>
    <row r="24" spans="1:18" ht="20.25" customHeight="1" x14ac:dyDescent="0.2">
      <c r="A24" s="30">
        <v>33</v>
      </c>
      <c r="B24" s="31" t="s">
        <v>21</v>
      </c>
      <c r="C24" s="33">
        <v>-66.179597999999999</v>
      </c>
      <c r="D24" s="33">
        <v>-757.67816400000004</v>
      </c>
      <c r="E24" s="33">
        <v>-913.07380000000001</v>
      </c>
      <c r="F24" s="33">
        <v>-937.86755000000005</v>
      </c>
      <c r="G24" s="33">
        <v>-1222.7885699999999</v>
      </c>
      <c r="H24" s="33">
        <v>-1577.7843700000001</v>
      </c>
      <c r="I24" s="33">
        <v>-1801.3912600000001</v>
      </c>
      <c r="J24" s="33">
        <v>-2117.39518</v>
      </c>
      <c r="K24" s="33">
        <v>-2236.8237199999999</v>
      </c>
      <c r="L24" s="33">
        <v>-2231.0222100000001</v>
      </c>
      <c r="M24" s="81">
        <v>-1551.3533</v>
      </c>
      <c r="N24" s="81">
        <v>-1167.38599</v>
      </c>
      <c r="O24" s="81">
        <v>-1675.7357500000001</v>
      </c>
      <c r="P24" s="81">
        <v>-2106.60086</v>
      </c>
      <c r="Q24" s="81">
        <v>-2360.2823199999998</v>
      </c>
      <c r="R24" s="81">
        <v>-3078.3837149999999</v>
      </c>
    </row>
    <row r="25" spans="1:18" ht="20.25" customHeight="1" x14ac:dyDescent="0.2">
      <c r="A25" s="30">
        <v>65</v>
      </c>
      <c r="B25" s="31" t="s">
        <v>22</v>
      </c>
      <c r="C25" s="33">
        <v>4574.1674659999999</v>
      </c>
      <c r="D25" s="33">
        <v>4277.0086229999997</v>
      </c>
      <c r="E25" s="33">
        <v>5288.89635</v>
      </c>
      <c r="F25" s="33">
        <v>4458.9368000000004</v>
      </c>
      <c r="G25" s="33">
        <v>4928.0220399999998</v>
      </c>
      <c r="H25" s="33">
        <v>5135.9465099999998</v>
      </c>
      <c r="I25" s="33">
        <v>5366.08716</v>
      </c>
      <c r="J25" s="33">
        <v>5997.0386600000002</v>
      </c>
      <c r="K25" s="33">
        <v>6259.7186099999999</v>
      </c>
      <c r="L25" s="33">
        <v>6029.3422</v>
      </c>
      <c r="M25" s="81">
        <v>6444.6013700000003</v>
      </c>
      <c r="N25" s="81">
        <v>7133.6611800000001</v>
      </c>
      <c r="O25" s="81">
        <v>6758.0560800000003</v>
      </c>
      <c r="P25" s="81">
        <v>6568.2819499999996</v>
      </c>
      <c r="Q25" s="81">
        <v>5915.9469900000004</v>
      </c>
      <c r="R25" s="81">
        <v>5941.7939219999998</v>
      </c>
    </row>
    <row r="26" spans="1:18" ht="20.25" customHeight="1" x14ac:dyDescent="0.2">
      <c r="A26" s="30">
        <v>92</v>
      </c>
      <c r="B26" s="31" t="s">
        <v>23</v>
      </c>
      <c r="C26" s="33">
        <v>4563.1443209999998</v>
      </c>
      <c r="D26" s="33">
        <v>3945.8037319999999</v>
      </c>
      <c r="E26" s="33">
        <v>3527.7607200000002</v>
      </c>
      <c r="F26" s="33">
        <v>3787.8157000000001</v>
      </c>
      <c r="G26" s="33">
        <v>3745.9603299999999</v>
      </c>
      <c r="H26" s="33">
        <v>3615.8139500000002</v>
      </c>
      <c r="I26" s="33">
        <v>3390.3504200000002</v>
      </c>
      <c r="J26" s="33">
        <v>3068.2064099999998</v>
      </c>
      <c r="K26" s="33">
        <v>3034.4393599999999</v>
      </c>
      <c r="L26" s="33">
        <v>2826.3085799999999</v>
      </c>
      <c r="M26" s="81">
        <v>2600.6282500000002</v>
      </c>
      <c r="N26" s="81">
        <v>2590.4652999999998</v>
      </c>
      <c r="O26" s="81">
        <v>2526.6089299999999</v>
      </c>
      <c r="P26" s="81">
        <v>2484.2168999999999</v>
      </c>
      <c r="Q26" s="81">
        <v>1821.6297500000001</v>
      </c>
      <c r="R26" s="81">
        <v>1840.1380529999999</v>
      </c>
    </row>
    <row r="27" spans="1:18" ht="20.25" customHeight="1" x14ac:dyDescent="0.2">
      <c r="A27" s="30">
        <v>128</v>
      </c>
      <c r="B27" s="31" t="s">
        <v>24</v>
      </c>
      <c r="C27" s="33">
        <v>2458.3338189999999</v>
      </c>
      <c r="D27" s="33">
        <v>2270.7853690000002</v>
      </c>
      <c r="E27" s="33">
        <v>1961.5334600000001</v>
      </c>
      <c r="F27" s="33">
        <v>2011.5313699999999</v>
      </c>
      <c r="G27" s="33">
        <v>3200.6760300000001</v>
      </c>
      <c r="H27" s="33">
        <v>4093.3626599999998</v>
      </c>
      <c r="I27" s="33">
        <v>4646.7246599999999</v>
      </c>
      <c r="J27" s="33">
        <v>4550.7407899999998</v>
      </c>
      <c r="K27" s="33">
        <v>5279.3713100000004</v>
      </c>
      <c r="L27" s="33">
        <v>4711.5892899999999</v>
      </c>
      <c r="M27" s="81">
        <v>4382.6795000000002</v>
      </c>
      <c r="N27" s="81">
        <v>3835.5973300000001</v>
      </c>
      <c r="O27" s="81">
        <v>3444.17659</v>
      </c>
      <c r="P27" s="81">
        <v>4677.5381200000002</v>
      </c>
      <c r="Q27" s="81">
        <v>5581.0999099999999</v>
      </c>
      <c r="R27" s="81">
        <v>6036.3648590000003</v>
      </c>
    </row>
    <row r="28" spans="1:18" ht="20.25" customHeight="1" x14ac:dyDescent="0.2">
      <c r="A28" s="30">
        <v>159</v>
      </c>
      <c r="B28" s="31" t="s">
        <v>25</v>
      </c>
      <c r="C28" s="33">
        <v>10108.766008000001</v>
      </c>
      <c r="D28" s="33">
        <v>8094.7285949999996</v>
      </c>
      <c r="E28" s="33">
        <v>5515.3916099999997</v>
      </c>
      <c r="F28" s="33">
        <v>4428.9290700000001</v>
      </c>
      <c r="G28" s="33">
        <v>2840.3029999999999</v>
      </c>
      <c r="H28" s="33">
        <v>2410.3110000000001</v>
      </c>
      <c r="I28" s="33">
        <v>2639.3831300000002</v>
      </c>
      <c r="J28" s="33">
        <v>4807.5775700000004</v>
      </c>
      <c r="K28" s="33">
        <v>9329.96587</v>
      </c>
      <c r="L28" s="33">
        <v>10650.702219999999</v>
      </c>
      <c r="M28" s="81">
        <v>11396.486929999999</v>
      </c>
      <c r="N28" s="81">
        <v>11547.630939999999</v>
      </c>
      <c r="O28" s="81">
        <v>10509.10104</v>
      </c>
      <c r="P28" s="81">
        <v>10020.97812</v>
      </c>
      <c r="Q28" s="81">
        <v>8775.4399200000007</v>
      </c>
      <c r="R28" s="81">
        <v>5673.768701</v>
      </c>
    </row>
    <row r="29" spans="1:18" ht="20.25" customHeight="1" x14ac:dyDescent="0.2">
      <c r="A29" s="30">
        <v>1093</v>
      </c>
      <c r="B29" s="31" t="s">
        <v>26</v>
      </c>
      <c r="C29" s="33">
        <v>-44817.746363999999</v>
      </c>
      <c r="D29" s="33">
        <v>-57029.559249999998</v>
      </c>
      <c r="E29" s="33">
        <v>-39414.837240000001</v>
      </c>
      <c r="F29" s="33"/>
      <c r="G29" s="33"/>
      <c r="H29" s="33"/>
      <c r="I29" s="33"/>
      <c r="J29" s="33"/>
      <c r="K29" s="33"/>
      <c r="L29" s="33"/>
      <c r="M29" s="81"/>
      <c r="N29" s="81"/>
      <c r="O29" s="81"/>
      <c r="P29" s="81"/>
      <c r="Q29" s="81"/>
      <c r="R29" s="81"/>
    </row>
    <row r="30" spans="1:18" ht="20.25" customHeight="1" x14ac:dyDescent="0.2">
      <c r="A30" s="30">
        <v>133</v>
      </c>
      <c r="B30" s="31" t="s">
        <v>27</v>
      </c>
      <c r="C30" s="33">
        <v>856.81354699999997</v>
      </c>
      <c r="D30" s="33">
        <v>1448.453168</v>
      </c>
      <c r="E30" s="33">
        <v>2803.66347</v>
      </c>
      <c r="F30" s="33">
        <v>2800.2429200000001</v>
      </c>
      <c r="G30" s="33">
        <v>2413.1565599999999</v>
      </c>
      <c r="H30" s="33">
        <v>1983.43136</v>
      </c>
      <c r="I30" s="33">
        <v>3267.1251000000002</v>
      </c>
      <c r="J30" s="33">
        <v>4873.5787</v>
      </c>
      <c r="K30" s="33">
        <v>4893.5928899999999</v>
      </c>
      <c r="L30" s="33">
        <v>4566.6797800000004</v>
      </c>
      <c r="M30" s="81">
        <v>3367.0858400000002</v>
      </c>
      <c r="N30" s="81">
        <v>2899.7904600000002</v>
      </c>
      <c r="O30" s="81">
        <v>895.53544999999997</v>
      </c>
      <c r="P30" s="81">
        <v>681.34577000000002</v>
      </c>
      <c r="Q30" s="81">
        <v>1969.4827399999999</v>
      </c>
      <c r="R30" s="81"/>
    </row>
    <row r="31" spans="1:18" ht="20.25" customHeight="1" x14ac:dyDescent="0.2">
      <c r="A31" s="30">
        <v>94</v>
      </c>
      <c r="B31" s="31" t="s">
        <v>28</v>
      </c>
      <c r="C31" s="33">
        <v>1142.1306950000001</v>
      </c>
      <c r="D31" s="33">
        <v>854.93733399999996</v>
      </c>
      <c r="E31" s="33">
        <v>1586.42112</v>
      </c>
      <c r="F31" s="33">
        <v>-772.09789999999998</v>
      </c>
      <c r="G31" s="33">
        <v>45.03434</v>
      </c>
      <c r="H31" s="33">
        <v>-973.35805000000005</v>
      </c>
      <c r="I31" s="33">
        <v>-1164.26379</v>
      </c>
      <c r="J31" s="33">
        <v>-2405.50279</v>
      </c>
      <c r="K31" s="33">
        <v>-2215.47217</v>
      </c>
      <c r="L31" s="33">
        <v>-3630.11744</v>
      </c>
      <c r="M31" s="81">
        <v>-2114.3544400000001</v>
      </c>
      <c r="N31" s="81"/>
      <c r="O31" s="81"/>
      <c r="P31" s="81"/>
      <c r="Q31" s="81"/>
      <c r="R31" s="81"/>
    </row>
    <row r="32" spans="1:18" ht="20.25" customHeight="1" x14ac:dyDescent="0.2">
      <c r="A32" s="30">
        <v>95</v>
      </c>
      <c r="B32" s="31" t="s">
        <v>29</v>
      </c>
      <c r="C32" s="33">
        <v>214.447745</v>
      </c>
      <c r="D32" s="33">
        <v>-252.82750300000001</v>
      </c>
      <c r="E32" s="33">
        <v>-511.44479000000001</v>
      </c>
      <c r="F32" s="33">
        <v>-703.09178999999995</v>
      </c>
      <c r="G32" s="33">
        <v>-1859.31519</v>
      </c>
      <c r="H32" s="33">
        <v>-1710.4377899999999</v>
      </c>
      <c r="I32" s="33">
        <v>-2249.7607899999998</v>
      </c>
      <c r="J32" s="33">
        <v>-2851.3852299999999</v>
      </c>
      <c r="K32" s="33">
        <v>-2721.9280699999999</v>
      </c>
      <c r="L32" s="33">
        <v>-2568.5290100000002</v>
      </c>
      <c r="M32" s="81">
        <v>-3955.4954200000002</v>
      </c>
      <c r="N32" s="81">
        <v>-4123.6631100000004</v>
      </c>
      <c r="O32" s="81">
        <v>-4245.5964599999998</v>
      </c>
      <c r="P32" s="81">
        <v>-3014.61976</v>
      </c>
      <c r="Q32" s="81">
        <v>-3859.7806700000001</v>
      </c>
      <c r="R32" s="81">
        <v>-4110.221509</v>
      </c>
    </row>
    <row r="33" spans="1:18" ht="20.25" customHeight="1" x14ac:dyDescent="0.2">
      <c r="A33" s="30">
        <v>160</v>
      </c>
      <c r="B33" s="31" t="s">
        <v>30</v>
      </c>
      <c r="C33" s="33">
        <v>1356.55636</v>
      </c>
      <c r="D33" s="33">
        <v>1083.842517</v>
      </c>
      <c r="E33" s="33">
        <v>606.42875000000004</v>
      </c>
      <c r="F33" s="33">
        <v>-255.26772</v>
      </c>
      <c r="G33" s="33">
        <v>-500.70549999999997</v>
      </c>
      <c r="H33" s="33">
        <v>533.71064000000001</v>
      </c>
      <c r="I33" s="33">
        <v>2039.15957</v>
      </c>
      <c r="J33" s="33">
        <v>3340.8242500000001</v>
      </c>
      <c r="K33" s="33">
        <v>4448.7335199999998</v>
      </c>
      <c r="L33" s="33">
        <v>4757.9201700000003</v>
      </c>
      <c r="M33" s="81">
        <v>4259.1375900000003</v>
      </c>
      <c r="N33" s="81">
        <v>3291.5749500000002</v>
      </c>
      <c r="O33" s="81">
        <v>1733.9068299999999</v>
      </c>
      <c r="P33" s="81">
        <v>1368.8246099999999</v>
      </c>
      <c r="Q33" s="81">
        <v>1850.76775</v>
      </c>
      <c r="R33" s="81">
        <v>1826.470268</v>
      </c>
    </row>
    <row r="34" spans="1:18" ht="20.25" customHeight="1" x14ac:dyDescent="0.2">
      <c r="A34" s="30">
        <v>149</v>
      </c>
      <c r="B34" s="31" t="s">
        <v>31</v>
      </c>
      <c r="C34" s="33">
        <v>6364.9628759999996</v>
      </c>
      <c r="D34" s="33">
        <v>6184.3682490000001</v>
      </c>
      <c r="E34" s="33">
        <v>5860.6975000000002</v>
      </c>
      <c r="F34" s="33">
        <v>5503.1580800000002</v>
      </c>
      <c r="G34" s="33">
        <v>4391.2115700000004</v>
      </c>
      <c r="H34" s="33">
        <v>3393.0940799999998</v>
      </c>
      <c r="I34" s="33">
        <v>3055.6791499999999</v>
      </c>
      <c r="J34" s="33">
        <v>2953.0999200000001</v>
      </c>
      <c r="K34" s="33">
        <v>2732.3129800000002</v>
      </c>
      <c r="L34" s="33">
        <v>2203.1162599999998</v>
      </c>
      <c r="M34" s="81">
        <v>1259.9216699999999</v>
      </c>
      <c r="N34" s="81">
        <v>192.78776999999999</v>
      </c>
      <c r="O34" s="81">
        <v>-468.64136000000002</v>
      </c>
      <c r="P34" s="81">
        <v>499.5335</v>
      </c>
      <c r="Q34" s="81">
        <v>1587.34926</v>
      </c>
      <c r="R34" s="81">
        <v>1490.029483</v>
      </c>
    </row>
    <row r="35" spans="1:18" ht="20.25" customHeight="1" x14ac:dyDescent="0.2">
      <c r="A35" s="30">
        <v>129</v>
      </c>
      <c r="B35" s="31" t="s">
        <v>32</v>
      </c>
      <c r="C35" s="33">
        <v>1729.366747</v>
      </c>
      <c r="D35" s="33">
        <v>1064.2386730000001</v>
      </c>
      <c r="E35" s="33">
        <v>471.12759999999997</v>
      </c>
      <c r="F35" s="33">
        <v>72.766390000000001</v>
      </c>
      <c r="G35" s="33">
        <v>-363.10930000000002</v>
      </c>
      <c r="H35" s="33">
        <v>-734.17746</v>
      </c>
      <c r="I35" s="33">
        <v>-543.38766999999996</v>
      </c>
      <c r="J35" s="33">
        <v>-735.12005999999997</v>
      </c>
      <c r="K35" s="33">
        <v>-636.99856</v>
      </c>
      <c r="L35" s="33">
        <v>144.58014</v>
      </c>
      <c r="M35" s="81">
        <v>197.52179000000001</v>
      </c>
      <c r="N35" s="81">
        <v>113.73462000000001</v>
      </c>
      <c r="O35" s="81">
        <v>717.36427000000003</v>
      </c>
      <c r="P35" s="81">
        <v>1278.49164</v>
      </c>
      <c r="Q35" s="81"/>
      <c r="R35" s="81"/>
    </row>
    <row r="36" spans="1:18" ht="20.25" customHeight="1" x14ac:dyDescent="0.2">
      <c r="A36" s="30">
        <v>104</v>
      </c>
      <c r="B36" s="31" t="s">
        <v>214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81"/>
      <c r="N36" s="81">
        <v>-579.79425000000003</v>
      </c>
      <c r="O36" s="81">
        <v>-787.15687000000003</v>
      </c>
      <c r="P36" s="81">
        <v>-1139.2098599999999</v>
      </c>
      <c r="Q36" s="81">
        <v>-1626.0589600000001</v>
      </c>
      <c r="R36" s="81">
        <v>-1801.8760500000001</v>
      </c>
    </row>
    <row r="37" spans="1:18" ht="20.25" customHeight="1" x14ac:dyDescent="0.2">
      <c r="A37" s="30">
        <v>150</v>
      </c>
      <c r="B37" s="31" t="s">
        <v>33</v>
      </c>
      <c r="C37" s="33">
        <v>2239.988691</v>
      </c>
      <c r="D37" s="33">
        <v>4023.8166259999998</v>
      </c>
      <c r="E37" s="33">
        <v>3510.7985800000001</v>
      </c>
      <c r="F37" s="33">
        <v>3473.5047300000001</v>
      </c>
      <c r="G37" s="33">
        <v>3191.7616499999999</v>
      </c>
      <c r="H37" s="33">
        <v>2132.4262399999998</v>
      </c>
      <c r="I37" s="33">
        <v>2048.7347100000002</v>
      </c>
      <c r="J37" s="33">
        <v>2311.2263800000001</v>
      </c>
      <c r="K37" s="33">
        <v>2842.0298299999999</v>
      </c>
      <c r="L37" s="33">
        <v>2639.6519499999999</v>
      </c>
      <c r="M37" s="81">
        <v>1713.31016</v>
      </c>
      <c r="N37" s="81">
        <v>1508.3567</v>
      </c>
      <c r="O37" s="81">
        <v>2212.8064899999999</v>
      </c>
      <c r="P37" s="81">
        <v>2923.0830500000002</v>
      </c>
      <c r="Q37" s="81">
        <v>3027.44517</v>
      </c>
      <c r="R37" s="81">
        <v>3006.1309999999999</v>
      </c>
    </row>
    <row r="38" spans="1:18" ht="20.25" customHeight="1" x14ac:dyDescent="0.2">
      <c r="A38" s="30">
        <v>35</v>
      </c>
      <c r="B38" s="31" t="s">
        <v>34</v>
      </c>
      <c r="C38" s="33">
        <v>5151.8500000000004</v>
      </c>
      <c r="D38" s="33">
        <v>4608.3418410000004</v>
      </c>
      <c r="E38" s="33">
        <v>3939.21549</v>
      </c>
      <c r="F38" s="33">
        <v>3450.95757</v>
      </c>
      <c r="G38" s="33">
        <v>3334.0228299999999</v>
      </c>
      <c r="H38" s="33">
        <v>4030.5934000000002</v>
      </c>
      <c r="I38" s="33">
        <v>4001.6300900000001</v>
      </c>
      <c r="J38" s="33">
        <v>4611.2663499999999</v>
      </c>
      <c r="K38" s="33">
        <v>4044.81268</v>
      </c>
      <c r="L38" s="33">
        <v>3288.45784</v>
      </c>
      <c r="M38" s="81">
        <v>1879.2414799999999</v>
      </c>
      <c r="N38" s="81">
        <v>572.37211000000002</v>
      </c>
      <c r="O38" s="81">
        <v>125.42712</v>
      </c>
      <c r="P38" s="81">
        <v>-298.92585000000003</v>
      </c>
      <c r="Q38" s="81">
        <v>645.16470000000004</v>
      </c>
      <c r="R38" s="81">
        <v>1216.320524</v>
      </c>
    </row>
    <row r="39" spans="1:18" ht="20.25" customHeight="1" x14ac:dyDescent="0.2">
      <c r="A39" s="30">
        <v>66</v>
      </c>
      <c r="B39" s="31" t="s">
        <v>35</v>
      </c>
      <c r="C39" s="33">
        <v>5504.7559220000003</v>
      </c>
      <c r="D39" s="33">
        <v>4988.2084020000002</v>
      </c>
      <c r="E39" s="33">
        <v>4093.6797200000001</v>
      </c>
      <c r="F39" s="33">
        <v>3248.2419599999998</v>
      </c>
      <c r="G39" s="33">
        <v>2665.2922600000002</v>
      </c>
      <c r="H39" s="33">
        <v>2706.26397</v>
      </c>
      <c r="I39" s="33">
        <v>4460.0182699999996</v>
      </c>
      <c r="J39" s="33">
        <v>4237.3004799999999</v>
      </c>
      <c r="K39" s="33">
        <v>3668.0024699999999</v>
      </c>
      <c r="L39" s="33">
        <v>2516.2301299999999</v>
      </c>
      <c r="M39" s="81">
        <v>2855.3279900000002</v>
      </c>
      <c r="N39" s="81">
        <v>5042.4479499999998</v>
      </c>
      <c r="O39" s="81">
        <v>4394.9508400000004</v>
      </c>
      <c r="P39" s="81">
        <v>4342.8133600000001</v>
      </c>
      <c r="Q39" s="81">
        <v>3384.0927099999999</v>
      </c>
      <c r="R39" s="81">
        <v>3383.998955</v>
      </c>
    </row>
    <row r="40" spans="1:18" ht="20.25" customHeight="1" x14ac:dyDescent="0.2">
      <c r="A40" s="30">
        <v>44</v>
      </c>
      <c r="B40" s="31" t="s">
        <v>36</v>
      </c>
      <c r="C40" s="33">
        <v>1289.5896230000001</v>
      </c>
      <c r="D40" s="33">
        <v>-1841.5728160000001</v>
      </c>
      <c r="E40" s="33">
        <v>-2645.6937800000001</v>
      </c>
      <c r="F40" s="33">
        <v>-1895.8987400000001</v>
      </c>
      <c r="G40" s="33">
        <v>-9066.4382499999992</v>
      </c>
      <c r="H40" s="33">
        <v>-16615.499500000002</v>
      </c>
      <c r="I40" s="33">
        <v>-22731.447049999999</v>
      </c>
      <c r="J40" s="33">
        <v>-29940.852309999998</v>
      </c>
      <c r="K40" s="33">
        <v>-33411.937080000003</v>
      </c>
      <c r="L40" s="33">
        <v>-33337.278570000002</v>
      </c>
      <c r="M40" s="81">
        <v>-36715.970450000001</v>
      </c>
      <c r="N40" s="81">
        <v>-35027.585720000003</v>
      </c>
      <c r="O40" s="81">
        <v>-36014.618979999999</v>
      </c>
      <c r="P40" s="81">
        <v>-34862.542450000001</v>
      </c>
      <c r="Q40" s="81">
        <v>-38362.264900000002</v>
      </c>
      <c r="R40" s="81">
        <v>-52749.428244000002</v>
      </c>
    </row>
    <row r="41" spans="1:18" ht="20.25" customHeight="1" x14ac:dyDescent="0.2">
      <c r="A41" s="30">
        <v>45</v>
      </c>
      <c r="B41" s="31" t="s">
        <v>37</v>
      </c>
      <c r="C41" s="33">
        <v>4807.4871549999998</v>
      </c>
      <c r="D41" s="33">
        <v>4276.1179309999998</v>
      </c>
      <c r="E41" s="33">
        <v>3311.76406</v>
      </c>
      <c r="F41" s="33">
        <v>1903.8074300000001</v>
      </c>
      <c r="G41" s="33">
        <v>2475.9616000000001</v>
      </c>
      <c r="H41" s="33">
        <v>1745.24784</v>
      </c>
      <c r="I41" s="33">
        <v>431.90397000000002</v>
      </c>
      <c r="J41" s="33">
        <v>-1730.8201300000001</v>
      </c>
      <c r="K41" s="33">
        <v>-1875.0250799999999</v>
      </c>
      <c r="L41" s="33">
        <v>-2137.7651599999999</v>
      </c>
      <c r="M41" s="81">
        <v>-927.16215</v>
      </c>
      <c r="N41" s="81">
        <v>-54.133670000000002</v>
      </c>
      <c r="O41" s="81">
        <v>670.69455000000005</v>
      </c>
      <c r="P41" s="81">
        <v>-27.788679999999999</v>
      </c>
      <c r="Q41" s="81">
        <v>-1680.6742099999999</v>
      </c>
      <c r="R41" s="81">
        <v>-2613.9644640000001</v>
      </c>
    </row>
    <row r="42" spans="1:18" ht="20.25" customHeight="1" x14ac:dyDescent="0.2">
      <c r="A42" s="30">
        <v>78</v>
      </c>
      <c r="B42" s="31" t="s">
        <v>38</v>
      </c>
      <c r="C42" s="33">
        <v>-84041.581405999998</v>
      </c>
      <c r="D42" s="33">
        <v>-82794.973929</v>
      </c>
      <c r="E42" s="33">
        <v>-82220.886880000005</v>
      </c>
      <c r="F42" s="33">
        <v>-84093.754950000002</v>
      </c>
      <c r="G42" s="33">
        <v>-86859.647129999998</v>
      </c>
      <c r="H42" s="33">
        <v>-88753.285109999997</v>
      </c>
      <c r="I42" s="33">
        <v>-87183.302020000003</v>
      </c>
      <c r="J42" s="33">
        <v>-83233.256779999996</v>
      </c>
      <c r="K42" s="33">
        <v>-84238.969949999999</v>
      </c>
      <c r="L42" s="33">
        <v>-85088.124970000004</v>
      </c>
      <c r="M42" s="81">
        <v>-77849.628039999996</v>
      </c>
      <c r="N42" s="81">
        <v>-79723.50301</v>
      </c>
      <c r="O42" s="81">
        <v>-79403.094410000005</v>
      </c>
      <c r="P42" s="81">
        <v>-81296.807339999999</v>
      </c>
      <c r="Q42" s="81">
        <v>-79032.882960000003</v>
      </c>
      <c r="R42" s="81">
        <v>-78808.348134999993</v>
      </c>
    </row>
    <row r="43" spans="1:18" ht="20.25" customHeight="1" x14ac:dyDescent="0.2">
      <c r="A43" s="30">
        <v>6</v>
      </c>
      <c r="B43" s="31" t="s">
        <v>39</v>
      </c>
      <c r="C43" s="33">
        <v>476.07229100000001</v>
      </c>
      <c r="D43" s="33">
        <v>918.31651699999998</v>
      </c>
      <c r="E43" s="33">
        <v>276.05252999999999</v>
      </c>
      <c r="F43" s="33">
        <v>-685.40319999999997</v>
      </c>
      <c r="G43" s="33">
        <v>-2556.4790899999998</v>
      </c>
      <c r="H43" s="33">
        <v>-3187.0997400000001</v>
      </c>
      <c r="I43" s="33">
        <v>-2837.1759099999999</v>
      </c>
      <c r="J43" s="33">
        <v>-2716.54196</v>
      </c>
      <c r="K43" s="33">
        <v>-2856.0259900000001</v>
      </c>
      <c r="L43" s="33">
        <v>-3869.0240600000002</v>
      </c>
      <c r="M43" s="81">
        <v>-4136.70975</v>
      </c>
      <c r="N43" s="81">
        <v>-4355.2192100000002</v>
      </c>
      <c r="O43" s="81">
        <v>-4218.5140099999999</v>
      </c>
      <c r="P43" s="81">
        <v>-2696.6261800000002</v>
      </c>
      <c r="Q43" s="81"/>
      <c r="R43" s="81"/>
    </row>
    <row r="44" spans="1:18" ht="20.25" customHeight="1" x14ac:dyDescent="0.2">
      <c r="A44" s="30">
        <v>1079</v>
      </c>
      <c r="B44" s="31" t="s">
        <v>40</v>
      </c>
      <c r="C44" s="33">
        <v>4808.5639270000001</v>
      </c>
      <c r="D44" s="33">
        <v>4142.1096319999997</v>
      </c>
      <c r="E44" s="33">
        <v>2691.8229000000001</v>
      </c>
      <c r="F44" s="33">
        <v>992.87959000000001</v>
      </c>
      <c r="G44" s="33">
        <v>1478.6277500000001</v>
      </c>
      <c r="H44" s="33">
        <v>1910.8091400000001</v>
      </c>
      <c r="I44" s="33">
        <v>1580.5547999999999</v>
      </c>
      <c r="J44" s="33"/>
      <c r="K44" s="33"/>
      <c r="L44" s="33"/>
      <c r="M44" s="81"/>
      <c r="N44" s="81"/>
      <c r="O44" s="81"/>
      <c r="P44" s="81"/>
      <c r="Q44" s="81"/>
      <c r="R44" s="81"/>
    </row>
    <row r="45" spans="1:18" ht="20.25" customHeight="1" x14ac:dyDescent="0.2">
      <c r="A45" s="30">
        <v>151</v>
      </c>
      <c r="B45" s="31" t="s">
        <v>41</v>
      </c>
      <c r="C45" s="33">
        <v>4395.2777370000003</v>
      </c>
      <c r="D45" s="33">
        <v>3602.6346629999998</v>
      </c>
      <c r="E45" s="33">
        <v>3187.4176900000002</v>
      </c>
      <c r="F45" s="33">
        <v>2744.8968799999998</v>
      </c>
      <c r="G45" s="33">
        <v>2381.3925399999998</v>
      </c>
      <c r="H45" s="33">
        <v>1555.3896500000001</v>
      </c>
      <c r="I45" s="33">
        <v>1259.1374699999999</v>
      </c>
      <c r="J45" s="33">
        <v>1066.8824099999999</v>
      </c>
      <c r="K45" s="33">
        <v>761.85676000000001</v>
      </c>
      <c r="L45" s="33">
        <v>628.37216999999998</v>
      </c>
      <c r="M45" s="81">
        <v>223.0488</v>
      </c>
      <c r="N45" s="81">
        <v>12.653829999999999</v>
      </c>
      <c r="O45" s="81">
        <v>-1006.8077500000001</v>
      </c>
      <c r="P45" s="81">
        <v>-1659.10718</v>
      </c>
      <c r="Q45" s="81">
        <v>-2608.6605599999998</v>
      </c>
      <c r="R45" s="81">
        <v>-4349.3480520000003</v>
      </c>
    </row>
    <row r="46" spans="1:18" ht="20.25" customHeight="1" x14ac:dyDescent="0.2">
      <c r="A46" s="30">
        <v>114</v>
      </c>
      <c r="B46" s="31" t="s">
        <v>42</v>
      </c>
      <c r="C46" s="33">
        <v>3710.2705850000002</v>
      </c>
      <c r="D46" s="33">
        <v>3620.6946830000002</v>
      </c>
      <c r="E46" s="33">
        <v>4196.1047399999998</v>
      </c>
      <c r="F46" s="33">
        <v>2170.1590700000002</v>
      </c>
      <c r="G46" s="33">
        <v>2540.3459600000001</v>
      </c>
      <c r="H46" s="33">
        <v>1241.98838</v>
      </c>
      <c r="I46" s="33">
        <v>874.02147000000002</v>
      </c>
      <c r="J46" s="33">
        <v>667.86280999999997</v>
      </c>
      <c r="K46" s="33">
        <v>764.30535999999995</v>
      </c>
      <c r="L46" s="33">
        <v>650.73959000000002</v>
      </c>
      <c r="M46" s="81">
        <v>-749.75091999999995</v>
      </c>
      <c r="N46" s="81">
        <v>-1406.0224499999999</v>
      </c>
      <c r="O46" s="81">
        <v>-1611.3704700000001</v>
      </c>
      <c r="P46" s="81">
        <v>-2501.0317300000002</v>
      </c>
      <c r="Q46" s="81">
        <v>-3899.8609499999998</v>
      </c>
      <c r="R46" s="81">
        <v>-4450.8074429999997</v>
      </c>
    </row>
    <row r="47" spans="1:18" ht="20.25" customHeight="1" x14ac:dyDescent="0.2">
      <c r="A47" s="30">
        <v>67</v>
      </c>
      <c r="B47" s="31" t="s">
        <v>43</v>
      </c>
      <c r="C47" s="33">
        <v>4431.997327</v>
      </c>
      <c r="D47" s="33">
        <v>2278.5829560000002</v>
      </c>
      <c r="E47" s="33">
        <v>1644.17776</v>
      </c>
      <c r="F47" s="33">
        <v>1699.78556</v>
      </c>
      <c r="G47" s="33">
        <v>1516.52691</v>
      </c>
      <c r="H47" s="33">
        <v>1117.2952499999999</v>
      </c>
      <c r="I47" s="33">
        <v>1286.8213499999999</v>
      </c>
      <c r="J47" s="33">
        <v>-622.76333</v>
      </c>
      <c r="K47" s="33">
        <v>78.030630000000002</v>
      </c>
      <c r="L47" s="33">
        <v>-57.469070000000002</v>
      </c>
      <c r="M47" s="81">
        <v>-2299.3120100000001</v>
      </c>
      <c r="N47" s="81">
        <v>-3886.3065999999999</v>
      </c>
      <c r="O47" s="81">
        <v>-2657.1433499999998</v>
      </c>
      <c r="P47" s="81">
        <v>-1090.1811499999999</v>
      </c>
      <c r="Q47" s="81">
        <v>2082.8416400000001</v>
      </c>
      <c r="R47" s="81">
        <v>1627.600283</v>
      </c>
    </row>
    <row r="48" spans="1:18" ht="20.25" customHeight="1" x14ac:dyDescent="0.2">
      <c r="A48" s="30">
        <v>7</v>
      </c>
      <c r="B48" s="31" t="s">
        <v>44</v>
      </c>
      <c r="C48" s="33">
        <v>6463.9356429999998</v>
      </c>
      <c r="D48" s="33">
        <v>5791.6493929999997</v>
      </c>
      <c r="E48" s="33">
        <v>5037.82888</v>
      </c>
      <c r="F48" s="33">
        <v>4416.90362</v>
      </c>
      <c r="G48" s="33">
        <v>3674.95388</v>
      </c>
      <c r="H48" s="33">
        <v>3090.5616599999998</v>
      </c>
      <c r="I48" s="33">
        <v>3649.36969</v>
      </c>
      <c r="J48" s="33">
        <v>3277.0425500000001</v>
      </c>
      <c r="K48" s="33">
        <v>3473.4971300000002</v>
      </c>
      <c r="L48" s="33">
        <v>4603.0009200000004</v>
      </c>
      <c r="M48" s="81">
        <v>3285.0799699999998</v>
      </c>
      <c r="N48" s="81">
        <v>2307.6860900000001</v>
      </c>
      <c r="O48" s="81">
        <v>1606.9640300000001</v>
      </c>
      <c r="P48" s="81">
        <v>1290.00064</v>
      </c>
      <c r="Q48" s="81">
        <v>4871.2549600000002</v>
      </c>
      <c r="R48" s="81">
        <v>7130.376303</v>
      </c>
    </row>
    <row r="49" spans="1:18" ht="20.25" customHeight="1" x14ac:dyDescent="0.2">
      <c r="A49" s="30">
        <v>8</v>
      </c>
      <c r="B49" s="31" t="s">
        <v>45</v>
      </c>
      <c r="C49" s="33">
        <v>4143.8538189999999</v>
      </c>
      <c r="D49" s="33">
        <v>2543.7928069999998</v>
      </c>
      <c r="E49" s="33">
        <v>2512.4676899999999</v>
      </c>
      <c r="F49" s="33">
        <v>1258.0073199999999</v>
      </c>
      <c r="G49" s="33">
        <v>798.79272000000003</v>
      </c>
      <c r="H49" s="33">
        <v>-561.09738000000004</v>
      </c>
      <c r="I49" s="33">
        <v>-1865.93148</v>
      </c>
      <c r="J49" s="33">
        <v>-3062.5345900000002</v>
      </c>
      <c r="K49" s="33">
        <v>-3196.6723099999999</v>
      </c>
      <c r="L49" s="33">
        <v>-4299.7051700000002</v>
      </c>
      <c r="M49" s="81">
        <v>-6013.8533500000003</v>
      </c>
      <c r="N49" s="81">
        <v>-9348.0178199999991</v>
      </c>
      <c r="O49" s="81">
        <v>-5542.1371600000002</v>
      </c>
      <c r="P49" s="81">
        <v>-9665.3835500000005</v>
      </c>
      <c r="Q49" s="81">
        <v>-7045.07366</v>
      </c>
      <c r="R49" s="81">
        <v>-6924.0400300000001</v>
      </c>
    </row>
    <row r="50" spans="1:18" ht="20.25" customHeight="1" x14ac:dyDescent="0.2">
      <c r="A50" s="30">
        <v>1025</v>
      </c>
      <c r="B50" s="31" t="s">
        <v>46</v>
      </c>
      <c r="C50" s="33">
        <v>2766.5318440000001</v>
      </c>
      <c r="D50" s="33">
        <v>2615.3339179999998</v>
      </c>
      <c r="E50" s="33">
        <v>1981.4479200000001</v>
      </c>
      <c r="F50" s="33"/>
      <c r="G50" s="33"/>
      <c r="H50" s="33"/>
      <c r="I50" s="33"/>
      <c r="J50" s="33"/>
      <c r="K50" s="33"/>
      <c r="L50" s="33"/>
      <c r="M50" s="81"/>
      <c r="N50" s="81"/>
      <c r="O50" s="81"/>
      <c r="P50" s="81"/>
      <c r="Q50" s="81"/>
      <c r="R50" s="81"/>
    </row>
    <row r="51" spans="1:18" ht="20.25" customHeight="1" x14ac:dyDescent="0.2">
      <c r="A51" s="30">
        <v>152</v>
      </c>
      <c r="B51" s="31" t="s">
        <v>47</v>
      </c>
      <c r="C51" s="33">
        <v>7392.1377249999996</v>
      </c>
      <c r="D51" s="33">
        <v>7700.5582789999999</v>
      </c>
      <c r="E51" s="33">
        <v>-7237.0573599999998</v>
      </c>
      <c r="F51" s="33">
        <v>-5429.2476299999998</v>
      </c>
      <c r="G51" s="33">
        <v>-14054.0291</v>
      </c>
      <c r="H51" s="33">
        <v>-75111.829920000004</v>
      </c>
      <c r="I51" s="33">
        <v>-86291.015580000007</v>
      </c>
      <c r="J51" s="33">
        <v>-76306.696949999998</v>
      </c>
      <c r="K51" s="33">
        <v>-72136.190539999996</v>
      </c>
      <c r="L51" s="33">
        <v>-63218.217510000002</v>
      </c>
      <c r="M51" s="81">
        <v>-61481.219169999997</v>
      </c>
      <c r="N51" s="81">
        <v>-64984.920480000001</v>
      </c>
      <c r="O51" s="81">
        <v>-34691.564030000001</v>
      </c>
      <c r="P51" s="81">
        <v>-61352.688309999998</v>
      </c>
      <c r="Q51" s="81">
        <v>-52289.965109999997</v>
      </c>
      <c r="R51" s="81">
        <v>-56265.419657999999</v>
      </c>
    </row>
    <row r="52" spans="1:18" ht="20.25" customHeight="1" x14ac:dyDescent="0.2">
      <c r="A52" s="30">
        <v>134</v>
      </c>
      <c r="B52" s="31" t="s">
        <v>48</v>
      </c>
      <c r="C52" s="33">
        <v>3225.7688090000001</v>
      </c>
      <c r="D52" s="33">
        <v>2580.5827530000001</v>
      </c>
      <c r="E52" s="33">
        <v>2557.2281899999998</v>
      </c>
      <c r="F52" s="33">
        <v>2944.75785</v>
      </c>
      <c r="G52" s="33">
        <v>2688.7698999999998</v>
      </c>
      <c r="H52" s="33">
        <v>2636.0158099999999</v>
      </c>
      <c r="I52" s="33">
        <v>2475.5295299999998</v>
      </c>
      <c r="J52" s="33">
        <v>2340.7093799999998</v>
      </c>
      <c r="K52" s="33">
        <v>2828.74955</v>
      </c>
      <c r="L52" s="33">
        <v>3461.37662</v>
      </c>
      <c r="M52" s="81">
        <v>2755.82539</v>
      </c>
      <c r="N52" s="81">
        <v>2264.81412</v>
      </c>
      <c r="O52" s="81">
        <v>1792.2114899999999</v>
      </c>
      <c r="P52" s="81">
        <v>1289.0180499999999</v>
      </c>
      <c r="Q52" s="81">
        <v>780.26977999999997</v>
      </c>
      <c r="R52" s="81">
        <v>307.16678400000001</v>
      </c>
    </row>
    <row r="53" spans="1:18" ht="20.25" customHeight="1" x14ac:dyDescent="0.2">
      <c r="A53" s="30">
        <v>1081</v>
      </c>
      <c r="B53" s="31" t="s">
        <v>49</v>
      </c>
      <c r="C53" s="33">
        <v>4953.21875</v>
      </c>
      <c r="D53" s="33">
        <v>5145.9358819999998</v>
      </c>
      <c r="E53" s="33">
        <v>5366.5107900000003</v>
      </c>
      <c r="F53" s="33"/>
      <c r="G53" s="33"/>
      <c r="H53" s="33"/>
      <c r="I53" s="33"/>
      <c r="J53" s="33"/>
      <c r="K53" s="33"/>
      <c r="L53" s="33"/>
      <c r="M53" s="81"/>
      <c r="N53" s="81"/>
      <c r="O53" s="81"/>
      <c r="P53" s="81"/>
      <c r="Q53" s="81"/>
      <c r="R53" s="81"/>
    </row>
    <row r="54" spans="1:18" ht="20.25" customHeight="1" x14ac:dyDescent="0.2">
      <c r="A54" s="30">
        <v>81</v>
      </c>
      <c r="B54" s="31" t="s">
        <v>50</v>
      </c>
      <c r="C54" s="33"/>
      <c r="D54" s="33"/>
      <c r="E54" s="33"/>
      <c r="F54" s="33">
        <v>2860.7024999999999</v>
      </c>
      <c r="G54" s="33">
        <v>2018.09403</v>
      </c>
      <c r="H54" s="33">
        <v>1685.4240600000001</v>
      </c>
      <c r="I54" s="33">
        <v>843.67177000000004</v>
      </c>
      <c r="J54" s="33">
        <v>618.57623000000001</v>
      </c>
      <c r="K54" s="33">
        <v>855.12059999999997</v>
      </c>
      <c r="L54" s="33">
        <v>2042.91068</v>
      </c>
      <c r="M54" s="81">
        <v>3382.7306100000001</v>
      </c>
      <c r="N54" s="81">
        <v>3574.5342900000001</v>
      </c>
      <c r="O54" s="81">
        <v>2995.84211</v>
      </c>
      <c r="P54" s="81">
        <v>1725.6835799999999</v>
      </c>
      <c r="Q54" s="81">
        <v>1437.0895499999999</v>
      </c>
      <c r="R54" s="81">
        <v>616.37194699999998</v>
      </c>
    </row>
    <row r="55" spans="1:18" ht="20.25" customHeight="1" x14ac:dyDescent="0.2">
      <c r="A55" s="30">
        <v>13</v>
      </c>
      <c r="B55" s="31" t="s">
        <v>215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81"/>
      <c r="N55" s="81">
        <v>-3263.9658800000002</v>
      </c>
      <c r="O55" s="81">
        <v>-4330.8116</v>
      </c>
      <c r="P55" s="81">
        <v>-4193.6671100000003</v>
      </c>
      <c r="Q55" s="81">
        <v>-4144.1509599999999</v>
      </c>
      <c r="R55" s="81">
        <v>-4778.2280170000004</v>
      </c>
    </row>
    <row r="56" spans="1:18" ht="20.25" customHeight="1" x14ac:dyDescent="0.2">
      <c r="A56" s="30">
        <v>47</v>
      </c>
      <c r="B56" s="31" t="s">
        <v>55</v>
      </c>
      <c r="C56" s="33">
        <v>9610.9358190000003</v>
      </c>
      <c r="D56" s="33">
        <v>8913.6357509999998</v>
      </c>
      <c r="E56" s="33">
        <v>8089.3566499999997</v>
      </c>
      <c r="F56" s="33">
        <v>6886.9160899999997</v>
      </c>
      <c r="G56" s="33">
        <v>7282.2190499999997</v>
      </c>
      <c r="H56" s="33">
        <v>7485.2944100000004</v>
      </c>
      <c r="I56" s="33">
        <v>7594.3634599999996</v>
      </c>
      <c r="J56" s="33">
        <v>6861.7752099999998</v>
      </c>
      <c r="K56" s="33">
        <v>6261.7643099999996</v>
      </c>
      <c r="L56" s="33">
        <v>5161.0729700000002</v>
      </c>
      <c r="M56" s="81">
        <v>5730.1914999999999</v>
      </c>
      <c r="N56" s="81">
        <v>4999.9466400000001</v>
      </c>
      <c r="O56" s="81">
        <v>5217.7758999999996</v>
      </c>
      <c r="P56" s="81">
        <v>5186.8868499999999</v>
      </c>
      <c r="Q56" s="81">
        <v>5139.5561600000001</v>
      </c>
      <c r="R56" s="81">
        <v>4468.9501579999996</v>
      </c>
    </row>
    <row r="57" spans="1:18" ht="20.25" customHeight="1" x14ac:dyDescent="0.2">
      <c r="A57" s="30">
        <v>3</v>
      </c>
      <c r="B57" s="31" t="s">
        <v>51</v>
      </c>
      <c r="C57" s="33">
        <v>-17180.409091000001</v>
      </c>
      <c r="D57" s="33">
        <v>-11663.426211</v>
      </c>
      <c r="E57" s="33">
        <v>-16373.436159999999</v>
      </c>
      <c r="F57" s="33">
        <v>-16862.091520000002</v>
      </c>
      <c r="G57" s="33">
        <v>-15211.919099999999</v>
      </c>
      <c r="H57" s="33">
        <v>-14443.84417</v>
      </c>
      <c r="I57" s="33">
        <v>-13848.76571</v>
      </c>
      <c r="J57" s="33">
        <v>-15928.737419999999</v>
      </c>
      <c r="K57" s="33">
        <v>-16911.214370000002</v>
      </c>
      <c r="L57" s="33">
        <v>-11710.13653</v>
      </c>
      <c r="M57" s="81">
        <v>-10937.29067</v>
      </c>
      <c r="N57" s="81"/>
      <c r="O57" s="81"/>
      <c r="P57" s="81"/>
      <c r="Q57" s="81"/>
      <c r="R57" s="81"/>
    </row>
    <row r="58" spans="1:18" ht="20.25" customHeight="1" x14ac:dyDescent="0.2">
      <c r="A58" s="30">
        <v>28</v>
      </c>
      <c r="B58" s="31" t="s">
        <v>52</v>
      </c>
      <c r="C58" s="33">
        <v>5342.2652230000003</v>
      </c>
      <c r="D58" s="33">
        <v>5164.8460169999998</v>
      </c>
      <c r="E58" s="33">
        <v>7699.8038200000001</v>
      </c>
      <c r="F58" s="33">
        <v>7671.79882</v>
      </c>
      <c r="G58" s="33">
        <v>10850.749</v>
      </c>
      <c r="H58" s="33">
        <v>10303.587439999999</v>
      </c>
      <c r="I58" s="33">
        <v>10234.46155</v>
      </c>
      <c r="J58" s="33">
        <v>9051.0411399999994</v>
      </c>
      <c r="K58" s="33">
        <v>8220.6857099999997</v>
      </c>
      <c r="L58" s="33">
        <v>8029.6935000000003</v>
      </c>
      <c r="M58" s="81">
        <v>8505.1159599999992</v>
      </c>
      <c r="N58" s="81">
        <v>8543.7457900000009</v>
      </c>
      <c r="O58" s="81">
        <v>7693.5718299999999</v>
      </c>
      <c r="P58" s="81">
        <v>7838.90578</v>
      </c>
      <c r="Q58" s="81">
        <v>7112.4714400000003</v>
      </c>
      <c r="R58" s="81">
        <v>8166.4047790000004</v>
      </c>
    </row>
    <row r="59" spans="1:18" ht="20.25" customHeight="1" x14ac:dyDescent="0.2">
      <c r="A59" s="30">
        <v>1097</v>
      </c>
      <c r="B59" s="31" t="s">
        <v>53</v>
      </c>
      <c r="C59" s="33">
        <v>12771.582723</v>
      </c>
      <c r="D59" s="33">
        <v>9883.4428879999996</v>
      </c>
      <c r="E59" s="33">
        <v>9479.8717300000008</v>
      </c>
      <c r="F59" s="33"/>
      <c r="G59" s="33"/>
      <c r="H59" s="33"/>
      <c r="I59" s="33"/>
      <c r="J59" s="33"/>
      <c r="K59" s="33"/>
      <c r="L59" s="33"/>
      <c r="M59" s="81"/>
      <c r="N59" s="81"/>
      <c r="O59" s="81"/>
      <c r="P59" s="81"/>
      <c r="Q59" s="81"/>
      <c r="R59" s="81"/>
    </row>
    <row r="60" spans="1:18" ht="20.25" customHeight="1" x14ac:dyDescent="0.2">
      <c r="A60" s="30">
        <v>122</v>
      </c>
      <c r="B60" s="31" t="s">
        <v>54</v>
      </c>
      <c r="C60" s="33">
        <v>4390.0630469999996</v>
      </c>
      <c r="D60" s="33">
        <v>4517.0888409999998</v>
      </c>
      <c r="E60" s="33">
        <v>4478.9751200000001</v>
      </c>
      <c r="F60" s="33">
        <v>3515.35824</v>
      </c>
      <c r="G60" s="33">
        <v>3176.8358899999998</v>
      </c>
      <c r="H60" s="33">
        <v>3051.7159799999999</v>
      </c>
      <c r="I60" s="33">
        <v>2983.1756999999998</v>
      </c>
      <c r="J60" s="33">
        <v>2174.88024</v>
      </c>
      <c r="K60" s="33">
        <v>2099.1047600000002</v>
      </c>
      <c r="L60" s="33">
        <v>1851.0143399999999</v>
      </c>
      <c r="M60" s="81">
        <v>2736.9712399999999</v>
      </c>
      <c r="N60" s="81">
        <v>4347.0601800000004</v>
      </c>
      <c r="O60" s="81">
        <v>4100.1675100000002</v>
      </c>
      <c r="P60" s="81">
        <v>3534.9820800000002</v>
      </c>
      <c r="Q60" s="81">
        <v>3060.1833000000001</v>
      </c>
      <c r="R60" s="81">
        <v>3270.777204</v>
      </c>
    </row>
    <row r="61" spans="1:18" ht="20.25" customHeight="1" x14ac:dyDescent="0.2">
      <c r="A61" s="30">
        <v>98</v>
      </c>
      <c r="B61" s="31" t="s">
        <v>56</v>
      </c>
      <c r="C61" s="33">
        <v>4817.1166590000003</v>
      </c>
      <c r="D61" s="33">
        <v>4088.3991890000002</v>
      </c>
      <c r="E61" s="33">
        <v>3520.8506699999998</v>
      </c>
      <c r="F61" s="33">
        <v>3095.7357200000001</v>
      </c>
      <c r="G61" s="33">
        <v>2656.4169900000002</v>
      </c>
      <c r="H61" s="33">
        <v>2442.1988900000001</v>
      </c>
      <c r="I61" s="33">
        <v>1536.0502899999999</v>
      </c>
      <c r="J61" s="33">
        <v>1008.4066800000001</v>
      </c>
      <c r="K61" s="33">
        <v>1186.61707</v>
      </c>
      <c r="L61" s="33">
        <v>2480.6795699999998</v>
      </c>
      <c r="M61" s="81">
        <v>4753.8855899999999</v>
      </c>
      <c r="N61" s="81">
        <v>4703.4624400000002</v>
      </c>
      <c r="O61" s="81">
        <v>3993.0894199999998</v>
      </c>
      <c r="P61" s="81">
        <v>3523.3342200000002</v>
      </c>
      <c r="Q61" s="81">
        <v>3558.0810000000001</v>
      </c>
      <c r="R61" s="81">
        <v>3042.918028</v>
      </c>
    </row>
    <row r="62" spans="1:18" ht="20.25" customHeight="1" x14ac:dyDescent="0.2">
      <c r="A62" s="30">
        <v>82</v>
      </c>
      <c r="B62" s="31" t="s">
        <v>57</v>
      </c>
      <c r="C62" s="33">
        <v>-11141.491097</v>
      </c>
      <c r="D62" s="33">
        <v>-11897.818308</v>
      </c>
      <c r="E62" s="33">
        <v>-11766.40885</v>
      </c>
      <c r="F62" s="33">
        <v>-12862.947529999999</v>
      </c>
      <c r="G62" s="33">
        <v>-9049.5781800000004</v>
      </c>
      <c r="H62" s="33">
        <v>-9368.8460799999993</v>
      </c>
      <c r="I62" s="33">
        <v>-9184.4001399999997</v>
      </c>
      <c r="J62" s="33">
        <v>-8305.7700700000005</v>
      </c>
      <c r="K62" s="33">
        <v>-8128.9577300000001</v>
      </c>
      <c r="L62" s="33">
        <v>-7632.55465</v>
      </c>
      <c r="M62" s="81">
        <v>-6848.7613700000002</v>
      </c>
      <c r="N62" s="81">
        <v>-7618.9477699999998</v>
      </c>
      <c r="O62" s="81">
        <v>-7952.7118899999996</v>
      </c>
      <c r="P62" s="81">
        <v>-7888.6434099999997</v>
      </c>
      <c r="Q62" s="81">
        <v>-6962.1100699999997</v>
      </c>
      <c r="R62" s="81">
        <v>-5913.3118350000004</v>
      </c>
    </row>
    <row r="63" spans="1:18" ht="20.25" customHeight="1" x14ac:dyDescent="0.2">
      <c r="A63" s="30">
        <v>115</v>
      </c>
      <c r="B63" s="31" t="s">
        <v>59</v>
      </c>
      <c r="C63" s="33">
        <v>-5864.1780930000004</v>
      </c>
      <c r="D63" s="33">
        <v>-8137.0789070000001</v>
      </c>
      <c r="E63" s="33">
        <v>-9656.1886599999998</v>
      </c>
      <c r="F63" s="33">
        <v>-17036.551200000002</v>
      </c>
      <c r="G63" s="33">
        <v>-17724.84432</v>
      </c>
      <c r="H63" s="33">
        <v>-17042.217980000001</v>
      </c>
      <c r="I63" s="33">
        <v>-15865.77837</v>
      </c>
      <c r="J63" s="33">
        <v>-13932.48432</v>
      </c>
      <c r="K63" s="33">
        <v>-13181.31691</v>
      </c>
      <c r="L63" s="33">
        <v>-15226.54874</v>
      </c>
      <c r="M63" s="81">
        <v>-16404.145489999999</v>
      </c>
      <c r="N63" s="81">
        <v>-17318.75459</v>
      </c>
      <c r="O63" s="81">
        <v>-17134.379799999999</v>
      </c>
      <c r="P63" s="81">
        <v>-19134.99985</v>
      </c>
      <c r="Q63" s="81">
        <v>-19576.179189999999</v>
      </c>
      <c r="R63" s="81">
        <v>-20761.585115000002</v>
      </c>
    </row>
    <row r="64" spans="1:18" ht="20.25" customHeight="1" x14ac:dyDescent="0.2">
      <c r="A64" s="30">
        <v>1068</v>
      </c>
      <c r="B64" s="31" t="s">
        <v>58</v>
      </c>
      <c r="C64" s="33">
        <v>6933.7574999999997</v>
      </c>
      <c r="D64" s="33">
        <v>7587.8984689999997</v>
      </c>
      <c r="E64" s="33">
        <v>7865.9153500000002</v>
      </c>
      <c r="F64" s="33"/>
      <c r="G64" s="33"/>
      <c r="H64" s="33"/>
      <c r="I64" s="33"/>
      <c r="J64" s="33"/>
      <c r="K64" s="33"/>
      <c r="L64" s="33"/>
      <c r="M64" s="81"/>
      <c r="N64" s="81"/>
      <c r="O64" s="81"/>
      <c r="P64" s="81"/>
      <c r="Q64" s="81"/>
      <c r="R64" s="81"/>
    </row>
    <row r="65" spans="1:18" ht="20.25" customHeight="1" x14ac:dyDescent="0.2">
      <c r="A65" s="30">
        <v>99</v>
      </c>
      <c r="B65" s="31" t="s">
        <v>60</v>
      </c>
      <c r="C65" s="33">
        <v>371.75857400000001</v>
      </c>
      <c r="D65" s="33">
        <v>-2056.8357169999999</v>
      </c>
      <c r="E65" s="33">
        <v>-3606.3533299999999</v>
      </c>
      <c r="F65" s="33">
        <v>-4808.2819799999997</v>
      </c>
      <c r="G65" s="33">
        <v>-5064.5330299999996</v>
      </c>
      <c r="H65" s="33">
        <v>-6223.59303</v>
      </c>
      <c r="I65" s="33">
        <v>-5897.2237100000002</v>
      </c>
      <c r="J65" s="33">
        <v>-4823.71011</v>
      </c>
      <c r="K65" s="33">
        <v>-6998.0492899999999</v>
      </c>
      <c r="L65" s="33">
        <v>-8871.3018499999998</v>
      </c>
      <c r="M65" s="81">
        <v>-10982.06515</v>
      </c>
      <c r="N65" s="81">
        <v>-10194.478800000001</v>
      </c>
      <c r="O65" s="81">
        <v>-11042.663769999999</v>
      </c>
      <c r="P65" s="81">
        <v>-9992.2846599999993</v>
      </c>
      <c r="Q65" s="81"/>
      <c r="R65" s="81"/>
    </row>
    <row r="66" spans="1:18" ht="20.25" customHeight="1" x14ac:dyDescent="0.2">
      <c r="A66" s="30">
        <v>83</v>
      </c>
      <c r="B66" s="31" t="s">
        <v>61</v>
      </c>
      <c r="C66" s="33">
        <v>-66346.560526000001</v>
      </c>
      <c r="D66" s="33">
        <v>-67278.040309000004</v>
      </c>
      <c r="E66" s="33">
        <v>-62508.590190000003</v>
      </c>
      <c r="F66" s="33">
        <v>-64661.154949999996</v>
      </c>
      <c r="G66" s="33">
        <v>-57236.529309999998</v>
      </c>
      <c r="H66" s="33">
        <v>-61357.303509999998</v>
      </c>
      <c r="I66" s="33">
        <v>-62637.829460000001</v>
      </c>
      <c r="J66" s="33">
        <v>-55868.172899999998</v>
      </c>
      <c r="K66" s="33">
        <v>-55652.262540000003</v>
      </c>
      <c r="L66" s="33">
        <v>-58629.14402</v>
      </c>
      <c r="M66" s="81">
        <v>-60464.687420000002</v>
      </c>
      <c r="N66" s="81">
        <v>-70909.354730000006</v>
      </c>
      <c r="O66" s="81">
        <v>-74361.915229999999</v>
      </c>
      <c r="P66" s="81">
        <v>-79288.549060000005</v>
      </c>
      <c r="Q66" s="81">
        <v>-81797.679810000001</v>
      </c>
      <c r="R66" s="81">
        <v>-76193.607652000006</v>
      </c>
    </row>
    <row r="67" spans="1:18" ht="20.25" customHeight="1" x14ac:dyDescent="0.2">
      <c r="A67" s="30">
        <v>135</v>
      </c>
      <c r="B67" s="31" t="s">
        <v>62</v>
      </c>
      <c r="C67" s="33">
        <v>4379.461996</v>
      </c>
      <c r="D67" s="33">
        <v>4094.2339579999998</v>
      </c>
      <c r="E67" s="33">
        <v>3995.8326200000001</v>
      </c>
      <c r="F67" s="33">
        <v>4388.82402</v>
      </c>
      <c r="G67" s="33">
        <v>4465.7735400000001</v>
      </c>
      <c r="H67" s="33">
        <v>3967.9577399999998</v>
      </c>
      <c r="I67" s="33">
        <v>3484.0526</v>
      </c>
      <c r="J67" s="33">
        <v>3310.0328100000002</v>
      </c>
      <c r="K67" s="33">
        <v>3146.2260099999999</v>
      </c>
      <c r="L67" s="33">
        <v>2991.6049400000002</v>
      </c>
      <c r="M67" s="81">
        <v>3003.9312199999999</v>
      </c>
      <c r="N67" s="81">
        <v>3044.5079599999999</v>
      </c>
      <c r="O67" s="81">
        <v>2994.2797700000001</v>
      </c>
      <c r="P67" s="81">
        <v>2842.6553100000001</v>
      </c>
      <c r="Q67" s="81">
        <v>2780.3230899999999</v>
      </c>
      <c r="R67" s="81">
        <v>3274.1121159999998</v>
      </c>
    </row>
    <row r="68" spans="1:18" ht="20.25" customHeight="1" x14ac:dyDescent="0.2">
      <c r="A68" s="30">
        <v>69</v>
      </c>
      <c r="B68" s="31" t="s">
        <v>63</v>
      </c>
      <c r="C68" s="33">
        <v>7497.4068150000003</v>
      </c>
      <c r="D68" s="33">
        <v>7487.8485419999997</v>
      </c>
      <c r="E68" s="33">
        <v>6731.7959799999999</v>
      </c>
      <c r="F68" s="33">
        <v>5995.9605899999997</v>
      </c>
      <c r="G68" s="33">
        <v>4996.9038600000003</v>
      </c>
      <c r="H68" s="33">
        <v>5254.8486700000003</v>
      </c>
      <c r="I68" s="33">
        <v>4040.5544300000001</v>
      </c>
      <c r="J68" s="33">
        <v>3140.5529999999999</v>
      </c>
      <c r="K68" s="33">
        <v>3446.5388200000002</v>
      </c>
      <c r="L68" s="33">
        <v>2143.7131100000001</v>
      </c>
      <c r="M68" s="81">
        <v>1487.9224899999999</v>
      </c>
      <c r="N68" s="81">
        <v>2247.07629</v>
      </c>
      <c r="O68" s="81">
        <v>3120.7679499999999</v>
      </c>
      <c r="P68" s="81">
        <v>4508.8314499999997</v>
      </c>
      <c r="Q68" s="81">
        <v>6749.35808</v>
      </c>
      <c r="R68" s="81">
        <v>7491.1672580000004</v>
      </c>
    </row>
    <row r="69" spans="1:18" ht="20.25" customHeight="1" x14ac:dyDescent="0.2">
      <c r="A69" s="30">
        <v>48</v>
      </c>
      <c r="B69" s="31" t="s">
        <v>64</v>
      </c>
      <c r="C69" s="33">
        <v>6482.3494559999999</v>
      </c>
      <c r="D69" s="33">
        <v>6095.7939139999999</v>
      </c>
      <c r="E69" s="33">
        <v>5278.1753500000004</v>
      </c>
      <c r="F69" s="33">
        <v>4160.2320600000003</v>
      </c>
      <c r="G69" s="33">
        <v>4984.5758800000003</v>
      </c>
      <c r="H69" s="33">
        <v>6050.8965600000001</v>
      </c>
      <c r="I69" s="33">
        <v>6600.6856600000001</v>
      </c>
      <c r="J69" s="33">
        <v>5835.1763600000004</v>
      </c>
      <c r="K69" s="33">
        <v>5446.3771800000004</v>
      </c>
      <c r="L69" s="33">
        <v>4805.7202399999996</v>
      </c>
      <c r="M69" s="81">
        <v>4007.4207500000002</v>
      </c>
      <c r="N69" s="81">
        <v>2405.7134500000002</v>
      </c>
      <c r="O69" s="81">
        <v>1617.2346500000001</v>
      </c>
      <c r="P69" s="81">
        <v>616.98320000000001</v>
      </c>
      <c r="Q69" s="81">
        <v>468.70459</v>
      </c>
      <c r="R69" s="81">
        <v>116.990449</v>
      </c>
    </row>
    <row r="70" spans="1:18" ht="20.25" customHeight="1" x14ac:dyDescent="0.2">
      <c r="A70" s="30">
        <v>11</v>
      </c>
      <c r="B70" s="31" t="s">
        <v>65</v>
      </c>
      <c r="C70" s="33">
        <v>7369.4825559999999</v>
      </c>
      <c r="D70" s="33">
        <v>5697.1242439999996</v>
      </c>
      <c r="E70" s="33">
        <v>4394.9205300000003</v>
      </c>
      <c r="F70" s="33">
        <v>3502.6247800000001</v>
      </c>
      <c r="G70" s="33">
        <v>1157.3455200000001</v>
      </c>
      <c r="H70" s="33">
        <v>320.51871</v>
      </c>
      <c r="I70" s="33">
        <v>-257.78127999999998</v>
      </c>
      <c r="J70" s="33">
        <v>1543.4528399999999</v>
      </c>
      <c r="K70" s="33">
        <v>4665.6151200000004</v>
      </c>
      <c r="L70" s="33">
        <v>3290.61301</v>
      </c>
      <c r="M70" s="81">
        <v>2134.9387400000001</v>
      </c>
      <c r="N70" s="81">
        <v>835.52193</v>
      </c>
      <c r="O70" s="81">
        <v>-313.70549</v>
      </c>
      <c r="P70" s="81">
        <v>-1241.16524</v>
      </c>
      <c r="Q70" s="81">
        <v>-900.66219000000001</v>
      </c>
      <c r="R70" s="81">
        <v>-1016.397598</v>
      </c>
    </row>
    <row r="71" spans="1:18" ht="20.25" customHeight="1" x14ac:dyDescent="0.2">
      <c r="A71" s="30">
        <v>100</v>
      </c>
      <c r="B71" s="31" t="s">
        <v>66</v>
      </c>
      <c r="C71" s="33">
        <v>2585.3523279999999</v>
      </c>
      <c r="D71" s="33">
        <v>1823.1079540000001</v>
      </c>
      <c r="E71" s="33">
        <v>777.44470000000001</v>
      </c>
      <c r="F71" s="33">
        <v>-729.14937999999995</v>
      </c>
      <c r="G71" s="33">
        <v>-950.71189000000004</v>
      </c>
      <c r="H71" s="33">
        <v>-1945.5915299999999</v>
      </c>
      <c r="I71" s="33">
        <v>-2918.5725299999999</v>
      </c>
      <c r="J71" s="33">
        <v>-3707.7470400000002</v>
      </c>
      <c r="K71" s="33">
        <v>-5833.8853799999997</v>
      </c>
      <c r="L71" s="33">
        <v>-7709.0541599999997</v>
      </c>
      <c r="M71" s="81">
        <v>-8397.65942</v>
      </c>
      <c r="N71" s="81">
        <v>-9200.6002599999993</v>
      </c>
      <c r="O71" s="81">
        <v>-10230.8969</v>
      </c>
      <c r="P71" s="81">
        <v>-10930.444020000001</v>
      </c>
      <c r="Q71" s="81">
        <v>-11534.563529999999</v>
      </c>
      <c r="R71" s="81">
        <v>-13431.587535000001</v>
      </c>
    </row>
    <row r="72" spans="1:18" ht="20.25" customHeight="1" x14ac:dyDescent="0.2">
      <c r="A72" s="30">
        <v>112</v>
      </c>
      <c r="B72" s="31" t="s">
        <v>67</v>
      </c>
      <c r="C72" s="33">
        <v>515.07777099999998</v>
      </c>
      <c r="D72" s="33">
        <v>-307.53085099999998</v>
      </c>
      <c r="E72" s="33">
        <v>539.57511</v>
      </c>
      <c r="F72" s="33">
        <v>-3517.0396099999998</v>
      </c>
      <c r="G72" s="33">
        <v>-2116.8159500000002</v>
      </c>
      <c r="H72" s="33">
        <v>-2538.0305800000001</v>
      </c>
      <c r="I72" s="33">
        <v>-1824.32609</v>
      </c>
      <c r="J72" s="33">
        <v>-2745.8241800000001</v>
      </c>
      <c r="K72" s="33">
        <v>-4194.66723</v>
      </c>
      <c r="L72" s="33">
        <v>-4814.2908100000004</v>
      </c>
      <c r="M72" s="81">
        <v>-6204.3069699999996</v>
      </c>
      <c r="N72" s="81"/>
      <c r="O72" s="81"/>
      <c r="P72" s="81"/>
      <c r="Q72" s="81"/>
      <c r="R72" s="81"/>
    </row>
    <row r="73" spans="1:18" ht="20.25" customHeight="1" x14ac:dyDescent="0.2">
      <c r="A73" s="30">
        <v>1084</v>
      </c>
      <c r="B73" s="31" t="s">
        <v>68</v>
      </c>
      <c r="C73" s="33">
        <v>1857.7504389999999</v>
      </c>
      <c r="D73" s="33">
        <v>1691.403294</v>
      </c>
      <c r="E73" s="33">
        <v>1914.9899600000001</v>
      </c>
      <c r="F73" s="33">
        <v>1608.0947799999999</v>
      </c>
      <c r="G73" s="33">
        <v>1280.6485499999999</v>
      </c>
      <c r="H73" s="33">
        <v>1100.3482799999999</v>
      </c>
      <c r="I73" s="33">
        <v>2072.3807200000001</v>
      </c>
      <c r="J73" s="33">
        <v>3067.5999000000002</v>
      </c>
      <c r="K73" s="33">
        <v>3232.5529900000001</v>
      </c>
      <c r="L73" s="33">
        <v>3463.92301</v>
      </c>
      <c r="M73" s="81">
        <v>3425.7963500000001</v>
      </c>
      <c r="N73" s="81">
        <v>2619.4031100000002</v>
      </c>
      <c r="O73" s="81">
        <v>2832.6901600000001</v>
      </c>
      <c r="P73" s="81">
        <v>2385.87102</v>
      </c>
      <c r="Q73" s="81">
        <v>3377.55701</v>
      </c>
      <c r="R73" s="81">
        <v>4674.0527060000004</v>
      </c>
    </row>
    <row r="74" spans="1:18" ht="20.25" customHeight="1" x14ac:dyDescent="0.2">
      <c r="A74" s="30">
        <v>85</v>
      </c>
      <c r="B74" s="31" t="s">
        <v>69</v>
      </c>
      <c r="C74" s="33">
        <v>124166.81206700001</v>
      </c>
      <c r="D74" s="33">
        <v>124141.662205</v>
      </c>
      <c r="E74" s="33">
        <v>124863.19005</v>
      </c>
      <c r="F74" s="33">
        <v>121420.56606</v>
      </c>
      <c r="G74" s="33">
        <v>120029.09853</v>
      </c>
      <c r="H74" s="33">
        <v>116432.13211000001</v>
      </c>
      <c r="I74" s="33">
        <v>116743.06185</v>
      </c>
      <c r="J74" s="33">
        <v>116695.69371000001</v>
      </c>
      <c r="K74" s="33">
        <v>119983.96116000001</v>
      </c>
      <c r="L74" s="33">
        <v>122892.56170999999</v>
      </c>
      <c r="M74" s="81">
        <v>122398.93528999999</v>
      </c>
      <c r="N74" s="81">
        <v>124876.02855</v>
      </c>
      <c r="O74" s="81">
        <v>124916.33238000001</v>
      </c>
      <c r="P74" s="81">
        <v>2918.7634499999999</v>
      </c>
      <c r="Q74" s="81"/>
      <c r="R74" s="81"/>
    </row>
    <row r="75" spans="1:18" ht="20.25" customHeight="1" x14ac:dyDescent="0.2">
      <c r="A75" s="30">
        <v>136</v>
      </c>
      <c r="B75" s="31" t="s">
        <v>70</v>
      </c>
      <c r="C75" s="33">
        <v>1984.7066050000001</v>
      </c>
      <c r="D75" s="33">
        <v>2159.8203269999999</v>
      </c>
      <c r="E75" s="33">
        <v>2253.2282700000001</v>
      </c>
      <c r="F75" s="33">
        <v>1598.0091600000001</v>
      </c>
      <c r="G75" s="33">
        <v>1700.3550499999999</v>
      </c>
      <c r="H75" s="33">
        <v>1941.4675999999999</v>
      </c>
      <c r="I75" s="33">
        <v>2266.6866</v>
      </c>
      <c r="J75" s="33">
        <v>2578.6357499999999</v>
      </c>
      <c r="K75" s="33">
        <v>2069.9608600000001</v>
      </c>
      <c r="L75" s="33">
        <v>2289.4491899999998</v>
      </c>
      <c r="M75" s="81">
        <v>3126.95775</v>
      </c>
      <c r="N75" s="81">
        <v>3391.9953999999998</v>
      </c>
      <c r="O75" s="81">
        <v>3301.0304099999998</v>
      </c>
      <c r="P75" s="81">
        <v>2223.1202800000001</v>
      </c>
      <c r="Q75" s="81">
        <v>1630.0572400000001</v>
      </c>
      <c r="R75" s="81">
        <v>1032.194857</v>
      </c>
    </row>
    <row r="76" spans="1:18" ht="20.25" customHeight="1" x14ac:dyDescent="0.2">
      <c r="A76" s="30">
        <v>145</v>
      </c>
      <c r="B76" s="31" t="s">
        <v>71</v>
      </c>
      <c r="C76" s="33">
        <v>3138.9248940000002</v>
      </c>
      <c r="D76" s="33">
        <v>2084.5368539999999</v>
      </c>
      <c r="E76" s="33">
        <v>3674.6766200000002</v>
      </c>
      <c r="F76" s="33">
        <v>3557.5516600000001</v>
      </c>
      <c r="G76" s="33">
        <v>3789.4776099999999</v>
      </c>
      <c r="H76" s="33">
        <v>4071.7326499999999</v>
      </c>
      <c r="I76" s="33">
        <v>3830.61915</v>
      </c>
      <c r="J76" s="33">
        <v>4330.2923000000001</v>
      </c>
      <c r="K76" s="33">
        <v>4450.2129599999998</v>
      </c>
      <c r="L76" s="33">
        <v>3348.0964399999998</v>
      </c>
      <c r="M76" s="81">
        <v>2060.6815900000001</v>
      </c>
      <c r="N76" s="81">
        <v>1843.3122100000001</v>
      </c>
      <c r="O76" s="81">
        <v>1642.7209800000001</v>
      </c>
      <c r="P76" s="81">
        <v>1248.0422799999999</v>
      </c>
      <c r="Q76" s="81">
        <v>661.82984999999996</v>
      </c>
      <c r="R76" s="81">
        <v>349.82048900000001</v>
      </c>
    </row>
    <row r="77" spans="1:18" ht="20.25" customHeight="1" x14ac:dyDescent="0.2">
      <c r="A77" s="30">
        <v>138</v>
      </c>
      <c r="B77" s="31" t="s">
        <v>72</v>
      </c>
      <c r="C77" s="33">
        <v>639.619013</v>
      </c>
      <c r="D77" s="33">
        <v>476.00766700000003</v>
      </c>
      <c r="E77" s="33">
        <v>1267.2051899999999</v>
      </c>
      <c r="F77" s="33">
        <v>1227.20154</v>
      </c>
      <c r="G77" s="33">
        <v>1544.8975700000001</v>
      </c>
      <c r="H77" s="33">
        <v>1379.86374</v>
      </c>
      <c r="I77" s="33">
        <v>2313.0277999999998</v>
      </c>
      <c r="J77" s="33">
        <v>1894.3457699999999</v>
      </c>
      <c r="K77" s="33">
        <v>1444.4774500000001</v>
      </c>
      <c r="L77" s="33">
        <v>2424.8628899999999</v>
      </c>
      <c r="M77" s="81">
        <v>1981.6539399999999</v>
      </c>
      <c r="N77" s="81">
        <v>1362.6978099999999</v>
      </c>
      <c r="O77" s="81">
        <v>792.60266999999999</v>
      </c>
      <c r="P77" s="81">
        <v>270.95832999999999</v>
      </c>
      <c r="Q77" s="81">
        <v>703.42985999999996</v>
      </c>
      <c r="R77" s="81">
        <v>-223.53456</v>
      </c>
    </row>
    <row r="78" spans="1:18" ht="20.25" customHeight="1" x14ac:dyDescent="0.2">
      <c r="A78" s="30">
        <v>137</v>
      </c>
      <c r="B78" s="31" t="s">
        <v>73</v>
      </c>
      <c r="C78" s="33">
        <v>-893.36585600000001</v>
      </c>
      <c r="D78" s="33">
        <v>-675.93602599999997</v>
      </c>
      <c r="E78" s="33">
        <v>-337.44035000000002</v>
      </c>
      <c r="F78" s="33">
        <v>-165.82635999999999</v>
      </c>
      <c r="G78" s="33">
        <v>-397.70512000000002</v>
      </c>
      <c r="H78" s="33">
        <v>-2612.5026499999999</v>
      </c>
      <c r="I78" s="33">
        <v>-1105.7124899999999</v>
      </c>
      <c r="J78" s="33">
        <v>-569.58322999999996</v>
      </c>
      <c r="K78" s="33">
        <v>132.24936</v>
      </c>
      <c r="L78" s="33">
        <v>265.20512000000002</v>
      </c>
      <c r="M78" s="81">
        <v>374.98842000000002</v>
      </c>
      <c r="N78" s="81">
        <v>1312.6041399999999</v>
      </c>
      <c r="O78" s="81">
        <v>2436.2013299999999</v>
      </c>
      <c r="P78" s="81">
        <v>4265.9670400000005</v>
      </c>
      <c r="Q78" s="81">
        <v>5018.5920999999998</v>
      </c>
      <c r="R78" s="81">
        <v>1695.363163</v>
      </c>
    </row>
    <row r="79" spans="1:18" ht="20.25" customHeight="1" x14ac:dyDescent="0.2">
      <c r="A79" s="30">
        <v>29</v>
      </c>
      <c r="B79" s="31" t="s">
        <v>74</v>
      </c>
      <c r="C79" s="33">
        <v>-18109.428571</v>
      </c>
      <c r="D79" s="33">
        <v>-18593.8</v>
      </c>
      <c r="E79" s="33">
        <v>-10576.979499999999</v>
      </c>
      <c r="F79" s="33">
        <v>-34242.904499999997</v>
      </c>
      <c r="G79" s="33">
        <v>-27336.147270000001</v>
      </c>
      <c r="H79" s="33">
        <v>-24132.416959999999</v>
      </c>
      <c r="I79" s="33">
        <v>-27186.53368</v>
      </c>
      <c r="J79" s="33">
        <v>-20508.31421</v>
      </c>
      <c r="K79" s="33"/>
      <c r="L79" s="33"/>
      <c r="M79" s="81"/>
      <c r="N79" s="81"/>
      <c r="O79" s="81"/>
      <c r="P79" s="81"/>
      <c r="Q79" s="81"/>
      <c r="R79" s="81"/>
    </row>
    <row r="80" spans="1:18" ht="20.25" customHeight="1" x14ac:dyDescent="0.2">
      <c r="A80" s="30">
        <v>1116</v>
      </c>
      <c r="B80" s="31" t="s">
        <v>75</v>
      </c>
      <c r="C80" s="33">
        <v>-1746.2689130000001</v>
      </c>
      <c r="D80" s="33">
        <v>-1475.850856</v>
      </c>
      <c r="E80" s="33">
        <v>-2423.2375200000001</v>
      </c>
      <c r="F80" s="33">
        <v>-8500.1489600000004</v>
      </c>
      <c r="G80" s="33">
        <v>-5244.4144299999998</v>
      </c>
      <c r="H80" s="33"/>
      <c r="I80" s="33"/>
      <c r="J80" s="33"/>
      <c r="K80" s="33"/>
      <c r="L80" s="33"/>
      <c r="M80" s="81"/>
      <c r="N80" s="81"/>
      <c r="O80" s="81"/>
      <c r="P80" s="81"/>
      <c r="Q80" s="81"/>
      <c r="R80" s="81"/>
    </row>
    <row r="81" spans="1:18" ht="20.25" customHeight="1" x14ac:dyDescent="0.2">
      <c r="A81" s="30">
        <v>153</v>
      </c>
      <c r="B81" s="31" t="s">
        <v>76</v>
      </c>
      <c r="C81" s="33">
        <v>3802.736265</v>
      </c>
      <c r="D81" s="33">
        <v>3288.732751</v>
      </c>
      <c r="E81" s="33">
        <v>2675.30897</v>
      </c>
      <c r="F81" s="33">
        <v>1422.52514</v>
      </c>
      <c r="G81" s="33">
        <v>1538.44831</v>
      </c>
      <c r="H81" s="33">
        <v>1074.24811</v>
      </c>
      <c r="I81" s="33">
        <v>1430.10366</v>
      </c>
      <c r="J81" s="33">
        <v>879.23307</v>
      </c>
      <c r="K81" s="33">
        <v>618.58765000000005</v>
      </c>
      <c r="L81" s="33">
        <v>395.66005999999999</v>
      </c>
      <c r="M81" s="81">
        <v>-226.74877000000001</v>
      </c>
      <c r="N81" s="81">
        <v>-1022.19735</v>
      </c>
      <c r="O81" s="81">
        <v>-1644.8893399999999</v>
      </c>
      <c r="P81" s="81">
        <v>-1268.2027499999999</v>
      </c>
      <c r="Q81" s="81">
        <v>-1253.7916700000001</v>
      </c>
      <c r="R81" s="81">
        <v>-665.88547500000004</v>
      </c>
    </row>
    <row r="82" spans="1:18" ht="20.25" customHeight="1" x14ac:dyDescent="0.2">
      <c r="A82" s="30">
        <v>1154</v>
      </c>
      <c r="B82" s="31" t="s">
        <v>77</v>
      </c>
      <c r="C82" s="33">
        <v>445.48175199999997</v>
      </c>
      <c r="D82" s="33">
        <v>1881.5151519999999</v>
      </c>
      <c r="E82" s="33">
        <v>4350.2325600000004</v>
      </c>
      <c r="F82" s="33">
        <v>2274.8085099999998</v>
      </c>
      <c r="G82" s="33">
        <v>1886.97973</v>
      </c>
      <c r="H82" s="33">
        <v>1311.9740300000001</v>
      </c>
      <c r="I82" s="33">
        <v>1099.2230199999999</v>
      </c>
      <c r="J82" s="33"/>
      <c r="K82" s="33"/>
      <c r="L82" s="33"/>
      <c r="M82" s="81"/>
      <c r="N82" s="81"/>
      <c r="O82" s="81"/>
      <c r="P82" s="81"/>
      <c r="Q82" s="81"/>
      <c r="R82" s="81"/>
    </row>
    <row r="83" spans="1:18" ht="20.25" customHeight="1" x14ac:dyDescent="0.2">
      <c r="A83" s="30">
        <v>101</v>
      </c>
      <c r="B83" s="31" t="s">
        <v>78</v>
      </c>
      <c r="C83" s="33">
        <v>2121.7374279999999</v>
      </c>
      <c r="D83" s="33">
        <v>1727.748683</v>
      </c>
      <c r="E83" s="33">
        <v>2955.3513800000001</v>
      </c>
      <c r="F83" s="33">
        <v>5458.1179099999999</v>
      </c>
      <c r="G83" s="33">
        <v>4929.0700800000004</v>
      </c>
      <c r="H83" s="33">
        <v>4592.9706800000004</v>
      </c>
      <c r="I83" s="33">
        <v>4276.2791399999996</v>
      </c>
      <c r="J83" s="33">
        <v>4183.7901899999997</v>
      </c>
      <c r="K83" s="33">
        <v>3995.8503099999998</v>
      </c>
      <c r="L83" s="33">
        <v>4226.4522399999996</v>
      </c>
      <c r="M83" s="81">
        <v>5616.45633</v>
      </c>
      <c r="N83" s="81">
        <v>3359.9142499999998</v>
      </c>
      <c r="O83" s="81">
        <v>2803.3466199999998</v>
      </c>
      <c r="P83" s="81">
        <v>2554.2664399999999</v>
      </c>
      <c r="Q83" s="81">
        <v>2709.5023200000001</v>
      </c>
      <c r="R83" s="81"/>
    </row>
    <row r="84" spans="1:18" ht="20.25" customHeight="1" x14ac:dyDescent="0.2">
      <c r="A84" s="30">
        <v>102</v>
      </c>
      <c r="B84" s="31" t="s">
        <v>79</v>
      </c>
      <c r="C84" s="33">
        <v>3691.7366750000001</v>
      </c>
      <c r="D84" s="33">
        <v>3229.4435039999998</v>
      </c>
      <c r="E84" s="33">
        <v>1345.7756999999999</v>
      </c>
      <c r="F84" s="33">
        <v>1376.8901800000001</v>
      </c>
      <c r="G84" s="33">
        <v>2613.7608</v>
      </c>
      <c r="H84" s="33">
        <v>3227.4677099999999</v>
      </c>
      <c r="I84" s="33">
        <v>4024.1478299999999</v>
      </c>
      <c r="J84" s="33">
        <v>3402.2332700000002</v>
      </c>
      <c r="K84" s="33">
        <v>4203.8716999999997</v>
      </c>
      <c r="L84" s="33">
        <v>3825.28316</v>
      </c>
      <c r="M84" s="81">
        <v>6714.6319700000004</v>
      </c>
      <c r="N84" s="81"/>
      <c r="O84" s="81"/>
      <c r="P84" s="81"/>
      <c r="Q84" s="81"/>
      <c r="R84" s="81"/>
    </row>
    <row r="85" spans="1:18" ht="20.25" customHeight="1" x14ac:dyDescent="0.2">
      <c r="A85" s="30">
        <v>103</v>
      </c>
      <c r="B85" s="31" t="s">
        <v>81</v>
      </c>
      <c r="C85" s="33">
        <v>1193.442507</v>
      </c>
      <c r="D85" s="33">
        <v>872.327494</v>
      </c>
      <c r="E85" s="33">
        <v>404.34573</v>
      </c>
      <c r="F85" s="33">
        <v>48.782080000000001</v>
      </c>
      <c r="G85" s="33">
        <v>855.55907999999999</v>
      </c>
      <c r="H85" s="33">
        <v>179.25908000000001</v>
      </c>
      <c r="I85" s="33">
        <v>-417.77534000000003</v>
      </c>
      <c r="J85" s="33">
        <v>-248.0975</v>
      </c>
      <c r="K85" s="33">
        <v>2204.1909599999999</v>
      </c>
      <c r="L85" s="33">
        <v>6036.6593499999999</v>
      </c>
      <c r="M85" s="81">
        <v>8119.6253900000002</v>
      </c>
      <c r="N85" s="81"/>
      <c r="O85" s="81"/>
      <c r="P85" s="81"/>
      <c r="Q85" s="81"/>
      <c r="R85" s="81"/>
    </row>
    <row r="86" spans="1:18" ht="20.25" customHeight="1" x14ac:dyDescent="0.2">
      <c r="A86" s="30">
        <v>161</v>
      </c>
      <c r="B86" s="31" t="s">
        <v>82</v>
      </c>
      <c r="C86" s="33">
        <v>2033.88741</v>
      </c>
      <c r="D86" s="33">
        <v>2126.9816850000002</v>
      </c>
      <c r="E86" s="33">
        <v>1718.62183</v>
      </c>
      <c r="F86" s="33">
        <v>1721.7352000000001</v>
      </c>
      <c r="G86" s="33">
        <v>1363.8689300000001</v>
      </c>
      <c r="H86" s="33">
        <v>1063.6091200000001</v>
      </c>
      <c r="I86" s="33">
        <v>2116.4031300000001</v>
      </c>
      <c r="J86" s="33">
        <v>2325.4360499999998</v>
      </c>
      <c r="K86" s="33">
        <v>2602.3878800000002</v>
      </c>
      <c r="L86" s="33">
        <v>2363.3350099999998</v>
      </c>
      <c r="M86" s="81">
        <v>1854.66787</v>
      </c>
      <c r="N86" s="81">
        <v>1610.0430799999999</v>
      </c>
      <c r="O86" s="81">
        <v>1657.81483</v>
      </c>
      <c r="P86" s="81">
        <v>2113.7763599999998</v>
      </c>
      <c r="Q86" s="81">
        <v>2616.1065800000001</v>
      </c>
      <c r="R86" s="81"/>
    </row>
    <row r="87" spans="1:18" ht="20.25" customHeight="1" x14ac:dyDescent="0.2">
      <c r="A87" s="30">
        <v>117</v>
      </c>
      <c r="B87" s="31" t="s">
        <v>80</v>
      </c>
      <c r="C87" s="33"/>
      <c r="D87" s="33"/>
      <c r="E87" s="33"/>
      <c r="F87" s="33"/>
      <c r="G87" s="33"/>
      <c r="H87" s="33">
        <v>-2682.4519799999998</v>
      </c>
      <c r="I87" s="33">
        <v>-1175.8188299999999</v>
      </c>
      <c r="J87" s="33">
        <v>-1406.6364599999999</v>
      </c>
      <c r="K87" s="33">
        <v>-443.69310000000002</v>
      </c>
      <c r="L87" s="33">
        <v>-511.67388999999997</v>
      </c>
      <c r="M87" s="81">
        <v>-388.53041999999999</v>
      </c>
      <c r="N87" s="81">
        <v>-54.113120000000002</v>
      </c>
      <c r="O87" s="81">
        <v>42.69491</v>
      </c>
      <c r="P87" s="81">
        <v>174.08247</v>
      </c>
      <c r="Q87" s="81">
        <v>837.11776999999995</v>
      </c>
      <c r="R87" s="81">
        <v>466.75520799999998</v>
      </c>
    </row>
    <row r="88" spans="1:18" ht="20.25" customHeight="1" x14ac:dyDescent="0.2">
      <c r="A88" s="30">
        <v>1030</v>
      </c>
      <c r="B88" s="31" t="s">
        <v>84</v>
      </c>
      <c r="C88" s="33">
        <v>11421.703775</v>
      </c>
      <c r="D88" s="33">
        <v>10358.742694</v>
      </c>
      <c r="E88" s="33">
        <v>9627.6859399999994</v>
      </c>
      <c r="F88" s="33"/>
      <c r="G88" s="33"/>
      <c r="H88" s="33"/>
      <c r="I88" s="33"/>
      <c r="J88" s="33"/>
      <c r="K88" s="33"/>
      <c r="L88" s="33"/>
      <c r="M88" s="81"/>
      <c r="N88" s="81"/>
      <c r="O88" s="81"/>
      <c r="P88" s="81"/>
      <c r="Q88" s="81"/>
      <c r="R88" s="81"/>
    </row>
    <row r="89" spans="1:18" ht="20.25" customHeight="1" x14ac:dyDescent="0.2">
      <c r="A89" s="30">
        <v>30</v>
      </c>
      <c r="B89" s="31" t="s">
        <v>85</v>
      </c>
      <c r="C89" s="33"/>
      <c r="D89" s="33"/>
      <c r="E89" s="33"/>
      <c r="F89" s="33">
        <v>5865.8502200000003</v>
      </c>
      <c r="G89" s="33">
        <v>5261.5210200000001</v>
      </c>
      <c r="H89" s="33">
        <v>4204.7015300000003</v>
      </c>
      <c r="I89" s="33">
        <v>4241.8540499999999</v>
      </c>
      <c r="J89" s="33">
        <v>3722.8619100000001</v>
      </c>
      <c r="K89" s="33">
        <v>3889.9371000000001</v>
      </c>
      <c r="L89" s="33">
        <v>5151.7988800000003</v>
      </c>
      <c r="M89" s="81">
        <v>6939.74863</v>
      </c>
      <c r="N89" s="81">
        <v>6541.7263899999998</v>
      </c>
      <c r="O89" s="81">
        <v>5748.7279900000003</v>
      </c>
      <c r="P89" s="81">
        <v>5287.0047100000002</v>
      </c>
      <c r="Q89" s="81">
        <v>5332.4807499999997</v>
      </c>
      <c r="R89" s="81">
        <v>4487.9997590000003</v>
      </c>
    </row>
    <row r="90" spans="1:18" ht="20.25" customHeight="1" x14ac:dyDescent="0.2">
      <c r="A90" s="30">
        <v>1037</v>
      </c>
      <c r="B90" s="31" t="s">
        <v>83</v>
      </c>
      <c r="C90" s="33">
        <v>9086.6820449999996</v>
      </c>
      <c r="D90" s="33">
        <v>8688.0529490000008</v>
      </c>
      <c r="E90" s="33">
        <v>8785.2831000000006</v>
      </c>
      <c r="F90" s="33">
        <v>9521.0415099999991</v>
      </c>
      <c r="G90" s="33">
        <v>9857.8563300000005</v>
      </c>
      <c r="H90" s="33">
        <v>9929.4618900000005</v>
      </c>
      <c r="I90" s="33">
        <v>12088.114519999999</v>
      </c>
      <c r="J90" s="33"/>
      <c r="K90" s="33"/>
      <c r="L90" s="33"/>
      <c r="M90" s="81"/>
      <c r="N90" s="81"/>
      <c r="O90" s="81"/>
      <c r="P90" s="81"/>
      <c r="Q90" s="81"/>
      <c r="R90" s="81"/>
    </row>
    <row r="91" spans="1:18" ht="20.25" customHeight="1" x14ac:dyDescent="0.2">
      <c r="A91" s="30">
        <v>13</v>
      </c>
      <c r="B91" s="31" t="s">
        <v>86</v>
      </c>
      <c r="C91" s="33">
        <v>3515.561091</v>
      </c>
      <c r="D91" s="33">
        <v>3065.1560469999999</v>
      </c>
      <c r="E91" s="33">
        <v>2411.20156</v>
      </c>
      <c r="F91" s="33">
        <v>706.06881999999996</v>
      </c>
      <c r="G91" s="33">
        <v>187.76933</v>
      </c>
      <c r="H91" s="33">
        <v>223.54471000000001</v>
      </c>
      <c r="I91" s="33">
        <v>37.374890000000001</v>
      </c>
      <c r="J91" s="33">
        <v>-63.513469999999998</v>
      </c>
      <c r="K91" s="33">
        <v>460.23451</v>
      </c>
      <c r="L91" s="33">
        <v>250.62177</v>
      </c>
      <c r="M91" s="81">
        <v>946.99081999999999</v>
      </c>
      <c r="N91" s="81"/>
      <c r="O91" s="81"/>
      <c r="P91" s="81"/>
      <c r="Q91" s="81"/>
      <c r="R91" s="81"/>
    </row>
    <row r="92" spans="1:18" ht="20.25" customHeight="1" x14ac:dyDescent="0.2">
      <c r="A92" s="30">
        <v>1038</v>
      </c>
      <c r="B92" s="31" t="s">
        <v>87</v>
      </c>
      <c r="C92" s="33">
        <v>2307.8220489999999</v>
      </c>
      <c r="D92" s="33">
        <v>2191.6652720000002</v>
      </c>
      <c r="E92" s="33">
        <v>2439.3405499999999</v>
      </c>
      <c r="F92" s="33">
        <v>2882.7553600000001</v>
      </c>
      <c r="G92" s="33">
        <v>3994.6255500000002</v>
      </c>
      <c r="H92" s="33">
        <v>3982.36663</v>
      </c>
      <c r="I92" s="33">
        <v>6053.5447700000004</v>
      </c>
      <c r="J92" s="33">
        <v>6600.3024299999997</v>
      </c>
      <c r="K92" s="33">
        <v>6277.8920200000002</v>
      </c>
      <c r="L92" s="33">
        <v>5917.9459999999999</v>
      </c>
      <c r="M92" s="81">
        <v>5774.7120000000004</v>
      </c>
      <c r="N92" s="81">
        <v>5285.5578999999998</v>
      </c>
      <c r="O92" s="81">
        <v>4787.5780699999996</v>
      </c>
      <c r="P92" s="81">
        <v>4319.2828399999999</v>
      </c>
      <c r="Q92" s="81">
        <v>4338.7035400000004</v>
      </c>
      <c r="R92" s="81">
        <v>3956.5745069999998</v>
      </c>
    </row>
    <row r="93" spans="1:18" ht="20.25" customHeight="1" x14ac:dyDescent="0.2">
      <c r="A93" s="30">
        <v>1117</v>
      </c>
      <c r="B93" s="31" t="s">
        <v>88</v>
      </c>
      <c r="C93" s="33">
        <v>1484.3309690000001</v>
      </c>
      <c r="D93" s="33">
        <v>1992.132617</v>
      </c>
      <c r="E93" s="33">
        <v>2001.7263399999999</v>
      </c>
      <c r="F93" s="33">
        <v>1493.01341</v>
      </c>
      <c r="G93" s="33">
        <v>3955.9922299999998</v>
      </c>
      <c r="H93" s="33"/>
      <c r="I93" s="33"/>
      <c r="J93" s="33"/>
      <c r="K93" s="33"/>
      <c r="L93" s="33"/>
      <c r="M93" s="81"/>
      <c r="N93" s="81"/>
      <c r="O93" s="81"/>
      <c r="P93" s="81"/>
      <c r="Q93" s="81"/>
      <c r="R93" s="81"/>
    </row>
    <row r="94" spans="1:18" ht="20.25" customHeight="1" x14ac:dyDescent="0.2">
      <c r="A94" s="30">
        <v>130</v>
      </c>
      <c r="B94" s="31" t="s">
        <v>89</v>
      </c>
      <c r="C94" s="33">
        <v>3861.8027889999998</v>
      </c>
      <c r="D94" s="33">
        <v>3090.5906709999999</v>
      </c>
      <c r="E94" s="33">
        <v>2619.1124300000001</v>
      </c>
      <c r="F94" s="33">
        <v>2517.2561599999999</v>
      </c>
      <c r="G94" s="33">
        <v>2191.4071399999998</v>
      </c>
      <c r="H94" s="33">
        <v>2730.0570400000001</v>
      </c>
      <c r="I94" s="33">
        <v>3010.16921</v>
      </c>
      <c r="J94" s="33">
        <v>3799.5364100000002</v>
      </c>
      <c r="K94" s="33">
        <v>4017.1458299999999</v>
      </c>
      <c r="L94" s="33">
        <v>3927.5846799999999</v>
      </c>
      <c r="M94" s="81">
        <v>3767.9353000000001</v>
      </c>
      <c r="N94" s="81">
        <v>3394.65913</v>
      </c>
      <c r="O94" s="81">
        <v>3993.9065999999998</v>
      </c>
      <c r="P94" s="81">
        <v>3477.3686899999998</v>
      </c>
      <c r="Q94" s="81">
        <v>2862.4294</v>
      </c>
      <c r="R94" s="81">
        <v>2526.216484</v>
      </c>
    </row>
    <row r="95" spans="1:18" ht="20.25" customHeight="1" x14ac:dyDescent="0.2">
      <c r="A95" s="30">
        <v>70</v>
      </c>
      <c r="B95" s="31" t="s">
        <v>90</v>
      </c>
      <c r="C95" s="33">
        <v>-249.80531500000001</v>
      </c>
      <c r="D95" s="33">
        <v>-1214.5929349999999</v>
      </c>
      <c r="E95" s="33">
        <v>-1170.0916999999999</v>
      </c>
      <c r="F95" s="33">
        <v>-1895.37716</v>
      </c>
      <c r="G95" s="33">
        <v>-1910.1508699999999</v>
      </c>
      <c r="H95" s="33">
        <v>-2317.6475</v>
      </c>
      <c r="I95" s="33">
        <v>-2616.6065100000001</v>
      </c>
      <c r="J95" s="33">
        <v>-3078.1309900000001</v>
      </c>
      <c r="K95" s="33">
        <v>-2617.73254</v>
      </c>
      <c r="L95" s="33">
        <v>-1631.43046</v>
      </c>
      <c r="M95" s="81">
        <v>-1611.82725</v>
      </c>
      <c r="N95" s="81">
        <v>-2072.6996399999998</v>
      </c>
      <c r="O95" s="81">
        <v>-1410.43569</v>
      </c>
      <c r="P95" s="81">
        <v>-1807.9321299999999</v>
      </c>
      <c r="Q95" s="81">
        <v>-1202.54189</v>
      </c>
      <c r="R95" s="81">
        <v>-1761.4078219999999</v>
      </c>
    </row>
    <row r="96" spans="1:18" ht="20.25" customHeight="1" x14ac:dyDescent="0.2">
      <c r="A96" s="30">
        <v>14</v>
      </c>
      <c r="B96" s="31" t="s">
        <v>91</v>
      </c>
      <c r="C96" s="33">
        <v>655.41888900000004</v>
      </c>
      <c r="D96" s="33">
        <v>1631.582778</v>
      </c>
      <c r="E96" s="33">
        <v>2224.7908499999999</v>
      </c>
      <c r="F96" s="33">
        <v>2653.4634099999998</v>
      </c>
      <c r="G96" s="33">
        <v>1077.9376199999999</v>
      </c>
      <c r="H96" s="33">
        <v>-1773.4634000000001</v>
      </c>
      <c r="I96" s="33">
        <v>-1643.5403799999999</v>
      </c>
      <c r="J96" s="33">
        <v>-5273.4398000000001</v>
      </c>
      <c r="K96" s="33">
        <v>-4729.4584400000003</v>
      </c>
      <c r="L96" s="33">
        <v>-2548.7726699999998</v>
      </c>
      <c r="M96" s="81">
        <v>1388.2408499999999</v>
      </c>
      <c r="N96" s="81"/>
      <c r="O96" s="81"/>
      <c r="P96" s="81"/>
      <c r="Q96" s="81"/>
      <c r="R96" s="81"/>
    </row>
    <row r="97" spans="1:18" ht="20.25" customHeight="1" x14ac:dyDescent="0.2">
      <c r="A97" s="30">
        <v>110</v>
      </c>
      <c r="B97" s="31" t="s">
        <v>221</v>
      </c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81"/>
      <c r="N97" s="81"/>
      <c r="O97" s="81"/>
      <c r="P97" s="81"/>
      <c r="Q97" s="81"/>
      <c r="R97" s="81"/>
    </row>
    <row r="98" spans="1:18" ht="20.25" customHeight="1" x14ac:dyDescent="0.2">
      <c r="A98" s="30">
        <v>86</v>
      </c>
      <c r="B98" s="31" t="s">
        <v>92</v>
      </c>
      <c r="C98" s="33">
        <v>-29692.538133999999</v>
      </c>
      <c r="D98" s="33">
        <v>-26974.939926999999</v>
      </c>
      <c r="E98" s="33">
        <v>-19400.671569999999</v>
      </c>
      <c r="F98" s="33">
        <v>-10366.022999999999</v>
      </c>
      <c r="G98" s="33">
        <v>-11745.67164</v>
      </c>
      <c r="H98" s="33">
        <v>-13316.27015</v>
      </c>
      <c r="I98" s="33">
        <v>-16079.090690000001</v>
      </c>
      <c r="J98" s="33">
        <v>-16348.8447</v>
      </c>
      <c r="K98" s="33">
        <v>-17800.93333</v>
      </c>
      <c r="L98" s="33">
        <v>-19748.297559999999</v>
      </c>
      <c r="M98" s="81">
        <v>-17785.202959999999</v>
      </c>
      <c r="N98" s="81">
        <v>-19053.911789999998</v>
      </c>
      <c r="O98" s="81">
        <v>-16925.862980000002</v>
      </c>
      <c r="P98" s="81">
        <v>-19212.776229999999</v>
      </c>
      <c r="Q98" s="81">
        <v>-22264.383040000001</v>
      </c>
      <c r="R98" s="81">
        <v>-24657.878333000001</v>
      </c>
    </row>
    <row r="99" spans="1:18" ht="20.25" customHeight="1" x14ac:dyDescent="0.2">
      <c r="A99" s="30">
        <v>1015</v>
      </c>
      <c r="B99" s="31" t="s">
        <v>93</v>
      </c>
      <c r="C99" s="33">
        <v>1989.7093609999999</v>
      </c>
      <c r="D99" s="33">
        <v>2943.7695020000001</v>
      </c>
      <c r="E99" s="33">
        <v>5393.3739699999996</v>
      </c>
      <c r="F99" s="33"/>
      <c r="G99" s="33"/>
      <c r="H99" s="33"/>
      <c r="I99" s="33"/>
      <c r="J99" s="33"/>
      <c r="K99" s="33"/>
      <c r="L99" s="33"/>
      <c r="M99" s="81"/>
      <c r="N99" s="81"/>
      <c r="O99" s="81"/>
      <c r="P99" s="81"/>
      <c r="Q99" s="81"/>
      <c r="R99" s="81"/>
    </row>
    <row r="100" spans="1:18" ht="20.25" customHeight="1" x14ac:dyDescent="0.2">
      <c r="A100" s="30">
        <v>15</v>
      </c>
      <c r="B100" s="31" t="s">
        <v>94</v>
      </c>
      <c r="C100" s="33"/>
      <c r="D100" s="33"/>
      <c r="E100" s="33"/>
      <c r="F100" s="33">
        <v>1625.6492900000001</v>
      </c>
      <c r="G100" s="33">
        <v>920.21677</v>
      </c>
      <c r="H100" s="33">
        <v>-84.878399999999999</v>
      </c>
      <c r="I100" s="33">
        <v>-1401.45895</v>
      </c>
      <c r="J100" s="33">
        <v>-2329.2911600000002</v>
      </c>
      <c r="K100" s="33">
        <v>-1545.3873699999999</v>
      </c>
      <c r="L100" s="33">
        <v>-2049.4686299999998</v>
      </c>
      <c r="M100" s="81">
        <v>-2278.5694899999999</v>
      </c>
      <c r="N100" s="81">
        <v>-2099.7896000000001</v>
      </c>
      <c r="O100" s="81">
        <v>-2256.6132499999999</v>
      </c>
      <c r="P100" s="81">
        <v>-236.23488</v>
      </c>
      <c r="Q100" s="81">
        <v>-1590.7852700000001</v>
      </c>
      <c r="R100" s="81">
        <v>-4249.1400450000001</v>
      </c>
    </row>
    <row r="101" spans="1:18" ht="20.25" customHeight="1" x14ac:dyDescent="0.2">
      <c r="A101" s="30">
        <v>1016</v>
      </c>
      <c r="B101" s="31" t="s">
        <v>95</v>
      </c>
      <c r="C101" s="33">
        <v>10582.34258</v>
      </c>
      <c r="D101" s="33">
        <v>9988.2580589999998</v>
      </c>
      <c r="E101" s="33">
        <v>8972.3441899999998</v>
      </c>
      <c r="F101" s="33"/>
      <c r="G101" s="33"/>
      <c r="H101" s="33"/>
      <c r="I101" s="33"/>
      <c r="J101" s="33"/>
      <c r="K101" s="33"/>
      <c r="L101" s="33"/>
      <c r="M101" s="81"/>
      <c r="N101" s="81"/>
      <c r="O101" s="81"/>
      <c r="P101" s="81"/>
      <c r="Q101" s="81"/>
      <c r="R101" s="81"/>
    </row>
    <row r="102" spans="1:18" ht="20.25" customHeight="1" x14ac:dyDescent="0.2">
      <c r="A102" s="30">
        <v>146</v>
      </c>
      <c r="B102" s="31" t="s">
        <v>96</v>
      </c>
      <c r="C102" s="33">
        <v>-4612.0329300000003</v>
      </c>
      <c r="D102" s="33">
        <v>-4475.4155579999997</v>
      </c>
      <c r="E102" s="33">
        <v>-3707.89986</v>
      </c>
      <c r="F102" s="33">
        <v>-3203.3202999999999</v>
      </c>
      <c r="G102" s="33">
        <v>-2940.69173</v>
      </c>
      <c r="H102" s="33">
        <v>-2399.15886</v>
      </c>
      <c r="I102" s="33">
        <v>-1540.98723</v>
      </c>
      <c r="J102" s="33">
        <v>-509.39774</v>
      </c>
      <c r="K102" s="33">
        <v>694.79993000000002</v>
      </c>
      <c r="L102" s="33">
        <v>665.54008999999996</v>
      </c>
      <c r="M102" s="81">
        <v>246.56323</v>
      </c>
      <c r="N102" s="81">
        <v>-701.61189000000002</v>
      </c>
      <c r="O102" s="81">
        <v>-1819.9689499999999</v>
      </c>
      <c r="P102" s="81">
        <v>-2592.3260300000002</v>
      </c>
      <c r="Q102" s="81">
        <v>-2444.6261300000001</v>
      </c>
      <c r="R102" s="81">
        <v>-1725.3209360000001</v>
      </c>
    </row>
    <row r="103" spans="1:18" ht="20.25" customHeight="1" x14ac:dyDescent="0.2">
      <c r="A103" s="30">
        <v>162</v>
      </c>
      <c r="B103" s="31" t="s">
        <v>97</v>
      </c>
      <c r="C103" s="33">
        <v>2205.5040060000001</v>
      </c>
      <c r="D103" s="33">
        <v>2292.001354</v>
      </c>
      <c r="E103" s="33">
        <v>1809.65362</v>
      </c>
      <c r="F103" s="33">
        <v>1517.2644299999999</v>
      </c>
      <c r="G103" s="33">
        <v>1516.07999</v>
      </c>
      <c r="H103" s="33">
        <v>982.43194000000005</v>
      </c>
      <c r="I103" s="33">
        <v>881.12486999999999</v>
      </c>
      <c r="J103" s="33">
        <v>30.52008</v>
      </c>
      <c r="K103" s="33">
        <v>-177.16726</v>
      </c>
      <c r="L103" s="33">
        <v>443.27877999999998</v>
      </c>
      <c r="M103" s="81">
        <v>1004.0484</v>
      </c>
      <c r="N103" s="81">
        <v>758.75324999999998</v>
      </c>
      <c r="O103" s="81">
        <v>760.26075000000003</v>
      </c>
      <c r="P103" s="81">
        <v>527.12145999999996</v>
      </c>
      <c r="Q103" s="81">
        <v>345.83758999999998</v>
      </c>
      <c r="R103" s="81">
        <v>78.314673999999997</v>
      </c>
    </row>
    <row r="104" spans="1:18" ht="20.25" customHeight="1" x14ac:dyDescent="0.2">
      <c r="A104" s="30">
        <v>49</v>
      </c>
      <c r="B104" s="31" t="s">
        <v>98</v>
      </c>
      <c r="C104" s="33">
        <v>3614.2520960000002</v>
      </c>
      <c r="D104" s="33">
        <v>2572.3010640000002</v>
      </c>
      <c r="E104" s="33">
        <v>657.97685000000001</v>
      </c>
      <c r="F104" s="33">
        <v>-382.52159999999998</v>
      </c>
      <c r="G104" s="33">
        <v>203.96026000000001</v>
      </c>
      <c r="H104" s="33">
        <v>-713.53084000000001</v>
      </c>
      <c r="I104" s="33">
        <v>-1009.2790199999999</v>
      </c>
      <c r="J104" s="33">
        <v>-914.75914999999998</v>
      </c>
      <c r="K104" s="33">
        <v>-1505.55951</v>
      </c>
      <c r="L104" s="33">
        <v>-1026.7789600000001</v>
      </c>
      <c r="M104" s="81">
        <v>-1919.31735</v>
      </c>
      <c r="N104" s="81">
        <v>-3506.7511</v>
      </c>
      <c r="O104" s="81">
        <v>-4254.0905000000002</v>
      </c>
      <c r="P104" s="81">
        <v>-3940.0521100000001</v>
      </c>
      <c r="Q104" s="81">
        <v>-5187.5352400000002</v>
      </c>
      <c r="R104" s="81">
        <v>-9418.1077170000008</v>
      </c>
    </row>
    <row r="105" spans="1:18" ht="20.25" customHeight="1" x14ac:dyDescent="0.2">
      <c r="A105" s="30">
        <v>104</v>
      </c>
      <c r="B105" s="31" t="s">
        <v>99</v>
      </c>
      <c r="C105" s="33">
        <v>-310.02540699999997</v>
      </c>
      <c r="D105" s="33">
        <v>-266.32575400000002</v>
      </c>
      <c r="E105" s="33">
        <v>-224.11408</v>
      </c>
      <c r="F105" s="33">
        <v>81.767600000000002</v>
      </c>
      <c r="G105" s="33">
        <v>160.16695999999999</v>
      </c>
      <c r="H105" s="33">
        <v>-667.53931999999998</v>
      </c>
      <c r="I105" s="33">
        <v>-1849.0902900000001</v>
      </c>
      <c r="J105" s="33">
        <v>-2367.8589999999999</v>
      </c>
      <c r="K105" s="33">
        <v>-2137.1142300000001</v>
      </c>
      <c r="L105" s="33">
        <v>-2748.6765300000002</v>
      </c>
      <c r="M105" s="81">
        <v>-4066.5774099999999</v>
      </c>
      <c r="N105" s="81"/>
      <c r="O105" s="81"/>
      <c r="P105" s="81"/>
      <c r="Q105" s="81"/>
      <c r="R105" s="81"/>
    </row>
    <row r="106" spans="1:18" ht="20.25" customHeight="1" x14ac:dyDescent="0.2">
      <c r="A106" s="30">
        <v>71</v>
      </c>
      <c r="B106" s="31" t="s">
        <v>100</v>
      </c>
      <c r="C106" s="33">
        <v>4169.7616470000003</v>
      </c>
      <c r="D106" s="33">
        <v>3817.4110369999999</v>
      </c>
      <c r="E106" s="33">
        <v>4036.9477400000001</v>
      </c>
      <c r="F106" s="33">
        <v>2812.0444699999998</v>
      </c>
      <c r="G106" s="33">
        <v>1312.8608300000001</v>
      </c>
      <c r="H106" s="33">
        <v>-1102.0153600000001</v>
      </c>
      <c r="I106" s="33">
        <v>-897.22303999999997</v>
      </c>
      <c r="J106" s="33">
        <v>-1550.12417</v>
      </c>
      <c r="K106" s="33">
        <v>-1434.9664499999999</v>
      </c>
      <c r="L106" s="33">
        <v>-829.91183999999998</v>
      </c>
      <c r="M106" s="81">
        <v>-965.67196000000001</v>
      </c>
      <c r="N106" s="81">
        <v>-1317.26855</v>
      </c>
      <c r="O106" s="81">
        <v>-1877.16615</v>
      </c>
      <c r="P106" s="81">
        <v>-2155.8365199999998</v>
      </c>
      <c r="Q106" s="81">
        <v>-1422.5032200000001</v>
      </c>
      <c r="R106" s="81">
        <v>-888.17436099999998</v>
      </c>
    </row>
    <row r="107" spans="1:18" ht="20.25" customHeight="1" x14ac:dyDescent="0.2">
      <c r="A107" s="30">
        <v>17</v>
      </c>
      <c r="B107" s="31" t="s">
        <v>101</v>
      </c>
      <c r="C107" s="33">
        <v>3260.7205909999998</v>
      </c>
      <c r="D107" s="33">
        <v>3625.4360430000002</v>
      </c>
      <c r="E107" s="33">
        <v>1407.8272199999999</v>
      </c>
      <c r="F107" s="33">
        <v>-89.763810000000007</v>
      </c>
      <c r="G107" s="33">
        <v>2015.6919800000001</v>
      </c>
      <c r="H107" s="33">
        <v>1366.36635</v>
      </c>
      <c r="I107" s="33">
        <v>766.56893000000002</v>
      </c>
      <c r="J107" s="33">
        <v>399.53512999999998</v>
      </c>
      <c r="K107" s="33">
        <v>-715.62294999999995</v>
      </c>
      <c r="L107" s="33">
        <v>-2727.7154999999998</v>
      </c>
      <c r="M107" s="81">
        <v>-1475.71975</v>
      </c>
      <c r="N107" s="81"/>
      <c r="O107" s="81"/>
      <c r="P107" s="81"/>
      <c r="Q107" s="81"/>
      <c r="R107" s="81"/>
    </row>
    <row r="108" spans="1:18" ht="20.25" customHeight="1" x14ac:dyDescent="0.2">
      <c r="A108" s="30">
        <v>139</v>
      </c>
      <c r="B108" s="31" t="s">
        <v>102</v>
      </c>
      <c r="C108" s="33">
        <v>2894.9542510000001</v>
      </c>
      <c r="D108" s="33">
        <v>2358.2999030000001</v>
      </c>
      <c r="E108" s="33">
        <v>2315.3376699999999</v>
      </c>
      <c r="F108" s="33">
        <v>2416.5648099999999</v>
      </c>
      <c r="G108" s="33">
        <v>546.55267000000003</v>
      </c>
      <c r="H108" s="33">
        <v>319.87977999999998</v>
      </c>
      <c r="I108" s="33">
        <v>327.86644999999999</v>
      </c>
      <c r="J108" s="33">
        <v>497.15267</v>
      </c>
      <c r="K108" s="33">
        <v>1025.77486</v>
      </c>
      <c r="L108" s="33">
        <v>3063.55143</v>
      </c>
      <c r="M108" s="81">
        <v>4606.0014300000003</v>
      </c>
      <c r="N108" s="81">
        <v>4103.0077199999996</v>
      </c>
      <c r="O108" s="81">
        <v>3435.4686700000002</v>
      </c>
      <c r="P108" s="81">
        <v>3367.4057899999998</v>
      </c>
      <c r="Q108" s="81">
        <v>3879.4513700000002</v>
      </c>
      <c r="R108" s="81">
        <v>3886.1738599999999</v>
      </c>
    </row>
    <row r="109" spans="1:18" ht="20.25" customHeight="1" x14ac:dyDescent="0.2">
      <c r="A109" s="30">
        <v>39</v>
      </c>
      <c r="B109" s="31" t="s">
        <v>103</v>
      </c>
      <c r="C109" s="33">
        <v>3481.4935730000002</v>
      </c>
      <c r="D109" s="33">
        <v>3397.1744659999999</v>
      </c>
      <c r="E109" s="33">
        <v>5715.6997199999996</v>
      </c>
      <c r="F109" s="33">
        <v>5872.5181400000001</v>
      </c>
      <c r="G109" s="33">
        <v>5114.7052100000001</v>
      </c>
      <c r="H109" s="33">
        <v>4650.2414600000002</v>
      </c>
      <c r="I109" s="33">
        <v>4047.6070599999998</v>
      </c>
      <c r="J109" s="33">
        <v>3495.7476999999999</v>
      </c>
      <c r="K109" s="33">
        <v>3219.6603</v>
      </c>
      <c r="L109" s="33">
        <v>2768.08275</v>
      </c>
      <c r="M109" s="81">
        <v>2357.4496100000001</v>
      </c>
      <c r="N109" s="81">
        <v>1994.62041</v>
      </c>
      <c r="O109" s="81">
        <v>1398.9067399999999</v>
      </c>
      <c r="P109" s="81">
        <v>1276.56188</v>
      </c>
      <c r="Q109" s="81">
        <v>1302.7900500000001</v>
      </c>
      <c r="R109" s="81">
        <v>774.81416100000001</v>
      </c>
    </row>
    <row r="110" spans="1:18" ht="20.25" customHeight="1" x14ac:dyDescent="0.2">
      <c r="A110" s="30">
        <v>31</v>
      </c>
      <c r="B110" s="31" t="s">
        <v>104</v>
      </c>
      <c r="C110" s="33">
        <v>7400.7690229999998</v>
      </c>
      <c r="D110" s="33">
        <v>5641.8697789999997</v>
      </c>
      <c r="E110" s="33">
        <v>4079.35212</v>
      </c>
      <c r="F110" s="33">
        <v>3211.34746</v>
      </c>
      <c r="G110" s="33">
        <v>3365.0356200000001</v>
      </c>
      <c r="H110" s="33">
        <v>1979.8414600000001</v>
      </c>
      <c r="I110" s="33">
        <v>1069.9892600000001</v>
      </c>
      <c r="J110" s="33">
        <v>1157.8816999999999</v>
      </c>
      <c r="K110" s="33">
        <v>2791.2211000000002</v>
      </c>
      <c r="L110" s="33">
        <v>2818.8361199999999</v>
      </c>
      <c r="M110" s="81">
        <v>2803.99647</v>
      </c>
      <c r="N110" s="81">
        <v>3708.7463499999999</v>
      </c>
      <c r="O110" s="81">
        <v>1516.27511</v>
      </c>
      <c r="P110" s="81">
        <v>-771.82469000000003</v>
      </c>
      <c r="Q110" s="81">
        <v>1293.60517</v>
      </c>
      <c r="R110" s="81">
        <v>2659.4017119999999</v>
      </c>
    </row>
    <row r="111" spans="1:18" ht="20.25" customHeight="1" x14ac:dyDescent="0.2">
      <c r="A111" s="30">
        <v>50</v>
      </c>
      <c r="B111" s="31" t="s">
        <v>105</v>
      </c>
      <c r="C111" s="33">
        <v>18938.333067</v>
      </c>
      <c r="D111" s="33">
        <v>16402.189192000002</v>
      </c>
      <c r="E111" s="33">
        <v>14709.303</v>
      </c>
      <c r="F111" s="33">
        <v>12031.619280000001</v>
      </c>
      <c r="G111" s="33">
        <v>11977.49231</v>
      </c>
      <c r="H111" s="33">
        <v>9506.0138299999999</v>
      </c>
      <c r="I111" s="33">
        <v>8617.6872399999993</v>
      </c>
      <c r="J111" s="33">
        <v>9706.0661400000008</v>
      </c>
      <c r="K111" s="33">
        <v>10086.455449999999</v>
      </c>
      <c r="L111" s="33">
        <v>9123.6132600000001</v>
      </c>
      <c r="M111" s="81">
        <v>7896.1054700000004</v>
      </c>
      <c r="N111" s="81">
        <v>6104.0046899999998</v>
      </c>
      <c r="O111" s="81">
        <v>4257.1792299999997</v>
      </c>
      <c r="P111" s="81">
        <v>3254.6601099999998</v>
      </c>
      <c r="Q111" s="81">
        <v>4392.7922600000002</v>
      </c>
      <c r="R111" s="81">
        <v>2948.4775</v>
      </c>
    </row>
    <row r="112" spans="1:18" ht="20.25" customHeight="1" x14ac:dyDescent="0.2">
      <c r="A112" s="30">
        <v>51</v>
      </c>
      <c r="B112" s="31" t="s">
        <v>106</v>
      </c>
      <c r="C112" s="33">
        <v>14778.600245</v>
      </c>
      <c r="D112" s="33">
        <v>12874.682167000001</v>
      </c>
      <c r="E112" s="33">
        <v>7762.28568</v>
      </c>
      <c r="F112" s="33">
        <v>7903.2800699999998</v>
      </c>
      <c r="G112" s="33">
        <v>5765.5356400000001</v>
      </c>
      <c r="H112" s="33">
        <v>4064.74125</v>
      </c>
      <c r="I112" s="33">
        <v>3020.0892600000002</v>
      </c>
      <c r="J112" s="33">
        <v>2140.4846400000001</v>
      </c>
      <c r="K112" s="33">
        <v>745.91566</v>
      </c>
      <c r="L112" s="33">
        <v>-625.67798000000005</v>
      </c>
      <c r="M112" s="81">
        <v>100.69588</v>
      </c>
      <c r="N112" s="81">
        <v>775.76107000000002</v>
      </c>
      <c r="O112" s="81">
        <v>-146.32146</v>
      </c>
      <c r="P112" s="81">
        <v>-481.45204999999999</v>
      </c>
      <c r="Q112" s="81">
        <v>-743.97958000000006</v>
      </c>
      <c r="R112" s="81">
        <v>-1028.965954</v>
      </c>
    </row>
    <row r="113" spans="1:18" ht="20.25" customHeight="1" x14ac:dyDescent="0.2">
      <c r="A113" s="30">
        <v>52</v>
      </c>
      <c r="B113" s="31" t="s">
        <v>107</v>
      </c>
      <c r="C113" s="33">
        <v>8784.4362199999996</v>
      </c>
      <c r="D113" s="33">
        <v>7558.9079350000002</v>
      </c>
      <c r="E113" s="33">
        <v>7902.55357</v>
      </c>
      <c r="F113" s="33">
        <v>7200.0950000000003</v>
      </c>
      <c r="G113" s="33">
        <v>5815.3910699999997</v>
      </c>
      <c r="H113" s="33">
        <v>5836.9584400000003</v>
      </c>
      <c r="I113" s="33">
        <v>5715.1924200000003</v>
      </c>
      <c r="J113" s="33">
        <v>5538.1904199999999</v>
      </c>
      <c r="K113" s="33">
        <v>5305.1539599999996</v>
      </c>
      <c r="L113" s="33">
        <v>5153.41021</v>
      </c>
      <c r="M113" s="81">
        <v>8976.8437300000005</v>
      </c>
      <c r="N113" s="81">
        <v>7936.2799199999999</v>
      </c>
      <c r="O113" s="81">
        <v>7075.3202300000003</v>
      </c>
      <c r="P113" s="81">
        <v>6783.1988199999996</v>
      </c>
      <c r="Q113" s="81">
        <v>5029.8161700000001</v>
      </c>
      <c r="R113" s="81">
        <v>3900.596638</v>
      </c>
    </row>
    <row r="114" spans="1:18" ht="20.25" customHeight="1" x14ac:dyDescent="0.2">
      <c r="A114" s="30">
        <v>53</v>
      </c>
      <c r="B114" s="31" t="s">
        <v>108</v>
      </c>
      <c r="C114" s="33">
        <v>10719.788065000001</v>
      </c>
      <c r="D114" s="33">
        <v>7763.4536820000003</v>
      </c>
      <c r="E114" s="33">
        <v>6994.8163800000002</v>
      </c>
      <c r="F114" s="33">
        <v>5727.6044499999998</v>
      </c>
      <c r="G114" s="33">
        <v>5232.5214800000003</v>
      </c>
      <c r="H114" s="33">
        <v>4270.7478799999999</v>
      </c>
      <c r="I114" s="33">
        <v>4540.6683199999998</v>
      </c>
      <c r="J114" s="33">
        <v>4712.1612100000002</v>
      </c>
      <c r="K114" s="33">
        <v>5885.9737500000001</v>
      </c>
      <c r="L114" s="33">
        <v>7084.4366</v>
      </c>
      <c r="M114" s="81">
        <v>6888.4632899999997</v>
      </c>
      <c r="N114" s="81">
        <v>7274.0853900000002</v>
      </c>
      <c r="O114" s="81">
        <v>6464.9238299999997</v>
      </c>
      <c r="P114" s="81">
        <v>13360.76029</v>
      </c>
      <c r="Q114" s="81">
        <v>12226.128559999999</v>
      </c>
      <c r="R114" s="81">
        <v>11184.269958999999</v>
      </c>
    </row>
    <row r="115" spans="1:18" ht="20.25" customHeight="1" x14ac:dyDescent="0.2">
      <c r="A115" s="30">
        <v>140</v>
      </c>
      <c r="B115" s="31" t="s">
        <v>109</v>
      </c>
      <c r="C115" s="33">
        <v>2416.1110450000001</v>
      </c>
      <c r="D115" s="33">
        <v>2709.0709390000002</v>
      </c>
      <c r="E115" s="33">
        <v>1958.8245899999999</v>
      </c>
      <c r="F115" s="33">
        <v>1473.2659000000001</v>
      </c>
      <c r="G115" s="33">
        <v>1156.78252</v>
      </c>
      <c r="H115" s="33">
        <v>1595.08626</v>
      </c>
      <c r="I115" s="33">
        <v>1168.3800900000001</v>
      </c>
      <c r="J115" s="33">
        <v>1343.2573400000001</v>
      </c>
      <c r="K115" s="33">
        <v>1294.2913699999999</v>
      </c>
      <c r="L115" s="33">
        <v>1417.4863800000001</v>
      </c>
      <c r="M115" s="81">
        <v>2442.0610099999999</v>
      </c>
      <c r="N115" s="81">
        <v>1707.56546</v>
      </c>
      <c r="O115" s="81">
        <v>1118.7620899999999</v>
      </c>
      <c r="P115" s="81">
        <v>72.891850000000005</v>
      </c>
      <c r="Q115" s="81">
        <v>-264.71332999999998</v>
      </c>
      <c r="R115" s="81">
        <v>1415.878651</v>
      </c>
    </row>
    <row r="116" spans="1:18" ht="20.25" customHeight="1" x14ac:dyDescent="0.2">
      <c r="A116" s="30">
        <v>87</v>
      </c>
      <c r="B116" s="31" t="s">
        <v>110</v>
      </c>
      <c r="C116" s="33">
        <v>1539.356327</v>
      </c>
      <c r="D116" s="33">
        <v>3028.6670810000001</v>
      </c>
      <c r="E116" s="33">
        <v>2349.0879599999998</v>
      </c>
      <c r="F116" s="33">
        <v>2429.8307599999998</v>
      </c>
      <c r="G116" s="33">
        <v>2083.7003199999999</v>
      </c>
      <c r="H116" s="33">
        <v>1463.4593600000001</v>
      </c>
      <c r="I116" s="33">
        <v>981.84442999999999</v>
      </c>
      <c r="J116" s="33">
        <v>345.61603000000002</v>
      </c>
      <c r="K116" s="33">
        <v>-258.21167000000003</v>
      </c>
      <c r="L116" s="33">
        <v>-799.11482000000001</v>
      </c>
      <c r="M116" s="81">
        <v>-1646.8603800000001</v>
      </c>
      <c r="N116" s="81">
        <v>-3002.3625400000001</v>
      </c>
      <c r="O116" s="81">
        <v>-3704.4964100000002</v>
      </c>
      <c r="P116" s="81">
        <v>-4183.8579799999998</v>
      </c>
      <c r="Q116" s="81">
        <v>-5117.38897</v>
      </c>
      <c r="R116" s="81">
        <v>-3175.335411</v>
      </c>
    </row>
    <row r="117" spans="1:18" ht="20.25" customHeight="1" x14ac:dyDescent="0.2">
      <c r="A117" s="30">
        <v>1123</v>
      </c>
      <c r="B117" s="31" t="s">
        <v>111</v>
      </c>
      <c r="C117" s="33">
        <v>5900.5777870000002</v>
      </c>
      <c r="D117" s="33">
        <v>5303.1401450000003</v>
      </c>
      <c r="E117" s="33">
        <v>4715.73675</v>
      </c>
      <c r="F117" s="33">
        <v>4426.0391</v>
      </c>
      <c r="G117" s="33">
        <v>4312.6927100000003</v>
      </c>
      <c r="H117" s="33">
        <v>3692.3404399999999</v>
      </c>
      <c r="I117" s="33">
        <v>2636.6549100000002</v>
      </c>
      <c r="J117" s="33"/>
      <c r="K117" s="33"/>
      <c r="L117" s="33"/>
      <c r="M117" s="81"/>
      <c r="N117" s="81"/>
      <c r="O117" s="81"/>
      <c r="P117" s="81"/>
      <c r="Q117" s="81"/>
      <c r="R117" s="81"/>
    </row>
    <row r="118" spans="1:18" ht="20.25" customHeight="1" x14ac:dyDescent="0.2">
      <c r="A118" s="30">
        <v>156</v>
      </c>
      <c r="B118" s="31" t="s">
        <v>112</v>
      </c>
      <c r="C118" s="33">
        <v>6950.41806</v>
      </c>
      <c r="D118" s="33">
        <v>7051.4632140000003</v>
      </c>
      <c r="E118" s="33">
        <v>7212.5874700000004</v>
      </c>
      <c r="F118" s="33">
        <v>7319.0961200000002</v>
      </c>
      <c r="G118" s="33">
        <v>2219.25857</v>
      </c>
      <c r="H118" s="33">
        <v>-12851.240379999999</v>
      </c>
      <c r="I118" s="33">
        <v>-9931.8152300000002</v>
      </c>
      <c r="J118" s="33">
        <v>-6031.6964600000001</v>
      </c>
      <c r="K118" s="33">
        <v>-579.61114999999995</v>
      </c>
      <c r="L118" s="33">
        <v>6509.1295</v>
      </c>
      <c r="M118" s="81">
        <v>13480.89543</v>
      </c>
      <c r="N118" s="81">
        <v>13209.49374</v>
      </c>
      <c r="O118" s="81">
        <v>13297.53347</v>
      </c>
      <c r="P118" s="81">
        <v>12901.413979999999</v>
      </c>
      <c r="Q118" s="81">
        <v>12115.051530000001</v>
      </c>
      <c r="R118" s="81">
        <v>-1294.6876560000001</v>
      </c>
    </row>
    <row r="119" spans="1:18" ht="20.25" customHeight="1" x14ac:dyDescent="0.2">
      <c r="A119" s="30">
        <v>124</v>
      </c>
      <c r="B119" s="31" t="s">
        <v>113</v>
      </c>
      <c r="C119" s="33">
        <v>2586.6011140000001</v>
      </c>
      <c r="D119" s="33">
        <v>2583.0427850000001</v>
      </c>
      <c r="E119" s="33">
        <v>2187.8128499999998</v>
      </c>
      <c r="F119" s="33">
        <v>1117.26331</v>
      </c>
      <c r="G119" s="33">
        <v>1655.8276900000001</v>
      </c>
      <c r="H119" s="33">
        <v>1475.9900399999999</v>
      </c>
      <c r="I119" s="33">
        <v>1220.2351200000001</v>
      </c>
      <c r="J119" s="33">
        <v>154.76157000000001</v>
      </c>
      <c r="K119" s="33">
        <v>495.31148000000002</v>
      </c>
      <c r="L119" s="33">
        <v>18.18909</v>
      </c>
      <c r="M119" s="81">
        <v>50.00506</v>
      </c>
      <c r="N119" s="81">
        <v>57.619309999999999</v>
      </c>
      <c r="O119" s="81">
        <v>353.66573</v>
      </c>
      <c r="P119" s="81">
        <v>944.93218999999999</v>
      </c>
      <c r="Q119" s="81">
        <v>1254.6934699999999</v>
      </c>
      <c r="R119" s="81">
        <v>1237.8175590000001</v>
      </c>
    </row>
    <row r="120" spans="1:18" ht="20.25" customHeight="1" x14ac:dyDescent="0.2">
      <c r="A120" s="30">
        <v>141</v>
      </c>
      <c r="B120" s="31" t="s">
        <v>114</v>
      </c>
      <c r="C120" s="33">
        <v>1540.832431</v>
      </c>
      <c r="D120" s="33">
        <v>1870.571299</v>
      </c>
      <c r="E120" s="33">
        <v>1043.12138</v>
      </c>
      <c r="F120" s="33">
        <v>1192.9887699999999</v>
      </c>
      <c r="G120" s="33">
        <v>1631.19659</v>
      </c>
      <c r="H120" s="33">
        <v>3601.4837299999999</v>
      </c>
      <c r="I120" s="33">
        <v>3514.6070300000001</v>
      </c>
      <c r="J120" s="33">
        <v>2957.1235299999998</v>
      </c>
      <c r="K120" s="33">
        <v>3239.8559399999999</v>
      </c>
      <c r="L120" s="33">
        <v>2820.6440400000001</v>
      </c>
      <c r="M120" s="81">
        <v>2130.7590799999998</v>
      </c>
      <c r="N120" s="81">
        <v>2061.91014</v>
      </c>
      <c r="O120" s="81">
        <v>1880.4236800000001</v>
      </c>
      <c r="P120" s="81">
        <v>1703.58251</v>
      </c>
      <c r="Q120" s="81">
        <v>1619.9423400000001</v>
      </c>
      <c r="R120" s="81">
        <v>1175.671981</v>
      </c>
    </row>
    <row r="121" spans="1:18" ht="20.25" customHeight="1" x14ac:dyDescent="0.2">
      <c r="A121" s="30">
        <v>147</v>
      </c>
      <c r="B121" s="31" t="s">
        <v>115</v>
      </c>
      <c r="C121" s="33">
        <v>-8150.5266949999996</v>
      </c>
      <c r="D121" s="33">
        <v>-9579.691632</v>
      </c>
      <c r="E121" s="33">
        <v>-7611.9211400000004</v>
      </c>
      <c r="F121" s="33">
        <v>-5962.4240799999998</v>
      </c>
      <c r="G121" s="33">
        <v>-6201.1112999999996</v>
      </c>
      <c r="H121" s="33">
        <v>-6393.2976099999996</v>
      </c>
      <c r="I121" s="33">
        <v>-6880.9429200000004</v>
      </c>
      <c r="J121" s="33">
        <v>-6826.9123600000003</v>
      </c>
      <c r="K121" s="33">
        <v>-3975.21342</v>
      </c>
      <c r="L121" s="33">
        <v>-3118.7163999999998</v>
      </c>
      <c r="M121" s="81">
        <v>-2058.6227199999998</v>
      </c>
      <c r="N121" s="81">
        <v>-1365.45308</v>
      </c>
      <c r="O121" s="81">
        <v>-2436.7043199999998</v>
      </c>
      <c r="P121" s="81">
        <v>-2683.5687800000001</v>
      </c>
      <c r="Q121" s="81">
        <v>-3098.0495000000001</v>
      </c>
      <c r="R121" s="81">
        <v>-3513.024523</v>
      </c>
    </row>
    <row r="122" spans="1:18" ht="20.25" customHeight="1" x14ac:dyDescent="0.2">
      <c r="A122" s="30">
        <v>108</v>
      </c>
      <c r="B122" s="31" t="s">
        <v>116</v>
      </c>
      <c r="C122" s="33">
        <v>-3139.857375</v>
      </c>
      <c r="D122" s="33">
        <v>-3013.1572860000001</v>
      </c>
      <c r="E122" s="33">
        <v>-2308.5636300000001</v>
      </c>
      <c r="F122" s="33">
        <v>-1849.9572000000001</v>
      </c>
      <c r="G122" s="33">
        <v>-1472.78352</v>
      </c>
      <c r="H122" s="33">
        <v>-1385.06881</v>
      </c>
      <c r="I122" s="33">
        <v>-924.95901000000003</v>
      </c>
      <c r="J122" s="33">
        <v>-598.88351999999998</v>
      </c>
      <c r="K122" s="33">
        <v>-215.04101</v>
      </c>
      <c r="L122" s="33">
        <v>103.73795</v>
      </c>
      <c r="M122" s="81">
        <v>650.47063000000003</v>
      </c>
      <c r="N122" s="81">
        <v>1256.40481</v>
      </c>
      <c r="O122" s="81">
        <v>1573.2287799999999</v>
      </c>
      <c r="P122" s="81">
        <v>1753.83141</v>
      </c>
      <c r="Q122" s="81">
        <v>1933.0449000000001</v>
      </c>
      <c r="R122" s="81">
        <v>2124.8671519999998</v>
      </c>
    </row>
    <row r="123" spans="1:18" ht="20.25" customHeight="1" x14ac:dyDescent="0.2">
      <c r="A123" s="30">
        <v>40</v>
      </c>
      <c r="B123" s="31" t="s">
        <v>117</v>
      </c>
      <c r="C123" s="33">
        <v>-1909.071927</v>
      </c>
      <c r="D123" s="33">
        <v>877.38137900000004</v>
      </c>
      <c r="E123" s="33">
        <v>51.078710000000001</v>
      </c>
      <c r="F123" s="33">
        <v>-1483.77919</v>
      </c>
      <c r="G123" s="33">
        <v>-116.2761</v>
      </c>
      <c r="H123" s="33">
        <v>15.97761</v>
      </c>
      <c r="I123" s="33">
        <v>1816.8255899999999</v>
      </c>
      <c r="J123" s="33">
        <v>2503.2235099999998</v>
      </c>
      <c r="K123" s="33">
        <v>-236.17979</v>
      </c>
      <c r="L123" s="33">
        <v>-1766.3222900000001</v>
      </c>
      <c r="M123" s="81">
        <v>-1094.4220700000001</v>
      </c>
      <c r="N123" s="81">
        <v>-1226.5943</v>
      </c>
      <c r="O123" s="81">
        <v>-1632.21684</v>
      </c>
      <c r="P123" s="81">
        <v>-2489.8928500000002</v>
      </c>
      <c r="Q123" s="81">
        <v>-3099.76233</v>
      </c>
      <c r="R123" s="81">
        <v>-1923.744246</v>
      </c>
    </row>
    <row r="124" spans="1:18" ht="20.25" customHeight="1" x14ac:dyDescent="0.2">
      <c r="A124" s="30">
        <v>1125</v>
      </c>
      <c r="B124" s="31" t="s">
        <v>118</v>
      </c>
      <c r="C124" s="33">
        <v>187.29725999999999</v>
      </c>
      <c r="D124" s="33">
        <v>-352.50358899999998</v>
      </c>
      <c r="E124" s="33">
        <v>-340.74757</v>
      </c>
      <c r="F124" s="33">
        <v>-245.9211</v>
      </c>
      <c r="G124" s="33">
        <v>-41.551279999999998</v>
      </c>
      <c r="H124" s="33">
        <v>60.221449999999997</v>
      </c>
      <c r="I124" s="33">
        <v>214.85253</v>
      </c>
      <c r="J124" s="33">
        <v>423.70812000000001</v>
      </c>
      <c r="K124" s="33">
        <v>526.88403000000005</v>
      </c>
      <c r="L124" s="33">
        <v>1994.1108099999999</v>
      </c>
      <c r="M124" s="81">
        <v>2079.8580900000002</v>
      </c>
      <c r="N124" s="81">
        <v>2149.0786800000001</v>
      </c>
      <c r="O124" s="81">
        <v>2319.85176</v>
      </c>
      <c r="P124" s="81">
        <v>2353.1758100000002</v>
      </c>
      <c r="Q124" s="81">
        <v>2482.6977099999999</v>
      </c>
      <c r="R124" s="81"/>
    </row>
    <row r="125" spans="1:18" ht="20.25" customHeight="1" x14ac:dyDescent="0.2">
      <c r="A125" s="30">
        <v>54</v>
      </c>
      <c r="B125" s="31" t="s">
        <v>125</v>
      </c>
      <c r="C125" s="33">
        <v>4936.7637080000004</v>
      </c>
      <c r="D125" s="33">
        <v>3925.4657309999998</v>
      </c>
      <c r="E125" s="33">
        <v>3667.9686099999999</v>
      </c>
      <c r="F125" s="33">
        <v>4350.7785199999998</v>
      </c>
      <c r="G125" s="33">
        <v>3249.4812200000001</v>
      </c>
      <c r="H125" s="33">
        <v>1633.0525</v>
      </c>
      <c r="I125" s="33">
        <v>1918.01261</v>
      </c>
      <c r="J125" s="33">
        <v>2092.48092</v>
      </c>
      <c r="K125" s="33">
        <v>2632.3056299999998</v>
      </c>
      <c r="L125" s="33">
        <v>2237.9875099999999</v>
      </c>
      <c r="M125" s="81">
        <v>1613.6027200000001</v>
      </c>
      <c r="N125" s="81">
        <v>1543.02657</v>
      </c>
      <c r="O125" s="81">
        <v>1531.62653</v>
      </c>
      <c r="P125" s="81">
        <v>1933.69551</v>
      </c>
      <c r="Q125" s="81">
        <v>2832.7244000000001</v>
      </c>
      <c r="R125" s="81">
        <v>2380.0245949999999</v>
      </c>
    </row>
    <row r="126" spans="1:18" ht="20.25" customHeight="1" x14ac:dyDescent="0.2">
      <c r="A126" s="30">
        <v>55</v>
      </c>
      <c r="B126" s="31" t="s">
        <v>126</v>
      </c>
      <c r="C126" s="33">
        <v>3780.0774809999998</v>
      </c>
      <c r="D126" s="33">
        <v>3267.8841130000001</v>
      </c>
      <c r="E126" s="33">
        <v>2164.0814099999998</v>
      </c>
      <c r="F126" s="33">
        <v>755.72190999999998</v>
      </c>
      <c r="G126" s="33">
        <v>-702.803</v>
      </c>
      <c r="H126" s="33">
        <v>-1094.1429700000001</v>
      </c>
      <c r="I126" s="33">
        <v>-1697.8271299999999</v>
      </c>
      <c r="J126" s="33">
        <v>-4177.5195599999997</v>
      </c>
      <c r="K126" s="33">
        <v>-4979.7958500000004</v>
      </c>
      <c r="L126" s="33">
        <v>-5678.8300499999996</v>
      </c>
      <c r="M126" s="81">
        <v>-4326.0227699999996</v>
      </c>
      <c r="N126" s="81">
        <v>-4342.6284599999999</v>
      </c>
      <c r="O126" s="81">
        <v>-5347.5630600000004</v>
      </c>
      <c r="P126" s="81">
        <v>-5345.4701100000002</v>
      </c>
      <c r="Q126" s="81">
        <v>-2356.4100600000002</v>
      </c>
      <c r="R126" s="81">
        <v>-1217.46173</v>
      </c>
    </row>
    <row r="127" spans="1:18" ht="20.25" customHeight="1" x14ac:dyDescent="0.2">
      <c r="A127" s="30">
        <v>56</v>
      </c>
      <c r="B127" s="31" t="s">
        <v>127</v>
      </c>
      <c r="C127" s="33">
        <v>3611.0423770000002</v>
      </c>
      <c r="D127" s="33">
        <v>2421.6258640000001</v>
      </c>
      <c r="E127" s="33">
        <v>1511.63022</v>
      </c>
      <c r="F127" s="33">
        <v>-828.62631999999996</v>
      </c>
      <c r="G127" s="33">
        <v>-1877.6433300000001</v>
      </c>
      <c r="H127" s="33">
        <v>-2094.8383100000001</v>
      </c>
      <c r="I127" s="33">
        <v>-1668.21315</v>
      </c>
      <c r="J127" s="33">
        <v>-2909.1645400000002</v>
      </c>
      <c r="K127" s="33">
        <v>-3186.8270900000002</v>
      </c>
      <c r="L127" s="33">
        <v>-2509.9773300000002</v>
      </c>
      <c r="M127" s="81">
        <v>-2938.86465</v>
      </c>
      <c r="N127" s="81">
        <v>-2463.1501800000001</v>
      </c>
      <c r="O127" s="81">
        <v>11672.34582</v>
      </c>
      <c r="P127" s="81">
        <v>9992.4912700000004</v>
      </c>
      <c r="Q127" s="81">
        <v>8976.6703400000006</v>
      </c>
      <c r="R127" s="81">
        <v>7868.705363</v>
      </c>
    </row>
    <row r="128" spans="1:18" ht="20.25" customHeight="1" x14ac:dyDescent="0.2">
      <c r="A128" s="30">
        <v>1072</v>
      </c>
      <c r="B128" s="31" t="s">
        <v>128</v>
      </c>
      <c r="C128" s="33">
        <v>697.148144</v>
      </c>
      <c r="D128" s="33">
        <v>2987.6577080000002</v>
      </c>
      <c r="E128" s="33">
        <v>3767.58698</v>
      </c>
      <c r="F128" s="33"/>
      <c r="G128" s="33"/>
      <c r="H128" s="33"/>
      <c r="I128" s="33"/>
      <c r="J128" s="33"/>
      <c r="K128" s="33"/>
      <c r="L128" s="33"/>
      <c r="M128" s="81"/>
      <c r="N128" s="81"/>
      <c r="O128" s="81"/>
      <c r="P128" s="81"/>
      <c r="Q128" s="81"/>
      <c r="R128" s="81"/>
    </row>
    <row r="129" spans="1:18" ht="20.25" customHeight="1" x14ac:dyDescent="0.2">
      <c r="A129" s="30">
        <v>72</v>
      </c>
      <c r="B129" s="31" t="s">
        <v>129</v>
      </c>
      <c r="C129" s="33"/>
      <c r="D129" s="33"/>
      <c r="E129" s="33"/>
      <c r="F129" s="33">
        <v>2728.99487</v>
      </c>
      <c r="G129" s="33">
        <v>1866.07557</v>
      </c>
      <c r="H129" s="33">
        <v>1712.8757499999999</v>
      </c>
      <c r="I129" s="33">
        <v>1505.0847000000001</v>
      </c>
      <c r="J129" s="33">
        <v>1735.20481</v>
      </c>
      <c r="K129" s="33">
        <v>1558.0395100000001</v>
      </c>
      <c r="L129" s="33">
        <v>1883.7657899999999</v>
      </c>
      <c r="M129" s="81">
        <v>2008.5944199999999</v>
      </c>
      <c r="N129" s="81">
        <v>2077.04342</v>
      </c>
      <c r="O129" s="81">
        <v>2254.1560500000001</v>
      </c>
      <c r="P129" s="81">
        <v>2636.4991300000002</v>
      </c>
      <c r="Q129" s="81">
        <v>1783.8345200000001</v>
      </c>
      <c r="R129" s="81">
        <v>833.82886399999995</v>
      </c>
    </row>
    <row r="130" spans="1:18" ht="20.25" customHeight="1" x14ac:dyDescent="0.2">
      <c r="A130" s="30">
        <v>163</v>
      </c>
      <c r="B130" s="31" t="s">
        <v>119</v>
      </c>
      <c r="C130" s="33">
        <v>2956.437801</v>
      </c>
      <c r="D130" s="33">
        <v>4706.8317010000001</v>
      </c>
      <c r="E130" s="33">
        <v>4645.3921700000001</v>
      </c>
      <c r="F130" s="33">
        <v>1969.32629</v>
      </c>
      <c r="G130" s="33">
        <v>1579.57431</v>
      </c>
      <c r="H130" s="33">
        <v>851.93595000000005</v>
      </c>
      <c r="I130" s="33">
        <v>762.39182000000005</v>
      </c>
      <c r="J130" s="33">
        <v>927.74383</v>
      </c>
      <c r="K130" s="33">
        <v>1443.29764</v>
      </c>
      <c r="L130" s="33">
        <v>1919.2614000000001</v>
      </c>
      <c r="M130" s="81">
        <v>3396.9878800000001</v>
      </c>
      <c r="N130" s="81">
        <v>3038.3753400000001</v>
      </c>
      <c r="O130" s="81">
        <v>1203.9882</v>
      </c>
      <c r="P130" s="81">
        <v>-280.79712000000001</v>
      </c>
      <c r="Q130" s="81">
        <v>-272.30228</v>
      </c>
      <c r="R130" s="81">
        <v>981.37940800000001</v>
      </c>
    </row>
    <row r="131" spans="1:18" ht="20.25" customHeight="1" x14ac:dyDescent="0.2">
      <c r="A131" s="30">
        <v>1105</v>
      </c>
      <c r="B131" s="31" t="s">
        <v>120</v>
      </c>
      <c r="C131" s="33">
        <v>-12472.631547999999</v>
      </c>
      <c r="D131" s="33">
        <v>-11882.22234</v>
      </c>
      <c r="E131" s="33">
        <v>-9530.0033999999996</v>
      </c>
      <c r="F131" s="33"/>
      <c r="G131" s="33"/>
      <c r="H131" s="33"/>
      <c r="I131" s="33"/>
      <c r="J131" s="33"/>
      <c r="K131" s="33"/>
      <c r="L131" s="33"/>
      <c r="M131" s="81"/>
      <c r="N131" s="81"/>
      <c r="O131" s="81"/>
      <c r="P131" s="81"/>
      <c r="Q131" s="81"/>
      <c r="R131" s="81"/>
    </row>
    <row r="132" spans="1:18" ht="20.25" customHeight="1" x14ac:dyDescent="0.2">
      <c r="A132" s="30">
        <v>106</v>
      </c>
      <c r="B132" s="31" t="s">
        <v>122</v>
      </c>
      <c r="C132" s="33">
        <v>1464.4123850000001</v>
      </c>
      <c r="D132" s="33">
        <v>1179.666581</v>
      </c>
      <c r="E132" s="33">
        <v>1606.06855</v>
      </c>
      <c r="F132" s="33">
        <v>1243.16128</v>
      </c>
      <c r="G132" s="33">
        <v>1190.18</v>
      </c>
      <c r="H132" s="33">
        <v>1254.5691999999999</v>
      </c>
      <c r="I132" s="33">
        <v>2616.8879200000001</v>
      </c>
      <c r="J132" s="33">
        <v>3455.74433</v>
      </c>
      <c r="K132" s="33">
        <v>3143.97964</v>
      </c>
      <c r="L132" s="33">
        <v>3034.4795399999998</v>
      </c>
      <c r="M132" s="81">
        <v>2697.93921</v>
      </c>
      <c r="N132" s="81">
        <v>1874.5948100000001</v>
      </c>
      <c r="O132" s="81">
        <v>1852.6165599999999</v>
      </c>
      <c r="P132" s="81">
        <v>1151.7995699999999</v>
      </c>
      <c r="Q132" s="81">
        <v>1247.51091</v>
      </c>
      <c r="R132" s="81">
        <v>847.63025200000004</v>
      </c>
    </row>
    <row r="133" spans="1:18" ht="20.25" customHeight="1" x14ac:dyDescent="0.2">
      <c r="A133" s="30">
        <v>1107</v>
      </c>
      <c r="B133" s="31" t="s">
        <v>121</v>
      </c>
      <c r="C133" s="33">
        <v>4900.5102360000001</v>
      </c>
      <c r="D133" s="33">
        <v>4032.6857319999999</v>
      </c>
      <c r="E133" s="33">
        <v>4049.1360399999999</v>
      </c>
      <c r="F133" s="33"/>
      <c r="G133" s="33"/>
      <c r="H133" s="33"/>
      <c r="I133" s="33"/>
      <c r="J133" s="33"/>
      <c r="K133" s="33"/>
      <c r="L133" s="33"/>
      <c r="M133" s="81"/>
      <c r="N133" s="81"/>
      <c r="O133" s="81"/>
      <c r="P133" s="81"/>
      <c r="Q133" s="81"/>
      <c r="R133" s="81"/>
    </row>
    <row r="134" spans="1:18" ht="20.25" customHeight="1" x14ac:dyDescent="0.2">
      <c r="A134" s="30">
        <v>118</v>
      </c>
      <c r="B134" s="31" t="s">
        <v>123</v>
      </c>
      <c r="C134" s="33">
        <v>938.17724099999998</v>
      </c>
      <c r="D134" s="33">
        <v>-448.65583700000002</v>
      </c>
      <c r="E134" s="33">
        <v>-1185.9820400000001</v>
      </c>
      <c r="F134" s="33">
        <v>-8863.27549</v>
      </c>
      <c r="G134" s="33">
        <v>-7835.49287</v>
      </c>
      <c r="H134" s="33">
        <v>-6959.1925499999998</v>
      </c>
      <c r="I134" s="33">
        <v>-5742.7077099999997</v>
      </c>
      <c r="J134" s="33">
        <v>-5413.96108</v>
      </c>
      <c r="K134" s="33">
        <v>-3314.1987600000002</v>
      </c>
      <c r="L134" s="33">
        <v>-313.52163000000002</v>
      </c>
      <c r="M134" s="81">
        <v>242.65593000000001</v>
      </c>
      <c r="N134" s="81">
        <v>1206.96515</v>
      </c>
      <c r="O134" s="81">
        <v>630.64484000000004</v>
      </c>
      <c r="P134" s="81">
        <v>81.294899999999998</v>
      </c>
      <c r="Q134" s="81">
        <v>-267.05473000000001</v>
      </c>
      <c r="R134" s="81">
        <v>-391.76461899999998</v>
      </c>
    </row>
    <row r="135" spans="1:18" ht="20.25" customHeight="1" x14ac:dyDescent="0.2">
      <c r="A135" s="30">
        <v>1155</v>
      </c>
      <c r="B135" s="31" t="s">
        <v>124</v>
      </c>
      <c r="C135" s="33">
        <v>3329.0237050000001</v>
      </c>
      <c r="D135" s="33">
        <v>3001.7092600000001</v>
      </c>
      <c r="E135" s="33">
        <v>3140.6966900000002</v>
      </c>
      <c r="F135" s="33">
        <v>2948.10815</v>
      </c>
      <c r="G135" s="33">
        <v>2697.67454</v>
      </c>
      <c r="H135" s="33">
        <v>2485.8258999999998</v>
      </c>
      <c r="I135" s="33">
        <v>2001.9720199999999</v>
      </c>
      <c r="J135" s="33">
        <v>1792.51928</v>
      </c>
      <c r="K135" s="33">
        <v>2378.59926</v>
      </c>
      <c r="L135" s="33">
        <v>2303.9855499999999</v>
      </c>
      <c r="M135" s="81">
        <v>1359.31684</v>
      </c>
      <c r="N135" s="81">
        <v>3018.9834500000002</v>
      </c>
      <c r="O135" s="81">
        <v>2993.3934800000002</v>
      </c>
      <c r="P135" s="81">
        <v>2038.6792499999999</v>
      </c>
      <c r="Q135" s="81">
        <v>2354.39545</v>
      </c>
      <c r="R135" s="81"/>
    </row>
    <row r="136" spans="1:18" ht="20.25" customHeight="1" x14ac:dyDescent="0.2">
      <c r="A136" s="30">
        <v>57</v>
      </c>
      <c r="B136" s="31" t="s">
        <v>134</v>
      </c>
      <c r="C136" s="33">
        <v>3871.0190689999999</v>
      </c>
      <c r="D136" s="33">
        <v>3906.0276220000001</v>
      </c>
      <c r="E136" s="33">
        <v>4252.7289899999996</v>
      </c>
      <c r="F136" s="33">
        <v>3242.6651499999998</v>
      </c>
      <c r="G136" s="33">
        <v>3147.9463099999998</v>
      </c>
      <c r="H136" s="33">
        <v>2809.78035</v>
      </c>
      <c r="I136" s="33">
        <v>5314.9841900000001</v>
      </c>
      <c r="J136" s="33">
        <v>7572.7566699999998</v>
      </c>
      <c r="K136" s="33">
        <v>6813.6262699999997</v>
      </c>
      <c r="L136" s="33">
        <v>5568.0814600000003</v>
      </c>
      <c r="M136" s="81">
        <v>4358.0750699999999</v>
      </c>
      <c r="N136" s="81">
        <v>3198.7107500000002</v>
      </c>
      <c r="O136" s="81">
        <v>1353.5322900000001</v>
      </c>
      <c r="P136" s="81">
        <v>413.29759000000001</v>
      </c>
      <c r="Q136" s="81">
        <v>-768.11913000000004</v>
      </c>
      <c r="R136" s="81">
        <v>-875.00351599999999</v>
      </c>
    </row>
    <row r="137" spans="1:18" ht="20.25" customHeight="1" x14ac:dyDescent="0.2">
      <c r="A137" s="30">
        <v>41</v>
      </c>
      <c r="B137" s="31" t="s">
        <v>130</v>
      </c>
      <c r="C137" s="33">
        <v>2328.02342</v>
      </c>
      <c r="D137" s="33">
        <v>2292.7841480000002</v>
      </c>
      <c r="E137" s="33">
        <v>2278.87968</v>
      </c>
      <c r="F137" s="33">
        <v>1868.0472400000001</v>
      </c>
      <c r="G137" s="33">
        <v>1638.18848</v>
      </c>
      <c r="H137" s="33">
        <v>1769.34475</v>
      </c>
      <c r="I137" s="33">
        <v>2493.7141299999998</v>
      </c>
      <c r="J137" s="33">
        <v>2069.33374</v>
      </c>
      <c r="K137" s="33">
        <v>1840.1379300000001</v>
      </c>
      <c r="L137" s="33">
        <v>2665.5891200000001</v>
      </c>
      <c r="M137" s="81">
        <v>2070.22388</v>
      </c>
      <c r="N137" s="81">
        <v>1145.88084</v>
      </c>
      <c r="O137" s="81">
        <v>1028.83674</v>
      </c>
      <c r="P137" s="81">
        <v>2200.6832899999999</v>
      </c>
      <c r="Q137" s="81">
        <v>2385.4734800000001</v>
      </c>
      <c r="R137" s="81">
        <v>1859.5480010000001</v>
      </c>
    </row>
    <row r="138" spans="1:18" ht="20.25" customHeight="1" x14ac:dyDescent="0.2">
      <c r="A138" s="30">
        <v>58</v>
      </c>
      <c r="B138" s="31" t="s">
        <v>135</v>
      </c>
      <c r="C138" s="33">
        <v>4266.6336709999996</v>
      </c>
      <c r="D138" s="33">
        <v>2747.32</v>
      </c>
      <c r="E138" s="33">
        <v>3578.8732799999998</v>
      </c>
      <c r="F138" s="33">
        <v>2176.2923799999999</v>
      </c>
      <c r="G138" s="33">
        <v>1944.6906300000001</v>
      </c>
      <c r="H138" s="33">
        <v>1126.69776</v>
      </c>
      <c r="I138" s="33">
        <v>2829.02909</v>
      </c>
      <c r="J138" s="33">
        <v>3022.0530600000002</v>
      </c>
      <c r="K138" s="33">
        <v>4250.3063899999997</v>
      </c>
      <c r="L138" s="33">
        <v>4093.8404599999999</v>
      </c>
      <c r="M138" s="81">
        <v>3730.76028</v>
      </c>
      <c r="N138" s="81">
        <v>3189.0343899999998</v>
      </c>
      <c r="O138" s="81">
        <v>2972.8140400000002</v>
      </c>
      <c r="P138" s="81">
        <v>3173.9448900000002</v>
      </c>
      <c r="Q138" s="81">
        <v>3115.5153700000001</v>
      </c>
      <c r="R138" s="81">
        <v>3719.1908429999999</v>
      </c>
    </row>
    <row r="139" spans="1:18" ht="20.25" customHeight="1" x14ac:dyDescent="0.2">
      <c r="A139" s="30">
        <v>142</v>
      </c>
      <c r="B139" s="31" t="s">
        <v>131</v>
      </c>
      <c r="C139" s="33">
        <v>3567.1243330000002</v>
      </c>
      <c r="D139" s="33">
        <v>4439.6048000000001</v>
      </c>
      <c r="E139" s="33">
        <v>4032.6271400000001</v>
      </c>
      <c r="F139" s="33">
        <v>3746.7368299999998</v>
      </c>
      <c r="G139" s="33">
        <v>-663.73672999999997</v>
      </c>
      <c r="H139" s="33">
        <v>-19275.23517</v>
      </c>
      <c r="I139" s="33">
        <v>-19533.394120000001</v>
      </c>
      <c r="J139" s="33">
        <v>-15815.46938</v>
      </c>
      <c r="K139" s="33">
        <v>-7095.3795</v>
      </c>
      <c r="L139" s="33">
        <v>-9978.8007300000008</v>
      </c>
      <c r="M139" s="81">
        <v>-8133.24964</v>
      </c>
      <c r="N139" s="81">
        <v>-9869.4858600000007</v>
      </c>
      <c r="O139" s="81">
        <v>-7412.9043199999996</v>
      </c>
      <c r="P139" s="81">
        <v>-5988.2977600000004</v>
      </c>
      <c r="Q139" s="81">
        <v>-4824.9110899999996</v>
      </c>
      <c r="R139" s="81">
        <v>-19589.691779000001</v>
      </c>
    </row>
    <row r="140" spans="1:18" ht="20.25" customHeight="1" x14ac:dyDescent="0.2">
      <c r="A140" s="30">
        <v>164</v>
      </c>
      <c r="B140" s="31" t="s">
        <v>132</v>
      </c>
      <c r="C140" s="33">
        <v>1509.298239</v>
      </c>
      <c r="D140" s="33">
        <v>1484.5759390000001</v>
      </c>
      <c r="E140" s="33">
        <v>1287.14426</v>
      </c>
      <c r="F140" s="33">
        <v>1016.4276</v>
      </c>
      <c r="G140" s="33">
        <v>1633.66535</v>
      </c>
      <c r="H140" s="33">
        <v>950.93188999999995</v>
      </c>
      <c r="I140" s="33">
        <v>1598.4599599999999</v>
      </c>
      <c r="J140" s="33">
        <v>2248.25108</v>
      </c>
      <c r="K140" s="33">
        <v>3161.36879</v>
      </c>
      <c r="L140" s="33">
        <v>3702.1760599999998</v>
      </c>
      <c r="M140" s="81">
        <v>4232.7694600000004</v>
      </c>
      <c r="N140" s="81">
        <v>3816.5682000000002</v>
      </c>
      <c r="O140" s="81">
        <v>3229.36456</v>
      </c>
      <c r="P140" s="81">
        <v>3491.92742</v>
      </c>
      <c r="Q140" s="81">
        <v>3918.1306399999999</v>
      </c>
      <c r="R140" s="81">
        <v>4063.2168259999999</v>
      </c>
    </row>
    <row r="141" spans="1:18" ht="20.25" customHeight="1" x14ac:dyDescent="0.2">
      <c r="A141" s="30">
        <v>1088</v>
      </c>
      <c r="B141" s="31" t="s">
        <v>133</v>
      </c>
      <c r="C141" s="33">
        <v>-4333.6414009999999</v>
      </c>
      <c r="D141" s="33">
        <v>-5063.8584170000004</v>
      </c>
      <c r="E141" s="33">
        <v>-5562.5920999999998</v>
      </c>
      <c r="F141" s="33">
        <v>-5893.6656300000004</v>
      </c>
      <c r="G141" s="33">
        <v>-5894.2986199999996</v>
      </c>
      <c r="H141" s="33">
        <v>-6061.1076999999996</v>
      </c>
      <c r="I141" s="33">
        <v>-6311.5245100000002</v>
      </c>
      <c r="J141" s="33"/>
      <c r="K141" s="33"/>
      <c r="L141" s="33"/>
      <c r="M141" s="81"/>
      <c r="N141" s="81"/>
      <c r="O141" s="81"/>
      <c r="P141" s="81"/>
      <c r="Q141" s="81"/>
      <c r="R141" s="81"/>
    </row>
    <row r="142" spans="1:18" ht="20.25" customHeight="1" x14ac:dyDescent="0.2">
      <c r="A142" s="30">
        <v>88</v>
      </c>
      <c r="B142" s="31" t="s">
        <v>166</v>
      </c>
      <c r="C142" s="33"/>
      <c r="D142" s="33"/>
      <c r="E142" s="33"/>
      <c r="F142" s="33"/>
      <c r="G142" s="33"/>
      <c r="H142" s="33"/>
      <c r="I142" s="33"/>
      <c r="J142" s="33">
        <v>-8503.4074700000001</v>
      </c>
      <c r="K142" s="33">
        <v>-8222.25173</v>
      </c>
      <c r="L142" s="33">
        <v>-9059.0884700000006</v>
      </c>
      <c r="M142" s="81">
        <v>-9054.3593400000009</v>
      </c>
      <c r="N142" s="81">
        <v>-9354.8394700000008</v>
      </c>
      <c r="O142" s="81">
        <v>-9536.7811799999999</v>
      </c>
      <c r="P142" s="81">
        <v>-9836.1673499999997</v>
      </c>
      <c r="Q142" s="81">
        <v>-10232.95745</v>
      </c>
      <c r="R142" s="81">
        <v>-9688.0055479999992</v>
      </c>
    </row>
    <row r="143" spans="1:18" ht="20.25" customHeight="1" x14ac:dyDescent="0.2">
      <c r="A143" s="30">
        <v>1021</v>
      </c>
      <c r="B143" s="31" t="s">
        <v>136</v>
      </c>
      <c r="C143" s="33">
        <v>15828.386435</v>
      </c>
      <c r="D143" s="33">
        <v>14154.160596</v>
      </c>
      <c r="E143" s="33">
        <v>13156.5411</v>
      </c>
      <c r="F143" s="33"/>
      <c r="G143" s="33"/>
      <c r="H143" s="33"/>
      <c r="I143" s="33"/>
      <c r="J143" s="33"/>
      <c r="K143" s="33"/>
      <c r="L143" s="33"/>
      <c r="M143" s="81"/>
      <c r="N143" s="81"/>
      <c r="O143" s="81"/>
      <c r="P143" s="81"/>
      <c r="Q143" s="81"/>
      <c r="R143" s="81"/>
    </row>
    <row r="144" spans="1:18" ht="20.25" customHeight="1" x14ac:dyDescent="0.2">
      <c r="A144" s="30">
        <v>73</v>
      </c>
      <c r="B144" s="31" t="s">
        <v>137</v>
      </c>
      <c r="C144" s="33">
        <v>7208.0205770000002</v>
      </c>
      <c r="D144" s="33">
        <v>5782.0420190000004</v>
      </c>
      <c r="E144" s="33">
        <v>4218.2224699999997</v>
      </c>
      <c r="F144" s="33">
        <v>3216.98704</v>
      </c>
      <c r="G144" s="33">
        <v>3452.6621500000001</v>
      </c>
      <c r="H144" s="33">
        <v>2126.4349099999999</v>
      </c>
      <c r="I144" s="33">
        <v>3620.2939900000001</v>
      </c>
      <c r="J144" s="33">
        <v>4383.7712000000001</v>
      </c>
      <c r="K144" s="33">
        <v>3402.3890299999998</v>
      </c>
      <c r="L144" s="33">
        <v>3008.5196000000001</v>
      </c>
      <c r="M144" s="81">
        <v>3558.3463299999999</v>
      </c>
      <c r="N144" s="81">
        <v>8441.7220600000001</v>
      </c>
      <c r="O144" s="81">
        <v>7779.6599500000002</v>
      </c>
      <c r="P144" s="81">
        <v>3660.1505999999999</v>
      </c>
      <c r="Q144" s="81">
        <v>4585.3122000000003</v>
      </c>
      <c r="R144" s="81">
        <v>4385.4525899999999</v>
      </c>
    </row>
    <row r="145" spans="1:18" ht="20.25" customHeight="1" x14ac:dyDescent="0.2">
      <c r="A145" s="30">
        <v>1089</v>
      </c>
      <c r="B145" s="31" t="s">
        <v>138</v>
      </c>
      <c r="C145" s="33">
        <v>1453.871384</v>
      </c>
      <c r="D145" s="33">
        <v>-1430.7484999999999</v>
      </c>
      <c r="E145" s="33">
        <v>-1606.52988</v>
      </c>
      <c r="F145" s="33">
        <v>-6041.0701799999997</v>
      </c>
      <c r="G145" s="33">
        <v>-8301.8618499999993</v>
      </c>
      <c r="H145" s="33">
        <v>-9593.2785700000004</v>
      </c>
      <c r="I145" s="33">
        <v>-7707.9228899999998</v>
      </c>
      <c r="J145" s="33"/>
      <c r="K145" s="33"/>
      <c r="L145" s="33"/>
      <c r="M145" s="81"/>
      <c r="N145" s="81"/>
      <c r="O145" s="81"/>
      <c r="P145" s="81"/>
      <c r="Q145" s="81"/>
      <c r="R145" s="81"/>
    </row>
    <row r="146" spans="1:18" ht="20.25" customHeight="1" x14ac:dyDescent="0.2">
      <c r="A146" s="30">
        <v>143</v>
      </c>
      <c r="B146" s="31" t="s">
        <v>222</v>
      </c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81"/>
      <c r="N146" s="81"/>
      <c r="O146" s="81"/>
      <c r="P146" s="81"/>
      <c r="Q146" s="81"/>
      <c r="R146" s="81"/>
    </row>
    <row r="147" spans="1:18" ht="20.25" customHeight="1" x14ac:dyDescent="0.2">
      <c r="A147" s="30">
        <v>165</v>
      </c>
      <c r="B147" s="31" t="s">
        <v>139</v>
      </c>
      <c r="C147" s="33">
        <v>3226.0879829999999</v>
      </c>
      <c r="D147" s="33">
        <v>5787.5942269999996</v>
      </c>
      <c r="E147" s="33">
        <v>6644.0281500000001</v>
      </c>
      <c r="F147" s="33">
        <v>7909.2172200000005</v>
      </c>
      <c r="G147" s="33">
        <v>7120.4049999999997</v>
      </c>
      <c r="H147" s="33">
        <v>6334.9219599999997</v>
      </c>
      <c r="I147" s="33">
        <v>6372.2972499999996</v>
      </c>
      <c r="J147" s="33">
        <v>6936.5412399999996</v>
      </c>
      <c r="K147" s="33">
        <v>6407.9341400000003</v>
      </c>
      <c r="L147" s="33">
        <v>5014.64995</v>
      </c>
      <c r="M147" s="81">
        <v>4670.9961499999999</v>
      </c>
      <c r="N147" s="81">
        <v>4435.38483</v>
      </c>
      <c r="O147" s="81">
        <v>3823.2149300000001</v>
      </c>
      <c r="P147" s="81">
        <v>3053.1251400000001</v>
      </c>
      <c r="Q147" s="81">
        <v>2946.2743999999998</v>
      </c>
      <c r="R147" s="81">
        <v>3282.6969960000001</v>
      </c>
    </row>
    <row r="148" spans="1:18" ht="20.25" customHeight="1" x14ac:dyDescent="0.2">
      <c r="A148" s="30">
        <v>90</v>
      </c>
      <c r="B148" s="31" t="s">
        <v>140</v>
      </c>
      <c r="C148" s="33">
        <v>3144.5044830000002</v>
      </c>
      <c r="D148" s="33">
        <v>2203.971094</v>
      </c>
      <c r="E148" s="33">
        <v>1393.23297</v>
      </c>
      <c r="F148" s="33">
        <v>992.98218999999995</v>
      </c>
      <c r="G148" s="33">
        <v>229.87011000000001</v>
      </c>
      <c r="H148" s="33">
        <v>-610.34099000000003</v>
      </c>
      <c r="I148" s="33">
        <v>-1046.95487</v>
      </c>
      <c r="J148" s="33">
        <v>-1719.8825200000001</v>
      </c>
      <c r="K148" s="33">
        <v>-2357.5798199999999</v>
      </c>
      <c r="L148" s="33">
        <v>-2874.6990599999999</v>
      </c>
      <c r="M148" s="81">
        <v>-3701.2322300000001</v>
      </c>
      <c r="N148" s="81">
        <v>-4428.8459899999998</v>
      </c>
      <c r="O148" s="81">
        <v>-5544.1754899999996</v>
      </c>
      <c r="P148" s="81">
        <v>-5116.76505</v>
      </c>
      <c r="Q148" s="81">
        <v>-5178.3891299999996</v>
      </c>
      <c r="R148" s="81">
        <v>-5680.8141050000004</v>
      </c>
    </row>
    <row r="149" spans="1:18" ht="20.25" customHeight="1" x14ac:dyDescent="0.2">
      <c r="A149" s="30">
        <v>109</v>
      </c>
      <c r="B149" s="31" t="s">
        <v>141</v>
      </c>
      <c r="C149" s="33">
        <v>-663.53194599999995</v>
      </c>
      <c r="D149" s="33">
        <v>-1700.704414</v>
      </c>
      <c r="E149" s="33">
        <v>-435.71519000000001</v>
      </c>
      <c r="F149" s="33">
        <v>-774.60167999999999</v>
      </c>
      <c r="G149" s="33">
        <v>-1340.8474799999999</v>
      </c>
      <c r="H149" s="33">
        <v>-1676.2552000000001</v>
      </c>
      <c r="I149" s="33">
        <v>111.60715</v>
      </c>
      <c r="J149" s="33">
        <v>783.94254999999998</v>
      </c>
      <c r="K149" s="33">
        <v>114.46904000000001</v>
      </c>
      <c r="L149" s="33">
        <v>-418.22332</v>
      </c>
      <c r="M149" s="81">
        <v>23.04935</v>
      </c>
      <c r="N149" s="81">
        <v>-112.00615999999999</v>
      </c>
      <c r="O149" s="81">
        <v>208.20142999999999</v>
      </c>
      <c r="P149" s="81">
        <v>-345.91140000000001</v>
      </c>
      <c r="Q149" s="81">
        <v>-785.34568999999999</v>
      </c>
      <c r="R149" s="81"/>
    </row>
    <row r="150" spans="1:18" ht="20.25" customHeight="1" x14ac:dyDescent="0.2">
      <c r="A150" s="30">
        <v>1119</v>
      </c>
      <c r="B150" s="31" t="s">
        <v>142</v>
      </c>
      <c r="C150" s="33">
        <v>-12165.142215</v>
      </c>
      <c r="D150" s="33">
        <v>-14567.567671000001</v>
      </c>
      <c r="E150" s="33">
        <v>-13153.989229999999</v>
      </c>
      <c r="F150" s="33">
        <v>-19124.415000000001</v>
      </c>
      <c r="G150" s="33">
        <v>-14053.55667</v>
      </c>
      <c r="H150" s="33"/>
      <c r="I150" s="33"/>
      <c r="J150" s="33"/>
      <c r="K150" s="33"/>
      <c r="L150" s="33"/>
      <c r="M150" s="81"/>
      <c r="N150" s="81"/>
      <c r="O150" s="81"/>
      <c r="P150" s="81"/>
      <c r="Q150" s="81"/>
      <c r="R150" s="81"/>
    </row>
    <row r="151" spans="1:18" ht="20.25" customHeight="1" x14ac:dyDescent="0.2">
      <c r="A151" s="30">
        <v>157</v>
      </c>
      <c r="B151" s="31" t="s">
        <v>143</v>
      </c>
      <c r="C151" s="33">
        <v>744.72283900000002</v>
      </c>
      <c r="D151" s="33">
        <v>835.29430000000002</v>
      </c>
      <c r="E151" s="33">
        <v>1472.3408199999999</v>
      </c>
      <c r="F151" s="33">
        <v>1374.3732</v>
      </c>
      <c r="G151" s="33">
        <v>550.23658</v>
      </c>
      <c r="H151" s="33">
        <v>-3274.8385899999998</v>
      </c>
      <c r="I151" s="33">
        <v>-2748.5737199999999</v>
      </c>
      <c r="J151" s="33">
        <v>-2035.5677000000001</v>
      </c>
      <c r="K151" s="33">
        <v>-1605.1590799999999</v>
      </c>
      <c r="L151" s="33">
        <v>-1385.8752400000001</v>
      </c>
      <c r="M151" s="81">
        <v>-1501.22261</v>
      </c>
      <c r="N151" s="81">
        <v>-2001.3817100000001</v>
      </c>
      <c r="O151" s="81">
        <v>-2212.9619699999998</v>
      </c>
      <c r="P151" s="81">
        <v>-2258.2413499999998</v>
      </c>
      <c r="Q151" s="81">
        <v>-2874.5319500000001</v>
      </c>
      <c r="R151" s="81">
        <v>-6502.5142880000003</v>
      </c>
    </row>
    <row r="152" spans="1:18" ht="20.25" customHeight="1" x14ac:dyDescent="0.2">
      <c r="A152" s="30">
        <v>158</v>
      </c>
      <c r="B152" s="31" t="s">
        <v>153</v>
      </c>
      <c r="C152" s="33">
        <v>3610.070479</v>
      </c>
      <c r="D152" s="33">
        <v>3799.7299250000001</v>
      </c>
      <c r="E152" s="33">
        <v>5588.2073499999997</v>
      </c>
      <c r="F152" s="33">
        <v>2342.5798</v>
      </c>
      <c r="G152" s="33">
        <v>2624.07917</v>
      </c>
      <c r="H152" s="33">
        <v>1889.56405</v>
      </c>
      <c r="I152" s="33">
        <v>2176.20964</v>
      </c>
      <c r="J152" s="33">
        <v>1398.1156800000001</v>
      </c>
      <c r="K152" s="33">
        <v>1163.98614</v>
      </c>
      <c r="L152" s="33">
        <v>597.08664999999996</v>
      </c>
      <c r="M152" s="81">
        <v>920.38593000000003</v>
      </c>
      <c r="N152" s="81">
        <v>619.79048999999998</v>
      </c>
      <c r="O152" s="81">
        <v>193.64821000000001</v>
      </c>
      <c r="P152" s="81">
        <v>41.465989999999998</v>
      </c>
      <c r="Q152" s="81">
        <v>-845.34293000000002</v>
      </c>
      <c r="R152" s="81">
        <v>-629.22007699999995</v>
      </c>
    </row>
    <row r="153" spans="1:18" ht="20.25" customHeight="1" x14ac:dyDescent="0.2">
      <c r="A153" s="30">
        <v>131</v>
      </c>
      <c r="B153" s="31" t="s">
        <v>154</v>
      </c>
      <c r="C153" s="33">
        <v>2749.8107239999999</v>
      </c>
      <c r="D153" s="33">
        <v>2240.1594359999999</v>
      </c>
      <c r="E153" s="33">
        <v>1651.2244800000001</v>
      </c>
      <c r="F153" s="33">
        <v>1241.8277700000001</v>
      </c>
      <c r="G153" s="33">
        <v>843.87792000000002</v>
      </c>
      <c r="H153" s="33">
        <v>399.12432000000001</v>
      </c>
      <c r="I153" s="33">
        <v>1144.22766</v>
      </c>
      <c r="J153" s="33">
        <v>1276.8564799999999</v>
      </c>
      <c r="K153" s="33">
        <v>2143.7735600000001</v>
      </c>
      <c r="L153" s="33">
        <v>3079.93102</v>
      </c>
      <c r="M153" s="81">
        <v>2728.5765000000001</v>
      </c>
      <c r="N153" s="81">
        <v>2492.99458</v>
      </c>
      <c r="O153" s="81">
        <v>2661.2931199999998</v>
      </c>
      <c r="P153" s="81">
        <v>2710.0561699999998</v>
      </c>
      <c r="Q153" s="81">
        <v>2722.5409800000002</v>
      </c>
      <c r="R153" s="81">
        <v>3417.4006220000001</v>
      </c>
    </row>
    <row r="154" spans="1:18" ht="20.25" customHeight="1" x14ac:dyDescent="0.2">
      <c r="A154" s="30">
        <v>120</v>
      </c>
      <c r="B154" s="31" t="s">
        <v>144</v>
      </c>
      <c r="C154" s="33">
        <v>143.896748</v>
      </c>
      <c r="D154" s="33">
        <v>-607.65522799999997</v>
      </c>
      <c r="E154" s="33">
        <v>-1536.6033600000001</v>
      </c>
      <c r="F154" s="33">
        <v>-5246.4811600000003</v>
      </c>
      <c r="G154" s="33">
        <v>-4593.3855199999998</v>
      </c>
      <c r="H154" s="33">
        <v>-4400.9323400000003</v>
      </c>
      <c r="I154" s="33">
        <v>-4595.7172600000004</v>
      </c>
      <c r="J154" s="33">
        <v>-4522.9399000000003</v>
      </c>
      <c r="K154" s="33">
        <v>-3032.4523600000002</v>
      </c>
      <c r="L154" s="33">
        <v>-2927.2462599999999</v>
      </c>
      <c r="M154" s="81">
        <v>-2238.8067999999998</v>
      </c>
      <c r="N154" s="81">
        <v>-1444.04097</v>
      </c>
      <c r="O154" s="81">
        <v>-1613.89068</v>
      </c>
      <c r="P154" s="81">
        <v>-1787.1953599999999</v>
      </c>
      <c r="Q154" s="81">
        <v>-2353.2037700000001</v>
      </c>
      <c r="R154" s="81">
        <v>-2251.5554790000001</v>
      </c>
    </row>
    <row r="155" spans="1:18" ht="20.25" customHeight="1" x14ac:dyDescent="0.2">
      <c r="A155" s="30">
        <v>110</v>
      </c>
      <c r="B155" s="31" t="s">
        <v>145</v>
      </c>
      <c r="C155" s="33">
        <v>2064.6787410000002</v>
      </c>
      <c r="D155" s="33">
        <v>1594.90149</v>
      </c>
      <c r="E155" s="33">
        <v>1277.4850300000001</v>
      </c>
      <c r="F155" s="33">
        <v>592.12414999999999</v>
      </c>
      <c r="G155" s="33">
        <v>-152.30008000000001</v>
      </c>
      <c r="H155" s="33">
        <v>-189.17408</v>
      </c>
      <c r="I155" s="33">
        <v>-663.98095000000001</v>
      </c>
      <c r="J155" s="33">
        <v>-1058.5792899999999</v>
      </c>
      <c r="K155" s="33">
        <v>-825.64502000000005</v>
      </c>
      <c r="L155" s="33">
        <v>-265.22476999999998</v>
      </c>
      <c r="M155" s="81">
        <v>-330.55817000000002</v>
      </c>
      <c r="N155" s="81">
        <v>-979.55142000000001</v>
      </c>
      <c r="O155" s="81">
        <v>-1353.79962</v>
      </c>
      <c r="P155" s="81">
        <v>-1846.8804299999999</v>
      </c>
      <c r="Q155" s="81">
        <v>-1800.8917200000001</v>
      </c>
      <c r="R155" s="81"/>
    </row>
    <row r="156" spans="1:18" ht="20.25" customHeight="1" x14ac:dyDescent="0.2">
      <c r="A156" s="30">
        <v>126</v>
      </c>
      <c r="B156" s="31" t="s">
        <v>146</v>
      </c>
      <c r="C156" s="33">
        <v>5204.1499199999998</v>
      </c>
      <c r="D156" s="33">
        <v>4033.1373210000002</v>
      </c>
      <c r="E156" s="33">
        <v>4152.37039</v>
      </c>
      <c r="F156" s="33">
        <v>4002.6604699999998</v>
      </c>
      <c r="G156" s="33">
        <v>4426.9255000000003</v>
      </c>
      <c r="H156" s="33">
        <v>2980.04079</v>
      </c>
      <c r="I156" s="33">
        <v>2348.8597199999999</v>
      </c>
      <c r="J156" s="33">
        <v>3607.4546799999998</v>
      </c>
      <c r="K156" s="33">
        <v>3175.4643999999998</v>
      </c>
      <c r="L156" s="33">
        <v>1511.9748199999999</v>
      </c>
      <c r="M156" s="81">
        <v>-73.216530000000006</v>
      </c>
      <c r="N156" s="81">
        <v>-741.29778999999996</v>
      </c>
      <c r="O156" s="81">
        <v>-1261.4656600000001</v>
      </c>
      <c r="P156" s="81">
        <v>-1543.0271399999999</v>
      </c>
      <c r="Q156" s="81">
        <v>-2335.4721500000001</v>
      </c>
      <c r="R156" s="81">
        <v>-2346.6253569999999</v>
      </c>
    </row>
    <row r="157" spans="1:18" ht="20.25" customHeight="1" x14ac:dyDescent="0.2">
      <c r="A157" s="30">
        <v>166</v>
      </c>
      <c r="B157" s="31" t="s">
        <v>147</v>
      </c>
      <c r="C157" s="33">
        <v>-150.17389499999999</v>
      </c>
      <c r="D157" s="33">
        <v>-640.78172700000005</v>
      </c>
      <c r="E157" s="33">
        <v>-1202.6692499999999</v>
      </c>
      <c r="F157" s="33">
        <v>-941.53572999999994</v>
      </c>
      <c r="G157" s="33">
        <v>-1380.6772900000001</v>
      </c>
      <c r="H157" s="33">
        <v>-1698.24272</v>
      </c>
      <c r="I157" s="33">
        <v>-1198.23847</v>
      </c>
      <c r="J157" s="33">
        <v>-985.28773999999999</v>
      </c>
      <c r="K157" s="33">
        <v>-529.29043000000001</v>
      </c>
      <c r="L157" s="33">
        <v>-120.44356000000001</v>
      </c>
      <c r="M157" s="81">
        <v>522.97298000000001</v>
      </c>
      <c r="N157" s="81">
        <v>5.05511</v>
      </c>
      <c r="O157" s="81">
        <v>81.075580000000002</v>
      </c>
      <c r="P157" s="81">
        <v>202.47896</v>
      </c>
      <c r="Q157" s="81">
        <v>456.36201</v>
      </c>
      <c r="R157" s="81">
        <v>-220.838852</v>
      </c>
    </row>
    <row r="158" spans="1:18" ht="20.25" customHeight="1" x14ac:dyDescent="0.2">
      <c r="A158" s="30">
        <v>59</v>
      </c>
      <c r="B158" s="31" t="s">
        <v>148</v>
      </c>
      <c r="C158" s="33">
        <v>4665.9717570000003</v>
      </c>
      <c r="D158" s="33">
        <v>4579.9846200000002</v>
      </c>
      <c r="E158" s="33">
        <v>4117.2357400000001</v>
      </c>
      <c r="F158" s="33">
        <v>3424.0209799999998</v>
      </c>
      <c r="G158" s="33">
        <v>2882.1403799999998</v>
      </c>
      <c r="H158" s="33">
        <v>2366.7215000000001</v>
      </c>
      <c r="I158" s="33">
        <v>2322.6252599999998</v>
      </c>
      <c r="J158" s="33">
        <v>2439.8877299999999</v>
      </c>
      <c r="K158" s="33">
        <v>2579.6734700000002</v>
      </c>
      <c r="L158" s="33">
        <v>2276.0861100000002</v>
      </c>
      <c r="M158" s="81">
        <v>1450.99937</v>
      </c>
      <c r="N158" s="81">
        <v>1048.68172</v>
      </c>
      <c r="O158" s="81">
        <v>2660.58518</v>
      </c>
      <c r="P158" s="81">
        <v>2322.2541000000001</v>
      </c>
      <c r="Q158" s="81"/>
      <c r="R158" s="81"/>
    </row>
    <row r="159" spans="1:18" ht="20.25" customHeight="1" x14ac:dyDescent="0.2">
      <c r="A159" s="30">
        <v>60</v>
      </c>
      <c r="B159" s="31" t="s">
        <v>149</v>
      </c>
      <c r="C159" s="33">
        <v>8574.8341280000004</v>
      </c>
      <c r="D159" s="33">
        <v>7602.8850860000002</v>
      </c>
      <c r="E159" s="33">
        <v>6103.5490600000003</v>
      </c>
      <c r="F159" s="33">
        <v>5123.6358700000001</v>
      </c>
      <c r="G159" s="33">
        <v>4588.6135000000004</v>
      </c>
      <c r="H159" s="33">
        <v>3945.4347200000002</v>
      </c>
      <c r="I159" s="33">
        <v>2751.31565</v>
      </c>
      <c r="J159" s="33">
        <v>2876.9264699999999</v>
      </c>
      <c r="K159" s="33">
        <v>3622.99802</v>
      </c>
      <c r="L159" s="33">
        <v>4770.9216800000004</v>
      </c>
      <c r="M159" s="81">
        <v>4430.2092199999997</v>
      </c>
      <c r="N159" s="81">
        <v>4108.03359</v>
      </c>
      <c r="O159" s="81">
        <v>3940.0658899999999</v>
      </c>
      <c r="P159" s="81">
        <v>3371.3168099999998</v>
      </c>
      <c r="Q159" s="81">
        <v>2819.4025700000002</v>
      </c>
      <c r="R159" s="81">
        <v>2487.6574770000002</v>
      </c>
    </row>
    <row r="160" spans="1:18" ht="20.25" customHeight="1" x14ac:dyDescent="0.2">
      <c r="A160" s="30">
        <v>1111</v>
      </c>
      <c r="B160" s="31" t="s">
        <v>150</v>
      </c>
      <c r="C160" s="33">
        <v>4305.9367300000004</v>
      </c>
      <c r="D160" s="33">
        <v>-5390.1256469999998</v>
      </c>
      <c r="E160" s="33">
        <v>-4129.2599799999998</v>
      </c>
      <c r="F160" s="33"/>
      <c r="G160" s="33"/>
      <c r="H160" s="33"/>
      <c r="I160" s="33"/>
      <c r="J160" s="33"/>
      <c r="K160" s="33"/>
      <c r="L160" s="33"/>
      <c r="M160" s="81"/>
      <c r="N160" s="81"/>
      <c r="O160" s="81"/>
      <c r="P160" s="81"/>
      <c r="Q160" s="81"/>
      <c r="R160" s="81"/>
    </row>
    <row r="161" spans="1:18" ht="20.25" customHeight="1" x14ac:dyDescent="0.2">
      <c r="A161" s="30">
        <v>148</v>
      </c>
      <c r="B161" s="31" t="s">
        <v>151</v>
      </c>
      <c r="C161" s="33">
        <v>-611.13210100000003</v>
      </c>
      <c r="D161" s="33">
        <v>-1284.385485</v>
      </c>
      <c r="E161" s="33">
        <v>-408.24797999999998</v>
      </c>
      <c r="F161" s="33">
        <v>2114.1350499999999</v>
      </c>
      <c r="G161" s="33">
        <v>1776.1102599999999</v>
      </c>
      <c r="H161" s="33">
        <v>1446.0228199999999</v>
      </c>
      <c r="I161" s="33">
        <v>847.98355000000004</v>
      </c>
      <c r="J161" s="33">
        <v>818.01706999999999</v>
      </c>
      <c r="K161" s="33">
        <v>374.91994</v>
      </c>
      <c r="L161" s="33">
        <v>22.13456</v>
      </c>
      <c r="M161" s="81">
        <v>-1874.3740700000001</v>
      </c>
      <c r="N161" s="81">
        <v>-1241.5525399999999</v>
      </c>
      <c r="O161" s="81">
        <v>-1043.97795</v>
      </c>
      <c r="P161" s="81">
        <v>-666.82709</v>
      </c>
      <c r="Q161" s="81">
        <v>384.87333000000001</v>
      </c>
      <c r="R161" s="81"/>
    </row>
    <row r="162" spans="1:18" ht="20.25" customHeight="1" x14ac:dyDescent="0.2">
      <c r="A162" s="30">
        <v>167</v>
      </c>
      <c r="B162" s="31" t="s">
        <v>152</v>
      </c>
      <c r="C162" s="33">
        <v>2528.1863469999998</v>
      </c>
      <c r="D162" s="33">
        <v>2043.2422039999999</v>
      </c>
      <c r="E162" s="33">
        <v>1449.9707599999999</v>
      </c>
      <c r="F162" s="33">
        <v>1389.2868900000001</v>
      </c>
      <c r="G162" s="33">
        <v>989.25777000000005</v>
      </c>
      <c r="H162" s="33">
        <v>537.31258000000003</v>
      </c>
      <c r="I162" s="33">
        <v>343.93416999999999</v>
      </c>
      <c r="J162" s="33">
        <v>162.32112000000001</v>
      </c>
      <c r="K162" s="33">
        <v>154.41352000000001</v>
      </c>
      <c r="L162" s="33">
        <v>-449.77778000000001</v>
      </c>
      <c r="M162" s="81">
        <v>-529.28918999999996</v>
      </c>
      <c r="N162" s="81">
        <v>-814.09751000000006</v>
      </c>
      <c r="O162" s="81">
        <v>-1056.44417</v>
      </c>
      <c r="P162" s="81">
        <v>-779.31892000000005</v>
      </c>
      <c r="Q162" s="81">
        <v>-709.29866000000004</v>
      </c>
      <c r="R162" s="81">
        <v>-1057.2134639999999</v>
      </c>
    </row>
    <row r="163" spans="1:18" ht="20.25" customHeight="1" x14ac:dyDescent="0.2">
      <c r="A163" s="30">
        <v>74</v>
      </c>
      <c r="B163" s="31" t="s">
        <v>155</v>
      </c>
      <c r="C163" s="33">
        <v>5444.9246990000001</v>
      </c>
      <c r="D163" s="33">
        <v>3712.8875910000002</v>
      </c>
      <c r="E163" s="33">
        <v>2271.23648</v>
      </c>
      <c r="F163" s="33">
        <v>209.71373</v>
      </c>
      <c r="G163" s="33">
        <v>-932.96189000000004</v>
      </c>
      <c r="H163" s="33">
        <v>-1496.81701</v>
      </c>
      <c r="I163" s="33">
        <v>1750.03604</v>
      </c>
      <c r="J163" s="33">
        <v>2518.4707699999999</v>
      </c>
      <c r="K163" s="33">
        <v>2691.3211900000001</v>
      </c>
      <c r="L163" s="33">
        <v>2519.9528700000001</v>
      </c>
      <c r="M163" s="81">
        <v>2483.4697700000002</v>
      </c>
      <c r="N163" s="81">
        <v>1444.59502</v>
      </c>
      <c r="O163" s="81">
        <v>1585.88103</v>
      </c>
      <c r="P163" s="81">
        <v>1953.09591</v>
      </c>
      <c r="Q163" s="81">
        <v>2266.99703</v>
      </c>
      <c r="R163" s="81">
        <v>4423.2944950000001</v>
      </c>
    </row>
    <row r="164" spans="1:18" ht="20.25" customHeight="1" x14ac:dyDescent="0.2">
      <c r="A164" s="30">
        <v>61</v>
      </c>
      <c r="B164" s="31" t="s">
        <v>156</v>
      </c>
      <c r="C164" s="33">
        <v>9109.0994630000005</v>
      </c>
      <c r="D164" s="33">
        <v>7318.9947860000002</v>
      </c>
      <c r="E164" s="33">
        <v>5608.66129</v>
      </c>
      <c r="F164" s="33">
        <v>5278.06898</v>
      </c>
      <c r="G164" s="33">
        <v>3628.5547799999999</v>
      </c>
      <c r="H164" s="33">
        <v>2999.47217</v>
      </c>
      <c r="I164" s="33">
        <v>2871.5315599999999</v>
      </c>
      <c r="J164" s="33">
        <v>2625.8265700000002</v>
      </c>
      <c r="K164" s="33">
        <v>1710.7300399999999</v>
      </c>
      <c r="L164" s="33">
        <v>634.72104000000002</v>
      </c>
      <c r="M164" s="81">
        <v>-858.12031000000002</v>
      </c>
      <c r="N164" s="81">
        <v>-947.61575000000005</v>
      </c>
      <c r="O164" s="81">
        <v>-1897.59032</v>
      </c>
      <c r="P164" s="81">
        <v>-1339.1877099999999</v>
      </c>
      <c r="Q164" s="81">
        <v>-2129.7550000000001</v>
      </c>
      <c r="R164" s="81">
        <v>-2505.8086440000002</v>
      </c>
    </row>
    <row r="165" spans="1:18" ht="20.25" customHeight="1" x14ac:dyDescent="0.2">
      <c r="A165" s="30">
        <v>62</v>
      </c>
      <c r="B165" s="31" t="s">
        <v>157</v>
      </c>
      <c r="C165" s="33">
        <v>3016.6007020000002</v>
      </c>
      <c r="D165" s="33">
        <v>1997.562242</v>
      </c>
      <c r="E165" s="33">
        <v>1482.44867</v>
      </c>
      <c r="F165" s="33">
        <v>1289.9426699999999</v>
      </c>
      <c r="G165" s="33">
        <v>1163.5430200000001</v>
      </c>
      <c r="H165" s="33">
        <v>135.81026</v>
      </c>
      <c r="I165" s="33">
        <v>216.70161999999999</v>
      </c>
      <c r="J165" s="33">
        <v>-237.94110000000001</v>
      </c>
      <c r="K165" s="33">
        <v>-308.60399000000001</v>
      </c>
      <c r="L165" s="33">
        <v>-957.75460999999996</v>
      </c>
      <c r="M165" s="81">
        <v>-1300.0675200000001</v>
      </c>
      <c r="N165" s="81">
        <v>-1671.2908199999999</v>
      </c>
      <c r="O165" s="81">
        <v>-3469.8320899999999</v>
      </c>
      <c r="P165" s="81">
        <v>-3690.8825200000001</v>
      </c>
      <c r="Q165" s="81">
        <v>-3750.9783400000001</v>
      </c>
      <c r="R165" s="81">
        <v>-3979.5998519999998</v>
      </c>
    </row>
    <row r="166" spans="1:18" ht="20.25" customHeight="1" x14ac:dyDescent="0.2">
      <c r="A166" s="30">
        <v>42</v>
      </c>
      <c r="B166" s="31" t="s">
        <v>158</v>
      </c>
      <c r="C166" s="33">
        <v>-5883.6838889999999</v>
      </c>
      <c r="D166" s="33">
        <v>-9749.7827190000007</v>
      </c>
      <c r="E166" s="33">
        <v>-20489.6679</v>
      </c>
      <c r="F166" s="33">
        <v>-23577.988560000002</v>
      </c>
      <c r="G166" s="33">
        <v>-29476.591369999998</v>
      </c>
      <c r="H166" s="33">
        <v>-45695.919500000004</v>
      </c>
      <c r="I166" s="33">
        <v>-59290.519610000003</v>
      </c>
      <c r="J166" s="33">
        <v>-58726.001839999997</v>
      </c>
      <c r="K166" s="33">
        <v>-70676.094769999996</v>
      </c>
      <c r="L166" s="33">
        <v>-68322.753710000005</v>
      </c>
      <c r="M166" s="81">
        <v>-73980.037500000006</v>
      </c>
      <c r="N166" s="81">
        <v>-78661.592690000005</v>
      </c>
      <c r="O166" s="81">
        <v>-82553.574189999999</v>
      </c>
      <c r="P166" s="81">
        <v>-84150.221560000005</v>
      </c>
      <c r="Q166" s="81">
        <v>-93553.340410000004</v>
      </c>
      <c r="R166" s="81">
        <v>-106753.230563</v>
      </c>
    </row>
    <row r="167" spans="1:18" ht="15.75" customHeight="1" x14ac:dyDescent="0.2">
      <c r="A167" s="55"/>
      <c r="B167" s="68" t="s">
        <v>199</v>
      </c>
      <c r="C167" s="70">
        <f t="shared" ref="C167:M167" si="0">MIN(C3:C166)</f>
        <v>-84041.581405999998</v>
      </c>
      <c r="D167" s="70">
        <f t="shared" si="0"/>
        <v>-82794.973929</v>
      </c>
      <c r="E167" s="70">
        <f t="shared" si="0"/>
        <v>-82220.886880000005</v>
      </c>
      <c r="F167" s="70">
        <f t="shared" si="0"/>
        <v>-84093.754950000002</v>
      </c>
      <c r="G167" s="70">
        <f t="shared" si="0"/>
        <v>-86859.647129999998</v>
      </c>
      <c r="H167" s="70">
        <f t="shared" si="0"/>
        <v>-88753.285109999997</v>
      </c>
      <c r="I167" s="70">
        <f t="shared" si="0"/>
        <v>-87183.302020000003</v>
      </c>
      <c r="J167" s="70">
        <f t="shared" si="0"/>
        <v>-83233.256779999996</v>
      </c>
      <c r="K167" s="70">
        <f t="shared" si="0"/>
        <v>-84238.969949999999</v>
      </c>
      <c r="L167" s="70">
        <f t="shared" si="0"/>
        <v>-85088.124970000004</v>
      </c>
      <c r="M167" s="70">
        <f t="shared" si="0"/>
        <v>-77849.628039999996</v>
      </c>
      <c r="N167" s="70">
        <f>MIN(N3:N166)</f>
        <v>-79723.50301</v>
      </c>
      <c r="O167" s="70">
        <f>MIN(O3:O166)</f>
        <v>-82553.574189999999</v>
      </c>
      <c r="P167" s="70">
        <f>MIN(P3:P166)</f>
        <v>-84150.221560000005</v>
      </c>
      <c r="Q167" s="70">
        <f>MIN(Q3:Q166)</f>
        <v>-93553.340410000004</v>
      </c>
      <c r="R167" s="70">
        <f t="shared" ref="R167" si="1">MIN(R3:R166)</f>
        <v>-106753.230563</v>
      </c>
    </row>
    <row r="168" spans="1:18" ht="15.75" customHeight="1" x14ac:dyDescent="0.2">
      <c r="A168" s="55"/>
      <c r="B168" s="68" t="s">
        <v>198</v>
      </c>
      <c r="C168" s="70">
        <f t="shared" ref="C168:M168" si="2">MAX(C3:C166)</f>
        <v>124166.81206700001</v>
      </c>
      <c r="D168" s="70">
        <f t="shared" si="2"/>
        <v>124141.662205</v>
      </c>
      <c r="E168" s="70">
        <f t="shared" si="2"/>
        <v>124863.19005</v>
      </c>
      <c r="F168" s="70">
        <f t="shared" si="2"/>
        <v>121420.56606</v>
      </c>
      <c r="G168" s="70">
        <f t="shared" si="2"/>
        <v>120029.09853</v>
      </c>
      <c r="H168" s="70">
        <f t="shared" si="2"/>
        <v>116432.13211000001</v>
      </c>
      <c r="I168" s="70">
        <f t="shared" si="2"/>
        <v>116743.06185</v>
      </c>
      <c r="J168" s="70">
        <f t="shared" si="2"/>
        <v>116695.69371000001</v>
      </c>
      <c r="K168" s="70">
        <f t="shared" si="2"/>
        <v>119983.96116000001</v>
      </c>
      <c r="L168" s="70">
        <f t="shared" si="2"/>
        <v>122892.56170999999</v>
      </c>
      <c r="M168" s="70">
        <f t="shared" si="2"/>
        <v>122398.93528999999</v>
      </c>
      <c r="N168" s="70">
        <f>MAX(N3:N166)</f>
        <v>124876.02855</v>
      </c>
      <c r="O168" s="70">
        <f>MAX(O3:O166)</f>
        <v>124916.33238000001</v>
      </c>
      <c r="P168" s="70">
        <f>MAX(P3:P166)</f>
        <v>13360.76029</v>
      </c>
      <c r="Q168" s="70">
        <f>MAX(Q3:Q166)</f>
        <v>12226.128559999999</v>
      </c>
      <c r="R168" s="70">
        <f t="shared" ref="R168" si="3">MAX(R3:R166)</f>
        <v>11184.269958999999</v>
      </c>
    </row>
    <row r="169" spans="1:18" x14ac:dyDescent="0.2">
      <c r="A169" s="55"/>
      <c r="B169" s="68" t="s">
        <v>213</v>
      </c>
      <c r="C169" s="70">
        <f t="shared" ref="C169:M169" si="4">MEDIAN(C3:C166)</f>
        <v>2933.110134</v>
      </c>
      <c r="D169" s="70">
        <f t="shared" si="4"/>
        <v>2543.7928069999998</v>
      </c>
      <c r="E169" s="70">
        <f t="shared" si="4"/>
        <v>2253.2282700000001</v>
      </c>
      <c r="F169" s="70">
        <f t="shared" si="4"/>
        <v>1608.0947799999999</v>
      </c>
      <c r="G169" s="70">
        <f t="shared" si="4"/>
        <v>1516.07999</v>
      </c>
      <c r="H169" s="70">
        <f t="shared" si="4"/>
        <v>1117.2952499999999</v>
      </c>
      <c r="I169" s="70">
        <f t="shared" si="4"/>
        <v>1195.1920600000001</v>
      </c>
      <c r="J169" s="70">
        <f t="shared" si="4"/>
        <v>951.59091999999998</v>
      </c>
      <c r="K169" s="70">
        <f t="shared" si="4"/>
        <v>940.44772999999998</v>
      </c>
      <c r="L169" s="70">
        <f t="shared" si="4"/>
        <v>1297.30835</v>
      </c>
      <c r="M169" s="70">
        <f t="shared" si="4"/>
        <v>975.51961000000006</v>
      </c>
      <c r="N169" s="70">
        <f>MEDIAN(N3:N166)</f>
        <v>858.01412499999992</v>
      </c>
      <c r="O169" s="70">
        <f>MEDIAN(O3:O166)</f>
        <v>721.92430999999999</v>
      </c>
      <c r="P169" s="70">
        <f>MEDIAN(P3:P166)</f>
        <v>281.7183</v>
      </c>
      <c r="Q169" s="70">
        <f>MEDIAN(Q3:Q166)</f>
        <v>661.82984999999996</v>
      </c>
      <c r="R169" s="70">
        <f t="shared" ref="R169" si="5">MEDIAN(R3:R166)</f>
        <v>481.44582449999996</v>
      </c>
    </row>
    <row r="170" spans="1:18" x14ac:dyDescent="0.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</row>
    <row r="171" spans="1:18" x14ac:dyDescent="0.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</row>
    <row r="172" spans="1:18" x14ac:dyDescent="0.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</row>
  </sheetData>
  <autoFilter ref="A2:R169"/>
  <mergeCells count="1">
    <mergeCell ref="A1:Q1"/>
  </mergeCells>
  <conditionalFormatting sqref="C3:M166 R3:R166">
    <cfRule type="containsBlanks" dxfId="47" priority="25" stopIfTrue="1">
      <formula>LEN(TRIM(C3))=0</formula>
    </cfRule>
    <cfRule type="cellIs" dxfId="46" priority="26" stopIfTrue="1" operator="greaterThanOrEqual">
      <formula>9000</formula>
    </cfRule>
    <cfRule type="cellIs" dxfId="45" priority="27" stopIfTrue="1" operator="between">
      <formula>7000</formula>
      <formula>9000</formula>
    </cfRule>
    <cfRule type="cellIs" dxfId="44" priority="28" stopIfTrue="1" operator="between">
      <formula>5000</formula>
      <formula>7000</formula>
    </cfRule>
    <cfRule type="cellIs" dxfId="43" priority="29" stopIfTrue="1" operator="between">
      <formula>3000</formula>
      <formula>5000</formula>
    </cfRule>
    <cfRule type="cellIs" dxfId="42" priority="30" stopIfTrue="1" operator="lessThan">
      <formula>3000</formula>
    </cfRule>
  </conditionalFormatting>
  <conditionalFormatting sqref="N3:O166">
    <cfRule type="containsBlanks" dxfId="41" priority="19" stopIfTrue="1">
      <formula>LEN(TRIM(N3))=0</formula>
    </cfRule>
    <cfRule type="cellIs" dxfId="40" priority="20" stopIfTrue="1" operator="greaterThanOrEqual">
      <formula>9000</formula>
    </cfRule>
    <cfRule type="cellIs" dxfId="39" priority="21" stopIfTrue="1" operator="between">
      <formula>7000</formula>
      <formula>9000</formula>
    </cfRule>
    <cfRule type="cellIs" dxfId="38" priority="22" stopIfTrue="1" operator="between">
      <formula>5000</formula>
      <formula>7000</formula>
    </cfRule>
    <cfRule type="cellIs" dxfId="37" priority="23" stopIfTrue="1" operator="between">
      <formula>3000</formula>
      <formula>5000</formula>
    </cfRule>
    <cfRule type="cellIs" dxfId="36" priority="24" stopIfTrue="1" operator="lessThan">
      <formula>3000</formula>
    </cfRule>
  </conditionalFormatting>
  <conditionalFormatting sqref="P3:P166">
    <cfRule type="containsBlanks" dxfId="35" priority="13" stopIfTrue="1">
      <formula>LEN(TRIM(P3))=0</formula>
    </cfRule>
    <cfRule type="cellIs" dxfId="34" priority="14" stopIfTrue="1" operator="greaterThanOrEqual">
      <formula>9000</formula>
    </cfRule>
    <cfRule type="cellIs" dxfId="33" priority="15" stopIfTrue="1" operator="between">
      <formula>7000</formula>
      <formula>9000</formula>
    </cfRule>
    <cfRule type="cellIs" dxfId="32" priority="16" stopIfTrue="1" operator="between">
      <formula>5000</formula>
      <formula>7000</formula>
    </cfRule>
    <cfRule type="cellIs" dxfId="31" priority="17" stopIfTrue="1" operator="between">
      <formula>3000</formula>
      <formula>5000</formula>
    </cfRule>
    <cfRule type="cellIs" dxfId="30" priority="18" stopIfTrue="1" operator="lessThan">
      <formula>3000</formula>
    </cfRule>
  </conditionalFormatting>
  <conditionalFormatting sqref="Q3:Q166">
    <cfRule type="containsBlanks" dxfId="29" priority="7" stopIfTrue="1">
      <formula>LEN(TRIM(Q3))=0</formula>
    </cfRule>
    <cfRule type="cellIs" dxfId="28" priority="8" stopIfTrue="1" operator="greaterThanOrEqual">
      <formula>9000</formula>
    </cfRule>
    <cfRule type="cellIs" dxfId="27" priority="9" stopIfTrue="1" operator="between">
      <formula>7000</formula>
      <formula>9000</formula>
    </cfRule>
    <cfRule type="cellIs" dxfId="26" priority="10" stopIfTrue="1" operator="between">
      <formula>5000</formula>
      <formula>7000</formula>
    </cfRule>
    <cfRule type="cellIs" dxfId="25" priority="11" stopIfTrue="1" operator="between">
      <formula>3000</formula>
      <formula>5000</formula>
    </cfRule>
    <cfRule type="cellIs" dxfId="24" priority="12" stopIfTrue="1" operator="lessThan">
      <formula>3000</formula>
    </cfRule>
  </conditionalFormatting>
  <pageMargins left="0.78740157480314965" right="0.78740157480314965" top="0.98425196850393704" bottom="0.98425196850393704" header="0.51181102362204722" footer="0.51181102362204722"/>
  <pageSetup paperSize="9" scale="94" fitToHeight="0" orientation="portrait" r:id="rId1"/>
  <customProperties>
    <customPr name="EpmWorksheetKeyString_GUID" r:id="rId2"/>
  </customProperties>
  <ignoredErrors>
    <ignoredError sqref="C2:L2" numberStoredAsText="1"/>
    <ignoredError sqref="C167:L169 M167:M169" unlockedFormula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2"/>
  <sheetViews>
    <sheetView showGridLines="0" zoomScaleNormal="100" workbookViewId="0">
      <pane ySplit="7" topLeftCell="A128" activePane="bottomLeft" state="frozen"/>
      <selection activeCell="T15" sqref="T15"/>
      <selection pane="bottomLeft" activeCell="A146" sqref="A146:B146"/>
    </sheetView>
  </sheetViews>
  <sheetFormatPr baseColWidth="10" defaultRowHeight="12.75" x14ac:dyDescent="0.2"/>
  <cols>
    <col min="1" max="1" width="4.42578125" bestFit="1" customWidth="1"/>
    <col min="2" max="2" width="23.140625" customWidth="1"/>
    <col min="3" max="6" width="13.28515625" customWidth="1"/>
    <col min="7" max="13" width="13.28515625" hidden="1" customWidth="1"/>
    <col min="14" max="18" width="13.28515625" customWidth="1"/>
  </cols>
  <sheetData>
    <row r="1" spans="1:18" ht="33.6" customHeight="1" x14ac:dyDescent="0.2">
      <c r="A1" s="98" t="s">
        <v>194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87"/>
    </row>
    <row r="2" spans="1:18" ht="15.2" customHeight="1" x14ac:dyDescent="0.2">
      <c r="A2" s="29" t="s">
        <v>0</v>
      </c>
      <c r="B2" s="29" t="s">
        <v>195</v>
      </c>
      <c r="C2" s="29" t="s">
        <v>159</v>
      </c>
      <c r="D2" s="29" t="s">
        <v>160</v>
      </c>
      <c r="E2" s="29" t="s">
        <v>161</v>
      </c>
      <c r="F2" s="29" t="s">
        <v>162</v>
      </c>
      <c r="G2" s="29" t="s">
        <v>163</v>
      </c>
      <c r="H2" s="29" t="s">
        <v>164</v>
      </c>
      <c r="I2" s="29" t="s">
        <v>165</v>
      </c>
      <c r="J2" s="29" t="s">
        <v>167</v>
      </c>
      <c r="K2" s="29" t="s">
        <v>168</v>
      </c>
      <c r="L2" s="29" t="s">
        <v>169</v>
      </c>
      <c r="M2" s="78" t="s">
        <v>188</v>
      </c>
      <c r="N2" s="82">
        <v>2017</v>
      </c>
      <c r="O2" s="82">
        <v>2018</v>
      </c>
      <c r="P2" s="82">
        <v>2019</v>
      </c>
      <c r="Q2" s="82">
        <v>2020</v>
      </c>
      <c r="R2" s="82">
        <v>2021</v>
      </c>
    </row>
    <row r="3" spans="1:18" ht="20.25" customHeight="1" x14ac:dyDescent="0.2">
      <c r="A3" s="30">
        <v>75</v>
      </c>
      <c r="B3" s="31" t="s">
        <v>1</v>
      </c>
      <c r="C3" s="32">
        <v>1.5436019999999999</v>
      </c>
      <c r="D3" s="32">
        <v>1.831745</v>
      </c>
      <c r="E3" s="32">
        <v>1.37615</v>
      </c>
      <c r="F3" s="32">
        <v>1.16568</v>
      </c>
      <c r="G3" s="32">
        <v>1.0918399999999999</v>
      </c>
      <c r="H3" s="32">
        <v>1.3622799999999999</v>
      </c>
      <c r="I3" s="32">
        <v>1.5033700000000001</v>
      </c>
      <c r="J3" s="32">
        <v>1.5408200000000001</v>
      </c>
      <c r="K3" s="32">
        <v>1.68757</v>
      </c>
      <c r="L3" s="32">
        <v>1.47811</v>
      </c>
      <c r="M3" s="79">
        <v>1.3821699999999999</v>
      </c>
      <c r="N3" s="79">
        <v>1.36958</v>
      </c>
      <c r="O3" s="79">
        <v>1.3259799999999999</v>
      </c>
      <c r="P3" s="79">
        <v>1.2281</v>
      </c>
      <c r="Q3" s="79">
        <v>1.1299399999999999</v>
      </c>
      <c r="R3" s="79">
        <v>0.85400299999999996</v>
      </c>
    </row>
    <row r="4" spans="1:18" ht="20.25" customHeight="1" x14ac:dyDescent="0.2">
      <c r="A4" s="30">
        <v>76</v>
      </c>
      <c r="B4" s="31" t="s">
        <v>2</v>
      </c>
      <c r="C4" s="32">
        <v>2.027679</v>
      </c>
      <c r="D4" s="32">
        <v>5.2609779999999997</v>
      </c>
      <c r="E4" s="32">
        <v>4.6675199999999997</v>
      </c>
      <c r="F4" s="32">
        <v>4.2578300000000002</v>
      </c>
      <c r="G4" s="32">
        <v>4.1470099999999999</v>
      </c>
      <c r="H4" s="32">
        <v>3.17862</v>
      </c>
      <c r="I4" s="32">
        <v>3.68329</v>
      </c>
      <c r="J4" s="32">
        <v>3.1829499999999999</v>
      </c>
      <c r="K4" s="32">
        <v>3.39777</v>
      </c>
      <c r="L4" s="32">
        <v>2.9997699999999998</v>
      </c>
      <c r="M4" s="79">
        <v>2.6163400000000001</v>
      </c>
      <c r="N4" s="79">
        <v>2.6325599999999998</v>
      </c>
      <c r="O4" s="79">
        <v>2.0897700000000001</v>
      </c>
      <c r="P4" s="79">
        <v>2.2753700000000001</v>
      </c>
      <c r="Q4" s="79">
        <v>1.98936</v>
      </c>
      <c r="R4" s="79">
        <v>1.964377</v>
      </c>
    </row>
    <row r="5" spans="1:18" ht="20.25" customHeight="1" x14ac:dyDescent="0.2">
      <c r="A5" s="30">
        <v>111</v>
      </c>
      <c r="B5" s="31" t="s">
        <v>3</v>
      </c>
      <c r="C5" s="32"/>
      <c r="D5" s="32"/>
      <c r="E5" s="32"/>
      <c r="F5" s="32">
        <v>1.2390399999999999</v>
      </c>
      <c r="G5" s="32">
        <v>1.0791999999999999</v>
      </c>
      <c r="H5" s="32">
        <v>1.1229199999999999</v>
      </c>
      <c r="I5" s="32">
        <v>1.4843999999999999</v>
      </c>
      <c r="J5" s="32">
        <v>1.6690100000000001</v>
      </c>
      <c r="K5" s="32">
        <v>1.70495</v>
      </c>
      <c r="L5" s="32">
        <v>1.7007399999999999</v>
      </c>
      <c r="M5" s="79">
        <v>1.5390299999999999</v>
      </c>
      <c r="N5" s="79">
        <v>1.6620200000000001</v>
      </c>
      <c r="O5" s="79">
        <v>1.6224400000000001</v>
      </c>
      <c r="P5" s="79">
        <v>1.5035700000000001</v>
      </c>
      <c r="Q5" s="79">
        <v>1.2322500000000001</v>
      </c>
      <c r="R5" s="79">
        <v>1.35941</v>
      </c>
    </row>
    <row r="6" spans="1:18" ht="20.25" customHeight="1" x14ac:dyDescent="0.2">
      <c r="A6" s="30">
        <v>121</v>
      </c>
      <c r="B6" s="31" t="s">
        <v>4</v>
      </c>
      <c r="C6" s="32">
        <v>1.3431340000000001</v>
      </c>
      <c r="D6" s="32">
        <v>1.2686189999999999</v>
      </c>
      <c r="E6" s="32">
        <v>1.3304199999999999</v>
      </c>
      <c r="F6" s="32">
        <v>1.22342</v>
      </c>
      <c r="G6" s="32">
        <v>1.1313899999999999</v>
      </c>
      <c r="H6" s="32">
        <v>1.1711199999999999</v>
      </c>
      <c r="I6" s="32">
        <v>1.8295600000000001</v>
      </c>
      <c r="J6" s="32">
        <v>1.401</v>
      </c>
      <c r="K6" s="32">
        <v>1.3149200000000001</v>
      </c>
      <c r="L6" s="32">
        <v>1.1549100000000001</v>
      </c>
      <c r="M6" s="79">
        <v>1.07108</v>
      </c>
      <c r="N6" s="79">
        <v>0.72458</v>
      </c>
      <c r="O6" s="79">
        <v>0.66349999999999998</v>
      </c>
      <c r="P6" s="79">
        <v>0.72938999999999998</v>
      </c>
      <c r="Q6" s="79">
        <v>0.70621999999999996</v>
      </c>
      <c r="R6" s="79">
        <v>0.61265999999999998</v>
      </c>
    </row>
    <row r="7" spans="1:18" ht="20.25" customHeight="1" x14ac:dyDescent="0.2">
      <c r="A7" s="30">
        <v>127</v>
      </c>
      <c r="B7" s="31" t="s">
        <v>5</v>
      </c>
      <c r="C7" s="32">
        <v>0.94971700000000003</v>
      </c>
      <c r="D7" s="32">
        <v>0.74310100000000001</v>
      </c>
      <c r="E7" s="32">
        <v>0.73014999999999997</v>
      </c>
      <c r="F7" s="32">
        <v>0.73990999999999996</v>
      </c>
      <c r="G7" s="32">
        <v>0.69543999999999995</v>
      </c>
      <c r="H7" s="32">
        <v>0.72348999999999997</v>
      </c>
      <c r="I7" s="32">
        <v>0.88895999999999997</v>
      </c>
      <c r="J7" s="32">
        <v>0.82793000000000005</v>
      </c>
      <c r="K7" s="32">
        <v>0.87904000000000004</v>
      </c>
      <c r="L7" s="32">
        <v>0.95298000000000005</v>
      </c>
      <c r="M7" s="79">
        <v>1.21347</v>
      </c>
      <c r="N7" s="79">
        <v>0.97333999999999998</v>
      </c>
      <c r="O7" s="79">
        <v>0.92923</v>
      </c>
      <c r="P7" s="79">
        <v>1.2538400000000001</v>
      </c>
      <c r="Q7" s="79">
        <v>1.42723</v>
      </c>
      <c r="R7" s="79">
        <v>1.5201880000000001</v>
      </c>
    </row>
    <row r="8" spans="1:18" ht="20.25" customHeight="1" x14ac:dyDescent="0.2">
      <c r="A8" s="30">
        <v>63</v>
      </c>
      <c r="B8" s="31" t="s">
        <v>6</v>
      </c>
      <c r="C8" s="32">
        <v>2.2694040000000002</v>
      </c>
      <c r="D8" s="32">
        <v>2.0858210000000001</v>
      </c>
      <c r="E8" s="32">
        <v>2.2181099999999998</v>
      </c>
      <c r="F8" s="32">
        <v>2.0697700000000001</v>
      </c>
      <c r="G8" s="32">
        <v>2.2278600000000002</v>
      </c>
      <c r="H8" s="32">
        <v>2.19862</v>
      </c>
      <c r="I8" s="32">
        <v>2.51919</v>
      </c>
      <c r="J8" s="32">
        <v>2.2084899999999998</v>
      </c>
      <c r="K8" s="32">
        <v>2.1356700000000002</v>
      </c>
      <c r="L8" s="32">
        <v>1.9814400000000001</v>
      </c>
      <c r="M8" s="79">
        <v>2.1333700000000002</v>
      </c>
      <c r="N8" s="79">
        <v>2.3774600000000001</v>
      </c>
      <c r="O8" s="79">
        <v>2.1743299999999999</v>
      </c>
      <c r="P8" s="79">
        <v>2.08168</v>
      </c>
      <c r="Q8" s="79">
        <v>1.9614799999999999</v>
      </c>
      <c r="R8" s="79">
        <v>1.7850360000000001</v>
      </c>
    </row>
    <row r="9" spans="1:18" ht="20.25" customHeight="1" x14ac:dyDescent="0.2">
      <c r="A9" s="30">
        <v>113</v>
      </c>
      <c r="B9" s="31" t="s">
        <v>7</v>
      </c>
      <c r="C9" s="32">
        <v>1.5562339999999999</v>
      </c>
      <c r="D9" s="32">
        <v>1.348282</v>
      </c>
      <c r="E9" s="32">
        <v>1.2138199999999999</v>
      </c>
      <c r="F9" s="32">
        <v>0.89639000000000002</v>
      </c>
      <c r="G9" s="32">
        <v>1.06379</v>
      </c>
      <c r="H9" s="32">
        <v>1.12462</v>
      </c>
      <c r="I9" s="32">
        <v>1.0151399999999999</v>
      </c>
      <c r="J9" s="32">
        <v>1.02094</v>
      </c>
      <c r="K9" s="32">
        <v>0.97926000000000002</v>
      </c>
      <c r="L9" s="32">
        <v>0.91149999999999998</v>
      </c>
      <c r="M9" s="79">
        <v>0.95272999999999997</v>
      </c>
      <c r="N9" s="79">
        <v>0.88253000000000004</v>
      </c>
      <c r="O9" s="79">
        <v>0.79342000000000001</v>
      </c>
      <c r="P9" s="79">
        <v>0.59641</v>
      </c>
      <c r="Q9" s="79">
        <v>0.71074000000000004</v>
      </c>
      <c r="R9" s="79">
        <v>0.81920999999999999</v>
      </c>
    </row>
    <row r="10" spans="1:18" ht="20.25" customHeight="1" x14ac:dyDescent="0.2">
      <c r="A10" s="30">
        <v>1091</v>
      </c>
      <c r="B10" s="31" t="s">
        <v>8</v>
      </c>
      <c r="C10" s="32">
        <v>1.5892820000000001</v>
      </c>
      <c r="D10" s="32">
        <v>1.324144</v>
      </c>
      <c r="E10" s="32">
        <v>1.89524</v>
      </c>
      <c r="F10" s="32"/>
      <c r="G10" s="32"/>
      <c r="H10" s="32"/>
      <c r="I10" s="32"/>
      <c r="J10" s="32"/>
      <c r="K10" s="32"/>
      <c r="L10" s="32"/>
      <c r="M10" s="79"/>
      <c r="N10" s="79"/>
      <c r="O10" s="79"/>
      <c r="P10" s="79"/>
      <c r="Q10" s="79"/>
      <c r="R10" s="79"/>
    </row>
    <row r="11" spans="1:18" ht="20.25" customHeight="1" x14ac:dyDescent="0.2">
      <c r="A11" s="30">
        <v>143</v>
      </c>
      <c r="B11" s="31" t="s">
        <v>9</v>
      </c>
      <c r="C11" s="32">
        <v>0.43484400000000001</v>
      </c>
      <c r="D11" s="32">
        <v>0.401974</v>
      </c>
      <c r="E11" s="32">
        <v>0.51514000000000004</v>
      </c>
      <c r="F11" s="32">
        <v>0.49787999999999999</v>
      </c>
      <c r="G11" s="32">
        <v>0.56654000000000004</v>
      </c>
      <c r="H11" s="32">
        <v>0.75883</v>
      </c>
      <c r="I11" s="32">
        <v>0.83765999999999996</v>
      </c>
      <c r="J11" s="32">
        <v>0.80879999999999996</v>
      </c>
      <c r="K11" s="32">
        <v>0.88453999999999999</v>
      </c>
      <c r="L11" s="32">
        <v>0.69493000000000005</v>
      </c>
      <c r="M11" s="79">
        <v>0.75905999999999996</v>
      </c>
      <c r="N11" s="79">
        <v>0.76341999999999999</v>
      </c>
      <c r="O11" s="79">
        <v>0.69059999999999999</v>
      </c>
      <c r="P11" s="79">
        <v>0.82206000000000001</v>
      </c>
      <c r="Q11" s="79">
        <v>0.98680999999999996</v>
      </c>
      <c r="R11" s="79"/>
    </row>
    <row r="12" spans="1:18" ht="20.25" customHeight="1" x14ac:dyDescent="0.2">
      <c r="A12" s="30">
        <v>43</v>
      </c>
      <c r="B12" s="31" t="s">
        <v>10</v>
      </c>
      <c r="C12" s="32">
        <v>1.770524</v>
      </c>
      <c r="D12" s="32">
        <v>1.6878899999999999</v>
      </c>
      <c r="E12" s="32">
        <v>1.72678</v>
      </c>
      <c r="F12" s="32">
        <v>1.42221</v>
      </c>
      <c r="G12" s="32">
        <v>1.4222900000000001</v>
      </c>
      <c r="H12" s="32">
        <v>1.2363900000000001</v>
      </c>
      <c r="I12" s="32">
        <v>1.41987</v>
      </c>
      <c r="J12" s="32">
        <v>1.2043699999999999</v>
      </c>
      <c r="K12" s="32">
        <v>1.13266</v>
      </c>
      <c r="L12" s="32">
        <v>1.1199600000000001</v>
      </c>
      <c r="M12" s="79">
        <v>1.28929</v>
      </c>
      <c r="N12" s="79">
        <v>1.1256299999999999</v>
      </c>
      <c r="O12" s="79">
        <v>1.0993999999999999</v>
      </c>
      <c r="P12" s="79">
        <v>1.01356</v>
      </c>
      <c r="Q12" s="79">
        <v>1.10053</v>
      </c>
      <c r="R12" s="79">
        <v>1.2795840000000001</v>
      </c>
    </row>
    <row r="13" spans="1:18" ht="20.25" customHeight="1" x14ac:dyDescent="0.2">
      <c r="A13" s="30">
        <v>2</v>
      </c>
      <c r="B13" s="31" t="s">
        <v>11</v>
      </c>
      <c r="C13" s="32">
        <v>1.9135679999999999</v>
      </c>
      <c r="D13" s="32">
        <v>1.8896569999999999</v>
      </c>
      <c r="E13" s="32">
        <v>1.73255</v>
      </c>
      <c r="F13" s="32">
        <v>1.3504499999999999</v>
      </c>
      <c r="G13" s="32">
        <v>1.22126</v>
      </c>
      <c r="H13" s="32">
        <v>1.1748000000000001</v>
      </c>
      <c r="I13" s="32">
        <v>1.18912</v>
      </c>
      <c r="J13" s="32">
        <v>1.3467499999999999</v>
      </c>
      <c r="K13" s="32">
        <v>1.32009</v>
      </c>
      <c r="L13" s="32">
        <v>1.2504200000000001</v>
      </c>
      <c r="M13" s="79">
        <v>1.34887</v>
      </c>
      <c r="N13" s="79">
        <v>1.1508100000000001</v>
      </c>
      <c r="O13" s="79">
        <v>1.12158</v>
      </c>
      <c r="P13" s="79">
        <v>1.0793699999999999</v>
      </c>
      <c r="Q13" s="79">
        <v>1.43428</v>
      </c>
      <c r="R13" s="79">
        <v>1.3615759999999999</v>
      </c>
    </row>
    <row r="14" spans="1:18" ht="20.25" customHeight="1" x14ac:dyDescent="0.2">
      <c r="A14" s="30">
        <v>22</v>
      </c>
      <c r="B14" s="31" t="s">
        <v>170</v>
      </c>
      <c r="C14" s="32">
        <v>1.678774</v>
      </c>
      <c r="D14" s="32">
        <v>1.6007119999999999</v>
      </c>
      <c r="E14" s="32">
        <v>1.4862200000000001</v>
      </c>
      <c r="F14" s="32">
        <v>1.08968</v>
      </c>
      <c r="G14" s="32">
        <v>1.0337799999999999</v>
      </c>
      <c r="H14" s="32">
        <v>0.91312000000000004</v>
      </c>
      <c r="I14" s="32">
        <v>1.34598</v>
      </c>
      <c r="J14" s="32">
        <v>1.3428100000000001</v>
      </c>
      <c r="K14" s="32">
        <v>0.88417999999999997</v>
      </c>
      <c r="L14" s="32">
        <v>1.022</v>
      </c>
      <c r="M14" s="79">
        <v>0.88560000000000005</v>
      </c>
      <c r="N14" s="79">
        <v>0.98631999999999997</v>
      </c>
      <c r="O14" s="79">
        <v>1.28566</v>
      </c>
      <c r="P14" s="79">
        <v>1.30209</v>
      </c>
      <c r="Q14" s="79">
        <v>1.1775899999999999</v>
      </c>
      <c r="R14" s="79">
        <v>1.2220709999999999</v>
      </c>
    </row>
    <row r="15" spans="1:18" ht="20.25" customHeight="1" x14ac:dyDescent="0.2">
      <c r="A15" s="30">
        <v>4</v>
      </c>
      <c r="B15" s="31" t="s">
        <v>12</v>
      </c>
      <c r="C15" s="32">
        <v>1.807288</v>
      </c>
      <c r="D15" s="32">
        <v>1.297382</v>
      </c>
      <c r="E15" s="32">
        <v>1.9313</v>
      </c>
      <c r="F15" s="32">
        <v>1.7532000000000001</v>
      </c>
      <c r="G15" s="32">
        <v>1.3405400000000001</v>
      </c>
      <c r="H15" s="32">
        <v>1.65435</v>
      </c>
      <c r="I15" s="32">
        <v>1.7605900000000001</v>
      </c>
      <c r="J15" s="32">
        <v>1.27488</v>
      </c>
      <c r="K15" s="32">
        <v>1.9820800000000001</v>
      </c>
      <c r="L15" s="32">
        <v>2.2552599999999998</v>
      </c>
      <c r="M15" s="79">
        <v>2.7309399999999999</v>
      </c>
      <c r="N15" s="79">
        <v>3.4025300000000001</v>
      </c>
      <c r="O15" s="79">
        <v>3.5306799999999998</v>
      </c>
      <c r="P15" s="79">
        <v>4.9268099999999997</v>
      </c>
      <c r="Q15" s="79">
        <v>3.6023100000000001</v>
      </c>
      <c r="R15" s="79">
        <v>3.4589539999999999</v>
      </c>
    </row>
    <row r="16" spans="1:18" ht="20.25" customHeight="1" x14ac:dyDescent="0.2">
      <c r="A16" s="30">
        <v>1032</v>
      </c>
      <c r="B16" s="31" t="s">
        <v>13</v>
      </c>
      <c r="C16" s="32">
        <v>0.70860800000000002</v>
      </c>
      <c r="D16" s="32">
        <v>0.73045499999999997</v>
      </c>
      <c r="E16" s="32">
        <v>0.47881000000000001</v>
      </c>
      <c r="F16" s="32">
        <v>0.45961999999999997</v>
      </c>
      <c r="G16" s="32">
        <v>0.47857</v>
      </c>
      <c r="H16" s="32">
        <v>0.49003999999999998</v>
      </c>
      <c r="I16" s="32">
        <v>2.42205</v>
      </c>
      <c r="J16" s="32"/>
      <c r="K16" s="32"/>
      <c r="L16" s="32"/>
      <c r="M16" s="79"/>
      <c r="N16" s="79"/>
      <c r="O16" s="79"/>
      <c r="P16" s="79"/>
      <c r="Q16" s="79"/>
      <c r="R16" s="79"/>
    </row>
    <row r="17" spans="1:18" ht="20.25" customHeight="1" x14ac:dyDescent="0.2">
      <c r="A17" s="30">
        <v>23</v>
      </c>
      <c r="B17" s="31" t="s">
        <v>14</v>
      </c>
      <c r="C17" s="32">
        <v>8.3745E-2</v>
      </c>
      <c r="D17" s="32">
        <v>6.3035999999999995E-2</v>
      </c>
      <c r="E17" s="32">
        <v>0.25039</v>
      </c>
      <c r="F17" s="32">
        <v>7.5039999999999996E-2</v>
      </c>
      <c r="G17" s="32">
        <v>0.11022</v>
      </c>
      <c r="H17" s="32">
        <v>0.17283999999999999</v>
      </c>
      <c r="I17" s="32">
        <v>0.26867000000000002</v>
      </c>
      <c r="J17" s="32">
        <v>1.26539</v>
      </c>
      <c r="K17" s="32">
        <v>1.53993</v>
      </c>
      <c r="L17" s="32">
        <v>1.1659299999999999</v>
      </c>
      <c r="M17" s="79">
        <v>1.27332</v>
      </c>
      <c r="N17" s="79">
        <v>1.4297800000000001</v>
      </c>
      <c r="O17" s="79">
        <v>1.18658</v>
      </c>
      <c r="P17" s="79">
        <v>1.3378000000000001</v>
      </c>
      <c r="Q17" s="79">
        <v>1.2342299999999999</v>
      </c>
      <c r="R17" s="79">
        <v>0.311444</v>
      </c>
    </row>
    <row r="18" spans="1:18" ht="20.25" customHeight="1" x14ac:dyDescent="0.2">
      <c r="A18" s="30">
        <v>24</v>
      </c>
      <c r="B18" s="31" t="s">
        <v>15</v>
      </c>
      <c r="C18" s="32">
        <v>1.26959</v>
      </c>
      <c r="D18" s="32">
        <v>1.2107870000000001</v>
      </c>
      <c r="E18" s="32">
        <v>1.0274099999999999</v>
      </c>
      <c r="F18" s="32">
        <v>0.85819000000000001</v>
      </c>
      <c r="G18" s="32">
        <v>0.49003000000000002</v>
      </c>
      <c r="H18" s="32">
        <v>0.52739000000000003</v>
      </c>
      <c r="I18" s="32">
        <v>0.87487000000000004</v>
      </c>
      <c r="J18" s="32">
        <v>1.66134</v>
      </c>
      <c r="K18" s="32">
        <v>1.6039399999999999</v>
      </c>
      <c r="L18" s="32">
        <v>1.41411</v>
      </c>
      <c r="M18" s="79">
        <v>1.3308</v>
      </c>
      <c r="N18" s="79">
        <v>1.3539000000000001</v>
      </c>
      <c r="O18" s="79">
        <v>1.28786</v>
      </c>
      <c r="P18" s="79">
        <v>1.77047</v>
      </c>
      <c r="Q18" s="79">
        <v>0.88746999999999998</v>
      </c>
      <c r="R18" s="79">
        <v>1.0008220000000001</v>
      </c>
    </row>
    <row r="19" spans="1:18" ht="20.25" customHeight="1" x14ac:dyDescent="0.2">
      <c r="A19" s="30">
        <v>64</v>
      </c>
      <c r="B19" s="31" t="s">
        <v>16</v>
      </c>
      <c r="C19" s="32">
        <v>1.2810699999999999</v>
      </c>
      <c r="D19" s="32">
        <v>1.047814</v>
      </c>
      <c r="E19" s="32">
        <v>1.3810199999999999</v>
      </c>
      <c r="F19" s="32">
        <v>1.49648</v>
      </c>
      <c r="G19" s="32">
        <v>1.4429399999999999</v>
      </c>
      <c r="H19" s="32">
        <v>1.44079</v>
      </c>
      <c r="I19" s="32">
        <v>1.3096699999999999</v>
      </c>
      <c r="J19" s="32">
        <v>1.75773</v>
      </c>
      <c r="K19" s="32">
        <v>2.1938800000000001</v>
      </c>
      <c r="L19" s="32">
        <v>2.0211999999999999</v>
      </c>
      <c r="M19" s="79">
        <v>1.85406</v>
      </c>
      <c r="N19" s="79">
        <v>1.8729899999999999</v>
      </c>
      <c r="O19" s="79">
        <v>1.88059</v>
      </c>
      <c r="P19" s="79">
        <v>1.83927</v>
      </c>
      <c r="Q19" s="79">
        <v>2.2361200000000001</v>
      </c>
      <c r="R19" s="79">
        <v>1.7487440000000001</v>
      </c>
    </row>
    <row r="20" spans="1:18" ht="20.25" customHeight="1" x14ac:dyDescent="0.2">
      <c r="A20" s="30">
        <v>5</v>
      </c>
      <c r="B20" s="31" t="s">
        <v>17</v>
      </c>
      <c r="C20" s="32">
        <v>0.81241799999999997</v>
      </c>
      <c r="D20" s="32">
        <v>0.57599</v>
      </c>
      <c r="E20" s="32">
        <v>0.47471999999999998</v>
      </c>
      <c r="F20" s="32">
        <v>0.55945</v>
      </c>
      <c r="G20" s="32">
        <v>0.56486999999999998</v>
      </c>
      <c r="H20" s="32">
        <v>0.44689000000000001</v>
      </c>
      <c r="I20" s="32">
        <v>0.40416999999999997</v>
      </c>
      <c r="J20" s="32">
        <v>0.36264999999999997</v>
      </c>
      <c r="K20" s="32">
        <v>0.35868</v>
      </c>
      <c r="L20" s="32">
        <v>0.39383000000000001</v>
      </c>
      <c r="M20" s="79">
        <v>0.17915</v>
      </c>
      <c r="N20" s="79"/>
      <c r="O20" s="79"/>
      <c r="P20" s="79"/>
      <c r="Q20" s="79"/>
      <c r="R20" s="79"/>
    </row>
    <row r="21" spans="1:18" ht="20.25" customHeight="1" x14ac:dyDescent="0.2">
      <c r="A21" s="30">
        <v>144</v>
      </c>
      <c r="B21" s="31" t="s">
        <v>18</v>
      </c>
      <c r="C21" s="32">
        <v>2.38232</v>
      </c>
      <c r="D21" s="32">
        <v>2.2763309999999999</v>
      </c>
      <c r="E21" s="32">
        <v>2.41513</v>
      </c>
      <c r="F21" s="32">
        <v>2.3493900000000001</v>
      </c>
      <c r="G21" s="32">
        <v>2.31447</v>
      </c>
      <c r="H21" s="32">
        <v>2.6835800000000001</v>
      </c>
      <c r="I21" s="32">
        <v>1.7754799999999999</v>
      </c>
      <c r="J21" s="32">
        <v>1.7073400000000001</v>
      </c>
      <c r="K21" s="32">
        <v>1.30857</v>
      </c>
      <c r="L21" s="32">
        <v>1.6962699999999999</v>
      </c>
      <c r="M21" s="79">
        <v>0.99051999999999996</v>
      </c>
      <c r="N21" s="79">
        <v>1.0433699999999999</v>
      </c>
      <c r="O21" s="79">
        <v>0.90835999999999995</v>
      </c>
      <c r="P21" s="79">
        <v>0.82870999999999995</v>
      </c>
      <c r="Q21" s="79">
        <v>0.75492000000000004</v>
      </c>
      <c r="R21" s="79">
        <v>0.55599399999999999</v>
      </c>
    </row>
    <row r="22" spans="1:18" ht="20.25" customHeight="1" x14ac:dyDescent="0.2">
      <c r="A22" s="30">
        <v>132</v>
      </c>
      <c r="B22" s="31" t="s">
        <v>19</v>
      </c>
      <c r="C22" s="32">
        <v>0.85111099999999995</v>
      </c>
      <c r="D22" s="32">
        <v>0.53329599999999999</v>
      </c>
      <c r="E22" s="32">
        <v>0.78986000000000001</v>
      </c>
      <c r="F22" s="32">
        <v>1.2750300000000001</v>
      </c>
      <c r="G22" s="32">
        <v>1.07379</v>
      </c>
      <c r="H22" s="32">
        <v>1.02555</v>
      </c>
      <c r="I22" s="32">
        <v>1.1022700000000001</v>
      </c>
      <c r="J22" s="32">
        <v>1.08724</v>
      </c>
      <c r="K22" s="32">
        <v>1.0556000000000001</v>
      </c>
      <c r="L22" s="32">
        <v>1.18832</v>
      </c>
      <c r="M22" s="79">
        <v>1.29478</v>
      </c>
      <c r="N22" s="79">
        <v>1.5098199999999999</v>
      </c>
      <c r="O22" s="79">
        <v>1.2180200000000001</v>
      </c>
      <c r="P22" s="79">
        <v>1.12365</v>
      </c>
      <c r="Q22" s="79">
        <v>0.97831000000000001</v>
      </c>
      <c r="R22" s="79">
        <v>1.05704</v>
      </c>
    </row>
    <row r="23" spans="1:18" ht="20.25" customHeight="1" x14ac:dyDescent="0.2">
      <c r="A23" s="30">
        <v>1077</v>
      </c>
      <c r="B23" s="31" t="s">
        <v>20</v>
      </c>
      <c r="C23" s="32">
        <v>2.910231</v>
      </c>
      <c r="D23" s="32">
        <v>2.4312119999999999</v>
      </c>
      <c r="E23" s="32">
        <v>1.0442499999999999</v>
      </c>
      <c r="F23" s="32"/>
      <c r="G23" s="32"/>
      <c r="H23" s="32"/>
      <c r="I23" s="32"/>
      <c r="J23" s="32"/>
      <c r="K23" s="32"/>
      <c r="L23" s="32"/>
      <c r="M23" s="79"/>
      <c r="N23" s="79"/>
      <c r="O23" s="79"/>
      <c r="P23" s="79"/>
      <c r="Q23" s="79"/>
      <c r="R23" s="79"/>
    </row>
    <row r="24" spans="1:18" ht="20.25" customHeight="1" x14ac:dyDescent="0.2">
      <c r="A24" s="30">
        <v>33</v>
      </c>
      <c r="B24" s="31" t="s">
        <v>21</v>
      </c>
      <c r="C24" s="32">
        <v>0.78995099999999996</v>
      </c>
      <c r="D24" s="32">
        <v>0.64287899999999998</v>
      </c>
      <c r="E24" s="32">
        <v>0.56061000000000005</v>
      </c>
      <c r="F24" s="32">
        <v>0.48701</v>
      </c>
      <c r="G24" s="32">
        <v>0.36826999999999999</v>
      </c>
      <c r="H24" s="32">
        <v>0.43667</v>
      </c>
      <c r="I24" s="32">
        <v>0.37339</v>
      </c>
      <c r="J24" s="32">
        <v>0.36667</v>
      </c>
      <c r="K24" s="32">
        <v>0.38690000000000002</v>
      </c>
      <c r="L24" s="32">
        <v>0.34053</v>
      </c>
      <c r="M24" s="79">
        <v>0.60997000000000001</v>
      </c>
      <c r="N24" s="79">
        <v>0.68052000000000001</v>
      </c>
      <c r="O24" s="79">
        <v>0.47846</v>
      </c>
      <c r="P24" s="79">
        <v>0.51614000000000004</v>
      </c>
      <c r="Q24" s="79">
        <v>0.45340000000000003</v>
      </c>
      <c r="R24" s="79">
        <v>0.41479899999999997</v>
      </c>
    </row>
    <row r="25" spans="1:18" ht="20.25" customHeight="1" x14ac:dyDescent="0.2">
      <c r="A25" s="30">
        <v>65</v>
      </c>
      <c r="B25" s="31" t="s">
        <v>22</v>
      </c>
      <c r="C25" s="32">
        <v>1.888514</v>
      </c>
      <c r="D25" s="32">
        <v>1.68814</v>
      </c>
      <c r="E25" s="32">
        <v>1.8010900000000001</v>
      </c>
      <c r="F25" s="32">
        <v>1.5701000000000001</v>
      </c>
      <c r="G25" s="32">
        <v>1.56677</v>
      </c>
      <c r="H25" s="32">
        <v>1.748</v>
      </c>
      <c r="I25" s="32">
        <v>1.94245</v>
      </c>
      <c r="J25" s="32">
        <v>1.93868</v>
      </c>
      <c r="K25" s="32">
        <v>1.9930099999999999</v>
      </c>
      <c r="L25" s="32">
        <v>2.0505900000000001</v>
      </c>
      <c r="M25" s="79">
        <v>1.9797800000000001</v>
      </c>
      <c r="N25" s="79">
        <v>2.2660300000000002</v>
      </c>
      <c r="O25" s="79">
        <v>2.1495299999999999</v>
      </c>
      <c r="P25" s="79">
        <v>1.9767399999999999</v>
      </c>
      <c r="Q25" s="79">
        <v>1.98414</v>
      </c>
      <c r="R25" s="79">
        <v>1.8932169999999999</v>
      </c>
    </row>
    <row r="26" spans="1:18" ht="20.25" customHeight="1" x14ac:dyDescent="0.2">
      <c r="A26" s="30">
        <v>92</v>
      </c>
      <c r="B26" s="31" t="s">
        <v>23</v>
      </c>
      <c r="C26" s="32">
        <v>2.8900109999999999</v>
      </c>
      <c r="D26" s="32">
        <v>2.6279859999999999</v>
      </c>
      <c r="E26" s="32">
        <v>1.6079699999999999</v>
      </c>
      <c r="F26" s="32">
        <v>1.7320800000000001</v>
      </c>
      <c r="G26" s="32">
        <v>1.61683</v>
      </c>
      <c r="H26" s="32">
        <v>1.63934</v>
      </c>
      <c r="I26" s="32">
        <v>1.88089</v>
      </c>
      <c r="J26" s="32">
        <v>2.10059</v>
      </c>
      <c r="K26" s="32">
        <v>2.3428900000000001</v>
      </c>
      <c r="L26" s="32">
        <v>2.2732000000000001</v>
      </c>
      <c r="M26" s="79">
        <v>2.1667399999999999</v>
      </c>
      <c r="N26" s="79">
        <v>2.05796</v>
      </c>
      <c r="O26" s="79">
        <v>1.9484399999999999</v>
      </c>
      <c r="P26" s="79">
        <v>1.8912500000000001</v>
      </c>
      <c r="Q26" s="79">
        <v>1.5346</v>
      </c>
      <c r="R26" s="79">
        <v>1.512675</v>
      </c>
    </row>
    <row r="27" spans="1:18" ht="20.25" customHeight="1" x14ac:dyDescent="0.2">
      <c r="A27" s="30">
        <v>128</v>
      </c>
      <c r="B27" s="31" t="s">
        <v>24</v>
      </c>
      <c r="C27" s="32">
        <v>1.2983420000000001</v>
      </c>
      <c r="D27" s="32">
        <v>1.2843070000000001</v>
      </c>
      <c r="E27" s="32">
        <v>1.1552800000000001</v>
      </c>
      <c r="F27" s="32">
        <v>1.09822</v>
      </c>
      <c r="G27" s="32">
        <v>1.4283300000000001</v>
      </c>
      <c r="H27" s="32">
        <v>1.5791500000000001</v>
      </c>
      <c r="I27" s="32">
        <v>1.83138</v>
      </c>
      <c r="J27" s="32">
        <v>1.7593799999999999</v>
      </c>
      <c r="K27" s="32">
        <v>1.8885799999999999</v>
      </c>
      <c r="L27" s="32">
        <v>1.7156</v>
      </c>
      <c r="M27" s="79">
        <v>1.38818</v>
      </c>
      <c r="N27" s="79">
        <v>1.51292</v>
      </c>
      <c r="O27" s="79">
        <v>1.2661800000000001</v>
      </c>
      <c r="P27" s="79">
        <v>1.7347300000000001</v>
      </c>
      <c r="Q27" s="79">
        <v>1.4924500000000001</v>
      </c>
      <c r="R27" s="79">
        <v>1.976526</v>
      </c>
    </row>
    <row r="28" spans="1:18" ht="20.25" customHeight="1" x14ac:dyDescent="0.2">
      <c r="A28" s="30">
        <v>159</v>
      </c>
      <c r="B28" s="31" t="s">
        <v>25</v>
      </c>
      <c r="C28" s="32">
        <v>2.50285</v>
      </c>
      <c r="D28" s="32">
        <v>2.2781739999999999</v>
      </c>
      <c r="E28" s="32">
        <v>1.8331999999999999</v>
      </c>
      <c r="F28" s="32">
        <v>1.8926799999999999</v>
      </c>
      <c r="G28" s="32">
        <v>1.6479299999999999</v>
      </c>
      <c r="H28" s="32">
        <v>1.71905</v>
      </c>
      <c r="I28" s="32">
        <v>1.8231599999999999</v>
      </c>
      <c r="J28" s="32">
        <v>1.77146</v>
      </c>
      <c r="K28" s="32">
        <v>2.0689899999999999</v>
      </c>
      <c r="L28" s="32">
        <v>2.1078899999999998</v>
      </c>
      <c r="M28" s="79">
        <v>2.0634399999999999</v>
      </c>
      <c r="N28" s="79">
        <v>1.9445399999999999</v>
      </c>
      <c r="O28" s="79">
        <v>1.8748499999999999</v>
      </c>
      <c r="P28" s="79">
        <v>1.79314</v>
      </c>
      <c r="Q28" s="79">
        <v>1.62941</v>
      </c>
      <c r="R28" s="79">
        <v>1.230748</v>
      </c>
    </row>
    <row r="29" spans="1:18" ht="20.25" customHeight="1" x14ac:dyDescent="0.2">
      <c r="A29" s="30">
        <v>1093</v>
      </c>
      <c r="B29" s="31" t="s">
        <v>26</v>
      </c>
      <c r="C29" s="32">
        <v>1.6016870000000001</v>
      </c>
      <c r="D29" s="32">
        <v>0.86033300000000001</v>
      </c>
      <c r="E29" s="32">
        <v>1.2162200000000001</v>
      </c>
      <c r="F29" s="32"/>
      <c r="G29" s="32"/>
      <c r="H29" s="32"/>
      <c r="I29" s="32"/>
      <c r="J29" s="32"/>
      <c r="K29" s="32"/>
      <c r="L29" s="32"/>
      <c r="M29" s="79"/>
      <c r="N29" s="79"/>
      <c r="O29" s="79"/>
      <c r="P29" s="79"/>
      <c r="Q29" s="79"/>
      <c r="R29" s="79"/>
    </row>
    <row r="30" spans="1:18" ht="20.25" customHeight="1" x14ac:dyDescent="0.2">
      <c r="A30" s="30">
        <v>133</v>
      </c>
      <c r="B30" s="31" t="s">
        <v>27</v>
      </c>
      <c r="C30" s="32">
        <v>0.97863199999999995</v>
      </c>
      <c r="D30" s="32">
        <v>0.94506999999999997</v>
      </c>
      <c r="E30" s="32">
        <v>1.0886800000000001</v>
      </c>
      <c r="F30" s="32">
        <v>1.0749899999999999</v>
      </c>
      <c r="G30" s="32">
        <v>0.95887</v>
      </c>
      <c r="H30" s="32">
        <v>0.92171000000000003</v>
      </c>
      <c r="I30" s="32">
        <v>1.33989</v>
      </c>
      <c r="J30" s="32">
        <v>1.74394</v>
      </c>
      <c r="K30" s="32">
        <v>1.8333299999999999</v>
      </c>
      <c r="L30" s="32">
        <v>1.7151000000000001</v>
      </c>
      <c r="M30" s="79">
        <v>1.42896</v>
      </c>
      <c r="N30" s="79">
        <v>1.4547699999999999</v>
      </c>
      <c r="O30" s="79">
        <v>1.1742600000000001</v>
      </c>
      <c r="P30" s="79">
        <v>1.4901500000000001</v>
      </c>
      <c r="Q30" s="79">
        <v>1.4782599999999999</v>
      </c>
      <c r="R30" s="79"/>
    </row>
    <row r="31" spans="1:18" ht="20.25" customHeight="1" x14ac:dyDescent="0.2">
      <c r="A31" s="30">
        <v>94</v>
      </c>
      <c r="B31" s="31" t="s">
        <v>28</v>
      </c>
      <c r="C31" s="32">
        <v>0.481431</v>
      </c>
      <c r="D31" s="32">
        <v>0.40331800000000001</v>
      </c>
      <c r="E31" s="32">
        <v>0.37612000000000001</v>
      </c>
      <c r="F31" s="32">
        <v>0.22012999999999999</v>
      </c>
      <c r="G31" s="32">
        <v>0.25949</v>
      </c>
      <c r="H31" s="32">
        <v>0.33328999999999998</v>
      </c>
      <c r="I31" s="32">
        <v>0.36054000000000003</v>
      </c>
      <c r="J31" s="32">
        <v>0.19456999999999999</v>
      </c>
      <c r="K31" s="32">
        <v>0.28398000000000001</v>
      </c>
      <c r="L31" s="32">
        <v>0.26311000000000001</v>
      </c>
      <c r="M31" s="79">
        <v>0.29931999999999997</v>
      </c>
      <c r="N31" s="79"/>
      <c r="O31" s="79"/>
      <c r="P31" s="79"/>
      <c r="Q31" s="79"/>
      <c r="R31" s="79"/>
    </row>
    <row r="32" spans="1:18" ht="20.25" customHeight="1" x14ac:dyDescent="0.2">
      <c r="A32" s="30">
        <v>95</v>
      </c>
      <c r="B32" s="31" t="s">
        <v>29</v>
      </c>
      <c r="C32" s="32">
        <v>0.678786</v>
      </c>
      <c r="D32" s="32">
        <v>0.47358</v>
      </c>
      <c r="E32" s="32">
        <v>0.52366999999999997</v>
      </c>
      <c r="F32" s="32">
        <v>0.49170999999999998</v>
      </c>
      <c r="G32" s="32">
        <v>0.26983000000000001</v>
      </c>
      <c r="H32" s="32">
        <v>0.16786999999999999</v>
      </c>
      <c r="I32" s="32">
        <v>0.24346000000000001</v>
      </c>
      <c r="J32" s="32">
        <v>0.19092000000000001</v>
      </c>
      <c r="K32" s="32">
        <v>0.23615</v>
      </c>
      <c r="L32" s="32">
        <v>0.22706000000000001</v>
      </c>
      <c r="M32" s="79">
        <v>0.23746</v>
      </c>
      <c r="N32" s="79">
        <v>0.27238000000000001</v>
      </c>
      <c r="O32" s="79">
        <v>0.54261000000000004</v>
      </c>
      <c r="P32" s="79">
        <v>1.0117700000000001</v>
      </c>
      <c r="Q32" s="79">
        <v>0.66671000000000002</v>
      </c>
      <c r="R32" s="79">
        <v>0.54976400000000003</v>
      </c>
    </row>
    <row r="33" spans="1:18" ht="20.25" customHeight="1" x14ac:dyDescent="0.2">
      <c r="A33" s="30">
        <v>160</v>
      </c>
      <c r="B33" s="31" t="s">
        <v>30</v>
      </c>
      <c r="C33" s="32">
        <v>1.083183</v>
      </c>
      <c r="D33" s="32">
        <v>0.95808700000000002</v>
      </c>
      <c r="E33" s="32">
        <v>0.80617000000000005</v>
      </c>
      <c r="F33" s="32">
        <v>0.63075000000000003</v>
      </c>
      <c r="G33" s="32">
        <v>0.61560000000000004</v>
      </c>
      <c r="H33" s="32">
        <v>0.74206000000000005</v>
      </c>
      <c r="I33" s="32">
        <v>1.38601</v>
      </c>
      <c r="J33" s="32">
        <v>2.0206599999999999</v>
      </c>
      <c r="K33" s="32">
        <v>2.3495699999999999</v>
      </c>
      <c r="L33" s="32">
        <v>2.34287</v>
      </c>
      <c r="M33" s="79">
        <v>2.2982499999999999</v>
      </c>
      <c r="N33" s="79">
        <v>1.91408</v>
      </c>
      <c r="O33" s="79">
        <v>1.98275</v>
      </c>
      <c r="P33" s="79">
        <v>1.83403</v>
      </c>
      <c r="Q33" s="79">
        <v>1.6851</v>
      </c>
      <c r="R33" s="79">
        <v>1.524804</v>
      </c>
    </row>
    <row r="34" spans="1:18" ht="20.25" customHeight="1" x14ac:dyDescent="0.2">
      <c r="A34" s="30">
        <v>149</v>
      </c>
      <c r="B34" s="31" t="s">
        <v>31</v>
      </c>
      <c r="C34" s="32">
        <v>2.3316870000000001</v>
      </c>
      <c r="D34" s="32">
        <v>2.0259830000000001</v>
      </c>
      <c r="E34" s="32">
        <v>2.2643599999999999</v>
      </c>
      <c r="F34" s="32">
        <v>2.2357999999999998</v>
      </c>
      <c r="G34" s="32">
        <v>1.7627699999999999</v>
      </c>
      <c r="H34" s="32">
        <v>1.4765900000000001</v>
      </c>
      <c r="I34" s="32">
        <v>1.7316400000000001</v>
      </c>
      <c r="J34" s="32">
        <v>1.46156</v>
      </c>
      <c r="K34" s="32">
        <v>1.50593</v>
      </c>
      <c r="L34" s="32">
        <v>1.2067000000000001</v>
      </c>
      <c r="M34" s="79">
        <v>1.03851</v>
      </c>
      <c r="N34" s="79">
        <v>0.99024000000000001</v>
      </c>
      <c r="O34" s="79">
        <v>1.22061</v>
      </c>
      <c r="P34" s="79">
        <v>1.21086</v>
      </c>
      <c r="Q34" s="79">
        <v>1.4344300000000001</v>
      </c>
      <c r="R34" s="79">
        <v>1.3984760000000001</v>
      </c>
    </row>
    <row r="35" spans="1:18" ht="20.25" customHeight="1" x14ac:dyDescent="0.2">
      <c r="A35" s="30">
        <v>129</v>
      </c>
      <c r="B35" s="31" t="s">
        <v>32</v>
      </c>
      <c r="C35" s="32">
        <v>1.4191739999999999</v>
      </c>
      <c r="D35" s="32">
        <v>1.2595259999999999</v>
      </c>
      <c r="E35" s="32">
        <v>1.0500100000000001</v>
      </c>
      <c r="F35" s="32">
        <v>0.83172000000000001</v>
      </c>
      <c r="G35" s="32">
        <v>0.52105999999999997</v>
      </c>
      <c r="H35" s="32">
        <v>0.44267000000000001</v>
      </c>
      <c r="I35" s="32">
        <v>0.58311999999999997</v>
      </c>
      <c r="J35" s="32">
        <v>0.52078000000000002</v>
      </c>
      <c r="K35" s="32">
        <v>0.65410999999999997</v>
      </c>
      <c r="L35" s="32">
        <v>0.78800999999999999</v>
      </c>
      <c r="M35" s="79">
        <v>0.77105000000000001</v>
      </c>
      <c r="N35" s="79">
        <v>0.82120000000000004</v>
      </c>
      <c r="O35" s="79">
        <v>0.78725000000000001</v>
      </c>
      <c r="P35" s="79">
        <v>1.0229699999999999</v>
      </c>
      <c r="Q35" s="79"/>
      <c r="R35" s="79"/>
    </row>
    <row r="36" spans="1:18" ht="20.25" customHeight="1" x14ac:dyDescent="0.2">
      <c r="A36" s="30">
        <v>104</v>
      </c>
      <c r="B36" s="31" t="s">
        <v>214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79"/>
      <c r="N36" s="79">
        <v>0.82504</v>
      </c>
      <c r="O36" s="79">
        <v>0.76832999999999996</v>
      </c>
      <c r="P36" s="79">
        <v>0.7097</v>
      </c>
      <c r="Q36" s="79">
        <v>0.67025000000000001</v>
      </c>
      <c r="R36" s="79">
        <v>0.86855800000000005</v>
      </c>
    </row>
    <row r="37" spans="1:18" ht="20.25" customHeight="1" x14ac:dyDescent="0.2">
      <c r="A37" s="30">
        <v>150</v>
      </c>
      <c r="B37" s="31" t="s">
        <v>33</v>
      </c>
      <c r="C37" s="32">
        <v>1.560227</v>
      </c>
      <c r="D37" s="32">
        <v>1.5521640000000001</v>
      </c>
      <c r="E37" s="32">
        <v>1.4166300000000001</v>
      </c>
      <c r="F37" s="32">
        <v>1.58022</v>
      </c>
      <c r="G37" s="32">
        <v>1.5658799999999999</v>
      </c>
      <c r="H37" s="32">
        <v>1.49756</v>
      </c>
      <c r="I37" s="32">
        <v>1.81196</v>
      </c>
      <c r="J37" s="32">
        <v>1.7388399999999999</v>
      </c>
      <c r="K37" s="32">
        <v>1.67282</v>
      </c>
      <c r="L37" s="32">
        <v>1.6097399999999999</v>
      </c>
      <c r="M37" s="79">
        <v>1.2584500000000001</v>
      </c>
      <c r="N37" s="79">
        <v>1.3865799999999999</v>
      </c>
      <c r="O37" s="79">
        <v>1.4435</v>
      </c>
      <c r="P37" s="79">
        <v>1.6591199999999999</v>
      </c>
      <c r="Q37" s="79">
        <v>2.2355399999999999</v>
      </c>
      <c r="R37" s="79">
        <v>2.0090780000000001</v>
      </c>
    </row>
    <row r="38" spans="1:18" ht="20.25" customHeight="1" x14ac:dyDescent="0.2">
      <c r="A38" s="30">
        <v>35</v>
      </c>
      <c r="B38" s="31" t="s">
        <v>34</v>
      </c>
      <c r="C38" s="32">
        <v>2.439397</v>
      </c>
      <c r="D38" s="32">
        <v>1.7441759999999999</v>
      </c>
      <c r="E38" s="32">
        <v>1.4085099999999999</v>
      </c>
      <c r="F38" s="32">
        <v>1.3086199999999999</v>
      </c>
      <c r="G38" s="32">
        <v>1.1686399999999999</v>
      </c>
      <c r="H38" s="32">
        <v>1.5304</v>
      </c>
      <c r="I38" s="32">
        <v>1.7309300000000001</v>
      </c>
      <c r="J38" s="32">
        <v>1.9678</v>
      </c>
      <c r="K38" s="32">
        <v>1.71187</v>
      </c>
      <c r="L38" s="32">
        <v>1.6102799999999999</v>
      </c>
      <c r="M38" s="79">
        <v>1.28495</v>
      </c>
      <c r="N38" s="79">
        <v>1.29861</v>
      </c>
      <c r="O38" s="79">
        <v>1.3914</v>
      </c>
      <c r="P38" s="79">
        <v>1.3231299999999999</v>
      </c>
      <c r="Q38" s="79">
        <v>1.30948</v>
      </c>
      <c r="R38" s="79">
        <v>1.308894</v>
      </c>
    </row>
    <row r="39" spans="1:18" ht="20.25" customHeight="1" x14ac:dyDescent="0.2">
      <c r="A39" s="30">
        <v>66</v>
      </c>
      <c r="B39" s="31" t="s">
        <v>35</v>
      </c>
      <c r="C39" s="32">
        <v>2.6893590000000001</v>
      </c>
      <c r="D39" s="32">
        <v>2.1593770000000001</v>
      </c>
      <c r="E39" s="32">
        <v>1.4703299999999999</v>
      </c>
      <c r="F39" s="32">
        <v>1.3806400000000001</v>
      </c>
      <c r="G39" s="32">
        <v>1.1288100000000001</v>
      </c>
      <c r="H39" s="32">
        <v>1.23634</v>
      </c>
      <c r="I39" s="32">
        <v>1.94733</v>
      </c>
      <c r="J39" s="32">
        <v>1.77966</v>
      </c>
      <c r="K39" s="32">
        <v>1.46879</v>
      </c>
      <c r="L39" s="32">
        <v>1.3779300000000001</v>
      </c>
      <c r="M39" s="79">
        <v>1.3934500000000001</v>
      </c>
      <c r="N39" s="79">
        <v>1.7921499999999999</v>
      </c>
      <c r="O39" s="79">
        <v>1.6982999999999999</v>
      </c>
      <c r="P39" s="79">
        <v>1.62286</v>
      </c>
      <c r="Q39" s="79">
        <v>1.3668100000000001</v>
      </c>
      <c r="R39" s="79">
        <v>1.1957070000000001</v>
      </c>
    </row>
    <row r="40" spans="1:18" ht="20.25" customHeight="1" x14ac:dyDescent="0.2">
      <c r="A40" s="30">
        <v>44</v>
      </c>
      <c r="B40" s="31" t="s">
        <v>36</v>
      </c>
      <c r="C40" s="32">
        <v>0.70405899999999999</v>
      </c>
      <c r="D40" s="32">
        <v>0.82983099999999999</v>
      </c>
      <c r="E40" s="32">
        <v>0.74563999999999997</v>
      </c>
      <c r="F40" s="32">
        <v>0.70684999999999998</v>
      </c>
      <c r="G40" s="32">
        <v>0.53525999999999996</v>
      </c>
      <c r="H40" s="32">
        <v>0.52585000000000004</v>
      </c>
      <c r="I40" s="32">
        <v>0.54522999999999999</v>
      </c>
      <c r="J40" s="32">
        <v>0.58006000000000002</v>
      </c>
      <c r="K40" s="32">
        <v>0.91642000000000001</v>
      </c>
      <c r="L40" s="32">
        <v>0.85299000000000003</v>
      </c>
      <c r="M40" s="79">
        <v>0.60336999999999996</v>
      </c>
      <c r="N40" s="79">
        <v>0.88041999999999998</v>
      </c>
      <c r="O40" s="79">
        <v>0.38575999999999999</v>
      </c>
      <c r="P40" s="79">
        <v>0.37187999999999999</v>
      </c>
      <c r="Q40" s="79">
        <v>0.25030999999999998</v>
      </c>
      <c r="R40" s="79">
        <v>0.22889200000000001</v>
      </c>
    </row>
    <row r="41" spans="1:18" ht="20.25" customHeight="1" x14ac:dyDescent="0.2">
      <c r="A41" s="30">
        <v>45</v>
      </c>
      <c r="B41" s="31" t="s">
        <v>37</v>
      </c>
      <c r="C41" s="32">
        <v>1.6220840000000001</v>
      </c>
      <c r="D41" s="32">
        <v>1.564376</v>
      </c>
      <c r="E41" s="32">
        <v>1.4509099999999999</v>
      </c>
      <c r="F41" s="32">
        <v>1.0955299999999999</v>
      </c>
      <c r="G41" s="32">
        <v>0.96377999999999997</v>
      </c>
      <c r="H41" s="32">
        <v>0.96131999999999995</v>
      </c>
      <c r="I41" s="32">
        <v>0.91435</v>
      </c>
      <c r="J41" s="32">
        <v>0.82040999999999997</v>
      </c>
      <c r="K41" s="32">
        <v>0.94920000000000004</v>
      </c>
      <c r="L41" s="32">
        <v>1.0899099999999999</v>
      </c>
      <c r="M41" s="79">
        <v>0.81215999999999999</v>
      </c>
      <c r="N41" s="79">
        <v>0.84402999999999995</v>
      </c>
      <c r="O41" s="79">
        <v>1.09961</v>
      </c>
      <c r="P41" s="79">
        <v>1.0879000000000001</v>
      </c>
      <c r="Q41" s="79">
        <v>1.24017</v>
      </c>
      <c r="R41" s="79">
        <v>1.106274</v>
      </c>
    </row>
    <row r="42" spans="1:18" ht="20.25" customHeight="1" x14ac:dyDescent="0.2">
      <c r="A42" s="30">
        <v>78</v>
      </c>
      <c r="B42" s="31" t="s">
        <v>38</v>
      </c>
      <c r="C42" s="32">
        <v>3.842031</v>
      </c>
      <c r="D42" s="32">
        <v>3.421144</v>
      </c>
      <c r="E42" s="32">
        <v>3.14873</v>
      </c>
      <c r="F42" s="32">
        <v>1.8115600000000001</v>
      </c>
      <c r="G42" s="32">
        <v>1.4704999999999999</v>
      </c>
      <c r="H42" s="32">
        <v>1.50817</v>
      </c>
      <c r="I42" s="32">
        <v>1.3558300000000001</v>
      </c>
      <c r="J42" s="32">
        <v>1.4493799999999999</v>
      </c>
      <c r="K42" s="32">
        <v>2.2278099999999998</v>
      </c>
      <c r="L42" s="32">
        <v>1.8561099999999999</v>
      </c>
      <c r="M42" s="79">
        <v>2.8556699999999999</v>
      </c>
      <c r="N42" s="79">
        <v>2.9647399999999999</v>
      </c>
      <c r="O42" s="79">
        <v>2.3311199999999999</v>
      </c>
      <c r="P42" s="79">
        <v>1.75363</v>
      </c>
      <c r="Q42" s="79">
        <v>1.7001500000000001</v>
      </c>
      <c r="R42" s="79">
        <v>1.901583</v>
      </c>
    </row>
    <row r="43" spans="1:18" ht="20.25" customHeight="1" x14ac:dyDescent="0.2">
      <c r="A43" s="30">
        <v>6</v>
      </c>
      <c r="B43" s="31" t="s">
        <v>39</v>
      </c>
      <c r="C43" s="32">
        <v>1.093631</v>
      </c>
      <c r="D43" s="32">
        <v>0.92279599999999995</v>
      </c>
      <c r="E43" s="32">
        <v>0.76402999999999999</v>
      </c>
      <c r="F43" s="32">
        <v>0.62075999999999998</v>
      </c>
      <c r="G43" s="32">
        <v>0.43156</v>
      </c>
      <c r="H43" s="32">
        <v>0.52183000000000002</v>
      </c>
      <c r="I43" s="32">
        <v>0.67620999999999998</v>
      </c>
      <c r="J43" s="32">
        <v>0.69533</v>
      </c>
      <c r="K43" s="32">
        <v>0.69501000000000002</v>
      </c>
      <c r="L43" s="32">
        <v>0.51895999999999998</v>
      </c>
      <c r="M43" s="79">
        <v>0.35654999999999998</v>
      </c>
      <c r="N43" s="79">
        <v>0.66349000000000002</v>
      </c>
      <c r="O43" s="79">
        <v>0.50727</v>
      </c>
      <c r="P43" s="79">
        <v>1.7830600000000001</v>
      </c>
      <c r="Q43" s="79"/>
      <c r="R43" s="79"/>
    </row>
    <row r="44" spans="1:18" ht="20.25" customHeight="1" x14ac:dyDescent="0.2">
      <c r="A44" s="30">
        <v>1079</v>
      </c>
      <c r="B44" s="31" t="s">
        <v>40</v>
      </c>
      <c r="C44" s="32">
        <v>1.8058529999999999</v>
      </c>
      <c r="D44" s="32">
        <v>1.337191</v>
      </c>
      <c r="E44" s="32">
        <v>1.35347</v>
      </c>
      <c r="F44" s="32">
        <v>1.09273</v>
      </c>
      <c r="G44" s="32">
        <v>1.4336100000000001</v>
      </c>
      <c r="H44" s="32">
        <v>1.62832</v>
      </c>
      <c r="I44" s="32">
        <v>1.5714600000000001</v>
      </c>
      <c r="J44" s="32"/>
      <c r="K44" s="32"/>
      <c r="L44" s="32"/>
      <c r="M44" s="79"/>
      <c r="N44" s="79"/>
      <c r="O44" s="79"/>
      <c r="P44" s="79"/>
      <c r="Q44" s="79"/>
      <c r="R44" s="79"/>
    </row>
    <row r="45" spans="1:18" ht="20.25" customHeight="1" x14ac:dyDescent="0.2">
      <c r="A45" s="30">
        <v>151</v>
      </c>
      <c r="B45" s="31" t="s">
        <v>41</v>
      </c>
      <c r="C45" s="32">
        <v>1.155578</v>
      </c>
      <c r="D45" s="32">
        <v>1.0991519999999999</v>
      </c>
      <c r="E45" s="32">
        <v>1.0521799999999999</v>
      </c>
      <c r="F45" s="32">
        <v>1.0953299999999999</v>
      </c>
      <c r="G45" s="32">
        <v>1.2323500000000001</v>
      </c>
      <c r="H45" s="32">
        <v>1.1307400000000001</v>
      </c>
      <c r="I45" s="32">
        <v>1.2119599999999999</v>
      </c>
      <c r="J45" s="32">
        <v>1.09459</v>
      </c>
      <c r="K45" s="32">
        <v>1.0140800000000001</v>
      </c>
      <c r="L45" s="32">
        <v>0.94032000000000004</v>
      </c>
      <c r="M45" s="79">
        <v>0.88202999999999998</v>
      </c>
      <c r="N45" s="79">
        <v>0.83487</v>
      </c>
      <c r="O45" s="79">
        <v>0.67069000000000001</v>
      </c>
      <c r="P45" s="79">
        <v>0.70877999999999997</v>
      </c>
      <c r="Q45" s="79">
        <v>0.68571000000000004</v>
      </c>
      <c r="R45" s="79">
        <v>0.45050299999999999</v>
      </c>
    </row>
    <row r="46" spans="1:18" ht="20.25" customHeight="1" x14ac:dyDescent="0.2">
      <c r="A46" s="30">
        <v>114</v>
      </c>
      <c r="B46" s="31" t="s">
        <v>42</v>
      </c>
      <c r="C46" s="32">
        <v>1.309663</v>
      </c>
      <c r="D46" s="32">
        <v>1.4541869999999999</v>
      </c>
      <c r="E46" s="32">
        <v>1.29837</v>
      </c>
      <c r="F46" s="32">
        <v>0.98741999999999996</v>
      </c>
      <c r="G46" s="32">
        <v>1.2416799999999999</v>
      </c>
      <c r="H46" s="32">
        <v>1.0875300000000001</v>
      </c>
      <c r="I46" s="32">
        <v>0.90466999999999997</v>
      </c>
      <c r="J46" s="32">
        <v>0.99768999999999997</v>
      </c>
      <c r="K46" s="32">
        <v>0.90637999999999996</v>
      </c>
      <c r="L46" s="32">
        <v>0.83069000000000004</v>
      </c>
      <c r="M46" s="79">
        <v>0.84950999999999999</v>
      </c>
      <c r="N46" s="79">
        <v>0.81245999999999996</v>
      </c>
      <c r="O46" s="79">
        <v>0.84670000000000001</v>
      </c>
      <c r="P46" s="79">
        <v>0.85002999999999995</v>
      </c>
      <c r="Q46" s="79">
        <v>0.63710999999999995</v>
      </c>
      <c r="R46" s="79">
        <v>0.64009799999999994</v>
      </c>
    </row>
    <row r="47" spans="1:18" ht="20.25" customHeight="1" x14ac:dyDescent="0.2">
      <c r="A47" s="30">
        <v>67</v>
      </c>
      <c r="B47" s="31" t="s">
        <v>43</v>
      </c>
      <c r="C47" s="32">
        <v>2.3520379999999999</v>
      </c>
      <c r="D47" s="32">
        <v>1.525906</v>
      </c>
      <c r="E47" s="32">
        <v>1.71672</v>
      </c>
      <c r="F47" s="32">
        <v>1.8036099999999999</v>
      </c>
      <c r="G47" s="32">
        <v>1.4506300000000001</v>
      </c>
      <c r="H47" s="32">
        <v>1.13717</v>
      </c>
      <c r="I47" s="32">
        <v>1.61233</v>
      </c>
      <c r="J47" s="32">
        <v>3.3656199999999998</v>
      </c>
      <c r="K47" s="32">
        <v>3.3599899999999998</v>
      </c>
      <c r="L47" s="32">
        <v>3.0055299999999998</v>
      </c>
      <c r="M47" s="79">
        <v>2.5703800000000001</v>
      </c>
      <c r="N47" s="79">
        <v>2.1046900000000002</v>
      </c>
      <c r="O47" s="79">
        <v>2.6992500000000001</v>
      </c>
      <c r="P47" s="79">
        <v>3.3450700000000002</v>
      </c>
      <c r="Q47" s="79">
        <v>2.5094400000000001</v>
      </c>
      <c r="R47" s="79">
        <v>2.3349530000000001</v>
      </c>
    </row>
    <row r="48" spans="1:18" ht="20.25" customHeight="1" x14ac:dyDescent="0.2">
      <c r="A48" s="30">
        <v>7</v>
      </c>
      <c r="B48" s="31" t="s">
        <v>44</v>
      </c>
      <c r="C48" s="32">
        <v>2.4440460000000002</v>
      </c>
      <c r="D48" s="32">
        <v>2.0049440000000001</v>
      </c>
      <c r="E48" s="32">
        <v>1.9437599999999999</v>
      </c>
      <c r="F48" s="32">
        <v>1.5880300000000001</v>
      </c>
      <c r="G48" s="32">
        <v>1.9011400000000001</v>
      </c>
      <c r="H48" s="32">
        <v>1.6163799999999999</v>
      </c>
      <c r="I48" s="32">
        <v>1.8990400000000001</v>
      </c>
      <c r="J48" s="32">
        <v>1.8158700000000001</v>
      </c>
      <c r="K48" s="32">
        <v>1.86514</v>
      </c>
      <c r="L48" s="32">
        <v>2.0208599999999999</v>
      </c>
      <c r="M48" s="79">
        <v>1.7129099999999999</v>
      </c>
      <c r="N48" s="79">
        <v>1.8867400000000001</v>
      </c>
      <c r="O48" s="79">
        <v>2.5811999999999999</v>
      </c>
      <c r="P48" s="79">
        <v>2.53857</v>
      </c>
      <c r="Q48" s="79">
        <v>3.1829700000000001</v>
      </c>
      <c r="R48" s="79">
        <v>3.43127</v>
      </c>
    </row>
    <row r="49" spans="1:18" ht="20.25" customHeight="1" x14ac:dyDescent="0.2">
      <c r="A49" s="30">
        <v>8</v>
      </c>
      <c r="B49" s="31" t="s">
        <v>45</v>
      </c>
      <c r="C49" s="32">
        <v>1.4867379999999999</v>
      </c>
      <c r="D49" s="32">
        <v>1.272894</v>
      </c>
      <c r="E49" s="32">
        <v>1.0554399999999999</v>
      </c>
      <c r="F49" s="32">
        <v>0.93533999999999995</v>
      </c>
      <c r="G49" s="32">
        <v>0.75697000000000003</v>
      </c>
      <c r="H49" s="32">
        <v>0.65991</v>
      </c>
      <c r="I49" s="32">
        <v>0.48712</v>
      </c>
      <c r="J49" s="32">
        <v>0.41369</v>
      </c>
      <c r="K49" s="32">
        <v>0.46006999999999998</v>
      </c>
      <c r="L49" s="32">
        <v>0.59748999999999997</v>
      </c>
      <c r="M49" s="79">
        <v>0.58067999999999997</v>
      </c>
      <c r="N49" s="79">
        <v>0.48665999999999998</v>
      </c>
      <c r="O49" s="79">
        <v>0.74907000000000001</v>
      </c>
      <c r="P49" s="79">
        <v>0.37722</v>
      </c>
      <c r="Q49" s="79">
        <v>0.41293999999999997</v>
      </c>
      <c r="R49" s="79">
        <v>0.47833199999999998</v>
      </c>
    </row>
    <row r="50" spans="1:18" ht="20.25" customHeight="1" x14ac:dyDescent="0.2">
      <c r="A50" s="30">
        <v>1025</v>
      </c>
      <c r="B50" s="31" t="s">
        <v>46</v>
      </c>
      <c r="C50" s="32">
        <v>1.485171</v>
      </c>
      <c r="D50" s="32">
        <v>1.2441960000000001</v>
      </c>
      <c r="E50" s="32">
        <v>0.85450999999999999</v>
      </c>
      <c r="F50" s="32"/>
      <c r="G50" s="32"/>
      <c r="H50" s="32"/>
      <c r="I50" s="32"/>
      <c r="J50" s="32"/>
      <c r="K50" s="32"/>
      <c r="L50" s="32"/>
      <c r="M50" s="79"/>
      <c r="N50" s="79"/>
      <c r="O50" s="79"/>
      <c r="P50" s="79"/>
      <c r="Q50" s="79"/>
      <c r="R50" s="79"/>
    </row>
    <row r="51" spans="1:18" ht="20.25" customHeight="1" x14ac:dyDescent="0.2">
      <c r="A51" s="30">
        <v>152</v>
      </c>
      <c r="B51" s="31" t="s">
        <v>47</v>
      </c>
      <c r="C51" s="32">
        <v>2.568111</v>
      </c>
      <c r="D51" s="32">
        <v>2.6783190000000001</v>
      </c>
      <c r="E51" s="32">
        <v>0.66491999999999996</v>
      </c>
      <c r="F51" s="32">
        <v>1.8847499999999999</v>
      </c>
      <c r="G51" s="32">
        <v>0.64788000000000001</v>
      </c>
      <c r="H51" s="32">
        <v>0.13804</v>
      </c>
      <c r="I51" s="32">
        <v>0.40343000000000001</v>
      </c>
      <c r="J51" s="32">
        <v>0.82876000000000005</v>
      </c>
      <c r="K51" s="32">
        <v>0.97872000000000003</v>
      </c>
      <c r="L51" s="32">
        <v>1.1775500000000001</v>
      </c>
      <c r="M51" s="79">
        <v>1.5420100000000001</v>
      </c>
      <c r="N51" s="79">
        <v>1.55341</v>
      </c>
      <c r="O51" s="79">
        <v>1.9885200000000001</v>
      </c>
      <c r="P51" s="79">
        <v>2.6587299999999998</v>
      </c>
      <c r="Q51" s="79">
        <v>2.8499300000000001</v>
      </c>
      <c r="R51" s="79">
        <v>1.064073</v>
      </c>
    </row>
    <row r="52" spans="1:18" ht="20.25" customHeight="1" x14ac:dyDescent="0.2">
      <c r="A52" s="30">
        <v>134</v>
      </c>
      <c r="B52" s="31" t="s">
        <v>48</v>
      </c>
      <c r="C52" s="32">
        <v>1.244326</v>
      </c>
      <c r="D52" s="32">
        <v>1.1280289999999999</v>
      </c>
      <c r="E52" s="32">
        <v>1.1807300000000001</v>
      </c>
      <c r="F52" s="32">
        <v>1.26854</v>
      </c>
      <c r="G52" s="32">
        <v>1.1075699999999999</v>
      </c>
      <c r="H52" s="32">
        <v>1.11937</v>
      </c>
      <c r="I52" s="32">
        <v>1.1923999999999999</v>
      </c>
      <c r="J52" s="32">
        <v>1.2141999999999999</v>
      </c>
      <c r="K52" s="32">
        <v>1.3313600000000001</v>
      </c>
      <c r="L52" s="32">
        <v>1.4789000000000001</v>
      </c>
      <c r="M52" s="79">
        <v>1.3513900000000001</v>
      </c>
      <c r="N52" s="79">
        <v>1.20183</v>
      </c>
      <c r="O52" s="79">
        <v>1.0689200000000001</v>
      </c>
      <c r="P52" s="79">
        <v>0.92686000000000002</v>
      </c>
      <c r="Q52" s="79">
        <v>0.73531000000000002</v>
      </c>
      <c r="R52" s="79">
        <v>0.67123299999999997</v>
      </c>
    </row>
    <row r="53" spans="1:18" ht="20.25" customHeight="1" x14ac:dyDescent="0.2">
      <c r="A53" s="30">
        <v>1081</v>
      </c>
      <c r="B53" s="31" t="s">
        <v>49</v>
      </c>
      <c r="C53" s="32">
        <v>1.8891549999999999</v>
      </c>
      <c r="D53" s="32">
        <v>1.754365</v>
      </c>
      <c r="E53" s="32">
        <v>1.9922200000000001</v>
      </c>
      <c r="F53" s="32"/>
      <c r="G53" s="32"/>
      <c r="H53" s="32"/>
      <c r="I53" s="32"/>
      <c r="J53" s="32"/>
      <c r="K53" s="32"/>
      <c r="L53" s="32"/>
      <c r="M53" s="79"/>
      <c r="N53" s="79"/>
      <c r="O53" s="79"/>
      <c r="P53" s="79"/>
      <c r="Q53" s="79"/>
      <c r="R53" s="79"/>
    </row>
    <row r="54" spans="1:18" ht="20.25" customHeight="1" x14ac:dyDescent="0.2">
      <c r="A54" s="30">
        <v>81</v>
      </c>
      <c r="B54" s="31" t="s">
        <v>50</v>
      </c>
      <c r="C54" s="32"/>
      <c r="D54" s="32"/>
      <c r="E54" s="32"/>
      <c r="F54" s="32">
        <v>1.38608</v>
      </c>
      <c r="G54" s="32">
        <v>1.71346</v>
      </c>
      <c r="H54" s="32">
        <v>1.6368199999999999</v>
      </c>
      <c r="I54" s="32">
        <v>1.6191599999999999</v>
      </c>
      <c r="J54" s="32">
        <v>1.5112099999999999</v>
      </c>
      <c r="K54" s="32">
        <v>1.7166999999999999</v>
      </c>
      <c r="L54" s="32">
        <v>1.8581700000000001</v>
      </c>
      <c r="M54" s="79">
        <v>2.18459</v>
      </c>
      <c r="N54" s="79">
        <v>2.18703</v>
      </c>
      <c r="O54" s="79">
        <v>1.9244399999999999</v>
      </c>
      <c r="P54" s="79">
        <v>1.8564000000000001</v>
      </c>
      <c r="Q54" s="79">
        <v>1.8913</v>
      </c>
      <c r="R54" s="79">
        <v>1.6452450000000001</v>
      </c>
    </row>
    <row r="55" spans="1:18" ht="20.25" customHeight="1" x14ac:dyDescent="0.2">
      <c r="A55" s="30">
        <v>13</v>
      </c>
      <c r="B55" s="31" t="s">
        <v>215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79"/>
      <c r="N55" s="79">
        <v>0.56471000000000005</v>
      </c>
      <c r="O55" s="79">
        <v>0.69515000000000005</v>
      </c>
      <c r="P55" s="79">
        <v>0.77732000000000001</v>
      </c>
      <c r="Q55" s="79">
        <v>0.77554000000000001</v>
      </c>
      <c r="R55" s="79">
        <v>0.755996</v>
      </c>
    </row>
    <row r="56" spans="1:18" ht="20.25" customHeight="1" x14ac:dyDescent="0.2">
      <c r="A56" s="30">
        <v>47</v>
      </c>
      <c r="B56" s="31" t="s">
        <v>55</v>
      </c>
      <c r="C56" s="32">
        <v>4.6659449999999998</v>
      </c>
      <c r="D56" s="32">
        <v>4.2995960000000002</v>
      </c>
      <c r="E56" s="32">
        <v>3.93872</v>
      </c>
      <c r="F56" s="32">
        <v>3.7598099999999999</v>
      </c>
      <c r="G56" s="32">
        <v>2.7043599999999999</v>
      </c>
      <c r="H56" s="32">
        <v>2.81528</v>
      </c>
      <c r="I56" s="32">
        <v>2.9061499999999998</v>
      </c>
      <c r="J56" s="32">
        <v>2.9955500000000002</v>
      </c>
      <c r="K56" s="32">
        <v>3.0224299999999999</v>
      </c>
      <c r="L56" s="32">
        <v>2.9594200000000002</v>
      </c>
      <c r="M56" s="79">
        <v>2.8649300000000002</v>
      </c>
      <c r="N56" s="79">
        <v>2.9121700000000001</v>
      </c>
      <c r="O56" s="79">
        <v>2.7301199999999999</v>
      </c>
      <c r="P56" s="79">
        <v>2.6557599999999999</v>
      </c>
      <c r="Q56" s="79">
        <v>2.4651900000000002</v>
      </c>
      <c r="R56" s="79">
        <v>2.51322</v>
      </c>
    </row>
    <row r="57" spans="1:18" ht="20.25" customHeight="1" x14ac:dyDescent="0.2">
      <c r="A57" s="30">
        <v>3</v>
      </c>
      <c r="B57" s="31" t="s">
        <v>51</v>
      </c>
      <c r="C57" s="32">
        <v>0.58789499999999995</v>
      </c>
      <c r="D57" s="32">
        <v>0.50921300000000003</v>
      </c>
      <c r="E57" s="32">
        <v>0.52239000000000002</v>
      </c>
      <c r="F57" s="32">
        <v>0.55239000000000005</v>
      </c>
      <c r="G57" s="32">
        <v>0.46716999999999997</v>
      </c>
      <c r="H57" s="32">
        <v>0.43053999999999998</v>
      </c>
      <c r="I57" s="32">
        <v>0.35471999999999998</v>
      </c>
      <c r="J57" s="32">
        <v>0.35663</v>
      </c>
      <c r="K57" s="32">
        <v>0.44474999999999998</v>
      </c>
      <c r="L57" s="32">
        <v>1.0956999999999999</v>
      </c>
      <c r="M57" s="79">
        <v>2.1894100000000001</v>
      </c>
      <c r="N57" s="79"/>
      <c r="O57" s="79"/>
      <c r="P57" s="79"/>
      <c r="Q57" s="79"/>
      <c r="R57" s="79"/>
    </row>
    <row r="58" spans="1:18" ht="20.25" customHeight="1" x14ac:dyDescent="0.2">
      <c r="A58" s="30">
        <v>28</v>
      </c>
      <c r="B58" s="31" t="s">
        <v>52</v>
      </c>
      <c r="C58" s="32">
        <v>1.998753</v>
      </c>
      <c r="D58" s="32">
        <v>1.772465</v>
      </c>
      <c r="E58" s="32">
        <v>2.1825700000000001</v>
      </c>
      <c r="F58" s="32">
        <v>2.0770599999999999</v>
      </c>
      <c r="G58" s="32">
        <v>2.6810800000000001</v>
      </c>
      <c r="H58" s="32">
        <v>2.40259</v>
      </c>
      <c r="I58" s="32">
        <v>2.7078099999999998</v>
      </c>
      <c r="J58" s="32">
        <v>2.5733999999999999</v>
      </c>
      <c r="K58" s="32">
        <v>2.4410500000000002</v>
      </c>
      <c r="L58" s="32">
        <v>2.1654200000000001</v>
      </c>
      <c r="M58" s="79">
        <v>2.85473</v>
      </c>
      <c r="N58" s="79">
        <v>2.4661</v>
      </c>
      <c r="O58" s="79">
        <v>2.2487300000000001</v>
      </c>
      <c r="P58" s="79">
        <v>2.7937799999999999</v>
      </c>
      <c r="Q58" s="79">
        <v>2.21888</v>
      </c>
      <c r="R58" s="79">
        <v>1.9986569999999999</v>
      </c>
    </row>
    <row r="59" spans="1:18" ht="20.25" customHeight="1" x14ac:dyDescent="0.2">
      <c r="A59" s="30">
        <v>1097</v>
      </c>
      <c r="B59" s="31" t="s">
        <v>53</v>
      </c>
      <c r="C59" s="32">
        <v>1.938682</v>
      </c>
      <c r="D59" s="32">
        <v>1.6755</v>
      </c>
      <c r="E59" s="32">
        <v>1.15184</v>
      </c>
      <c r="F59" s="32"/>
      <c r="G59" s="32"/>
      <c r="H59" s="32"/>
      <c r="I59" s="32"/>
      <c r="J59" s="32"/>
      <c r="K59" s="32"/>
      <c r="L59" s="32"/>
      <c r="M59" s="79"/>
      <c r="N59" s="79"/>
      <c r="O59" s="79"/>
      <c r="P59" s="79"/>
      <c r="Q59" s="79"/>
      <c r="R59" s="79"/>
    </row>
    <row r="60" spans="1:18" ht="20.25" customHeight="1" x14ac:dyDescent="0.2">
      <c r="A60" s="30">
        <v>122</v>
      </c>
      <c r="B60" s="31" t="s">
        <v>54</v>
      </c>
      <c r="C60" s="32">
        <v>1.7392479999999999</v>
      </c>
      <c r="D60" s="32">
        <v>1.6758379999999999</v>
      </c>
      <c r="E60" s="32">
        <v>1.4957499999999999</v>
      </c>
      <c r="F60" s="32">
        <v>1.2818700000000001</v>
      </c>
      <c r="G60" s="32">
        <v>1.45252</v>
      </c>
      <c r="H60" s="32">
        <v>1.2920100000000001</v>
      </c>
      <c r="I60" s="32">
        <v>1.3745400000000001</v>
      </c>
      <c r="J60" s="32">
        <v>1.3644799999999999</v>
      </c>
      <c r="K60" s="32">
        <v>1.30105</v>
      </c>
      <c r="L60" s="32">
        <v>1.21394</v>
      </c>
      <c r="M60" s="79">
        <v>1.4182399999999999</v>
      </c>
      <c r="N60" s="79">
        <v>1.86707</v>
      </c>
      <c r="O60" s="79">
        <v>1.6983699999999999</v>
      </c>
      <c r="P60" s="79">
        <v>1.67947</v>
      </c>
      <c r="Q60" s="79">
        <v>1.5562499999999999</v>
      </c>
      <c r="R60" s="79">
        <v>1.6179889999999999</v>
      </c>
    </row>
    <row r="61" spans="1:18" ht="20.25" customHeight="1" x14ac:dyDescent="0.2">
      <c r="A61" s="30">
        <v>98</v>
      </c>
      <c r="B61" s="31" t="s">
        <v>56</v>
      </c>
      <c r="C61" s="32">
        <v>1.5703720000000001</v>
      </c>
      <c r="D61" s="32">
        <v>1.4136919999999999</v>
      </c>
      <c r="E61" s="32">
        <v>1.28461</v>
      </c>
      <c r="F61" s="32">
        <v>1.2893600000000001</v>
      </c>
      <c r="G61" s="32">
        <v>1.04661</v>
      </c>
      <c r="H61" s="32">
        <v>0.97606000000000004</v>
      </c>
      <c r="I61" s="32">
        <v>0.91183000000000003</v>
      </c>
      <c r="J61" s="32">
        <v>0.84194999999999998</v>
      </c>
      <c r="K61" s="32">
        <v>0.96165999999999996</v>
      </c>
      <c r="L61" s="32">
        <v>1.25522</v>
      </c>
      <c r="M61" s="79">
        <v>1.8559099999999999</v>
      </c>
      <c r="N61" s="79">
        <v>1.8294600000000001</v>
      </c>
      <c r="O61" s="79">
        <v>1.7397100000000001</v>
      </c>
      <c r="P61" s="79">
        <v>1.4703900000000001</v>
      </c>
      <c r="Q61" s="79">
        <v>1.42126</v>
      </c>
      <c r="R61" s="79">
        <v>1.2375430000000001</v>
      </c>
    </row>
    <row r="62" spans="1:18" ht="20.25" customHeight="1" x14ac:dyDescent="0.2">
      <c r="A62" s="30">
        <v>82</v>
      </c>
      <c r="B62" s="31" t="s">
        <v>57</v>
      </c>
      <c r="C62" s="32">
        <v>0.65600899999999995</v>
      </c>
      <c r="D62" s="32">
        <v>0.396345</v>
      </c>
      <c r="E62" s="32">
        <v>0.37878000000000001</v>
      </c>
      <c r="F62" s="32">
        <v>0.39410000000000001</v>
      </c>
      <c r="G62" s="32">
        <v>0.44535999999999998</v>
      </c>
      <c r="H62" s="32">
        <v>0.33046999999999999</v>
      </c>
      <c r="I62" s="32">
        <v>0.38018999999999997</v>
      </c>
      <c r="J62" s="32">
        <v>0.46971000000000002</v>
      </c>
      <c r="K62" s="32">
        <v>0.28971999999999998</v>
      </c>
      <c r="L62" s="32">
        <v>0.26635999999999999</v>
      </c>
      <c r="M62" s="79">
        <v>0.26607999999999998</v>
      </c>
      <c r="N62" s="79">
        <v>0.24925</v>
      </c>
      <c r="O62" s="79">
        <v>0.25705</v>
      </c>
      <c r="P62" s="79">
        <v>0.32507000000000003</v>
      </c>
      <c r="Q62" s="79">
        <v>0.29901</v>
      </c>
      <c r="R62" s="79">
        <v>0.43343399999999999</v>
      </c>
    </row>
    <row r="63" spans="1:18" ht="20.25" customHeight="1" x14ac:dyDescent="0.2">
      <c r="A63" s="30">
        <v>115</v>
      </c>
      <c r="B63" s="31" t="s">
        <v>59</v>
      </c>
      <c r="C63" s="32">
        <v>0.477823</v>
      </c>
      <c r="D63" s="32">
        <v>0.36697600000000002</v>
      </c>
      <c r="E63" s="32">
        <v>0.42682999999999999</v>
      </c>
      <c r="F63" s="32">
        <v>0.32002000000000003</v>
      </c>
      <c r="G63" s="32">
        <v>0.47360000000000002</v>
      </c>
      <c r="H63" s="32">
        <v>0.53569</v>
      </c>
      <c r="I63" s="32">
        <v>0.39158999999999999</v>
      </c>
      <c r="J63" s="32">
        <v>0.51792000000000005</v>
      </c>
      <c r="K63" s="32">
        <v>0.60477000000000003</v>
      </c>
      <c r="L63" s="32">
        <v>0.50873000000000002</v>
      </c>
      <c r="M63" s="79">
        <v>0.44572000000000001</v>
      </c>
      <c r="N63" s="79">
        <v>0.52207000000000003</v>
      </c>
      <c r="O63" s="79">
        <v>0.60606000000000004</v>
      </c>
      <c r="P63" s="79">
        <v>0.48198999999999997</v>
      </c>
      <c r="Q63" s="79">
        <v>0.33245999999999998</v>
      </c>
      <c r="R63" s="79">
        <v>0.34297</v>
      </c>
    </row>
    <row r="64" spans="1:18" ht="20.25" customHeight="1" x14ac:dyDescent="0.2">
      <c r="A64" s="30">
        <v>1068</v>
      </c>
      <c r="B64" s="31" t="s">
        <v>58</v>
      </c>
      <c r="C64" s="32">
        <v>2.602776</v>
      </c>
      <c r="D64" s="32">
        <v>2.716885</v>
      </c>
      <c r="E64" s="32">
        <v>3.0929600000000002</v>
      </c>
      <c r="F64" s="32"/>
      <c r="G64" s="32"/>
      <c r="H64" s="32"/>
      <c r="I64" s="32"/>
      <c r="J64" s="32"/>
      <c r="K64" s="32"/>
      <c r="L64" s="32"/>
      <c r="M64" s="79"/>
      <c r="N64" s="79"/>
      <c r="O64" s="79"/>
      <c r="P64" s="79"/>
      <c r="Q64" s="79"/>
      <c r="R64" s="79"/>
    </row>
    <row r="65" spans="1:18" ht="20.25" customHeight="1" x14ac:dyDescent="0.2">
      <c r="A65" s="30">
        <v>99</v>
      </c>
      <c r="B65" s="31" t="s">
        <v>60</v>
      </c>
      <c r="C65" s="32">
        <v>0.75638099999999997</v>
      </c>
      <c r="D65" s="32">
        <v>0.483018</v>
      </c>
      <c r="E65" s="32">
        <v>0.40905999999999998</v>
      </c>
      <c r="F65" s="32">
        <v>0.37175000000000002</v>
      </c>
      <c r="G65" s="32">
        <v>0.50793999999999995</v>
      </c>
      <c r="H65" s="32">
        <v>0.34576000000000001</v>
      </c>
      <c r="I65" s="32">
        <v>0.44424999999999998</v>
      </c>
      <c r="J65" s="32">
        <v>0.56115999999999999</v>
      </c>
      <c r="K65" s="32">
        <v>0.35369</v>
      </c>
      <c r="L65" s="32">
        <v>0.22891</v>
      </c>
      <c r="M65" s="79">
        <v>0.18121000000000001</v>
      </c>
      <c r="N65" s="79">
        <v>0.23144999999999999</v>
      </c>
      <c r="O65" s="79">
        <v>0.1963</v>
      </c>
      <c r="P65" s="79">
        <v>0.22595999999999999</v>
      </c>
      <c r="Q65" s="79"/>
      <c r="R65" s="79"/>
    </row>
    <row r="66" spans="1:18" ht="20.25" customHeight="1" x14ac:dyDescent="0.2">
      <c r="A66" s="30">
        <v>83</v>
      </c>
      <c r="B66" s="31" t="s">
        <v>61</v>
      </c>
      <c r="C66" s="32">
        <v>2.6238630000000001</v>
      </c>
      <c r="D66" s="32">
        <v>2.276818</v>
      </c>
      <c r="E66" s="32">
        <v>1.83578</v>
      </c>
      <c r="F66" s="32">
        <v>1.9412</v>
      </c>
      <c r="G66" s="32">
        <v>1.8906700000000001</v>
      </c>
      <c r="H66" s="32">
        <v>1.5801000000000001</v>
      </c>
      <c r="I66" s="32">
        <v>2.6369600000000002</v>
      </c>
      <c r="J66" s="32">
        <v>2.8227199999999999</v>
      </c>
      <c r="K66" s="32">
        <v>2.7381600000000001</v>
      </c>
      <c r="L66" s="32">
        <v>2.2916400000000001</v>
      </c>
      <c r="M66" s="79">
        <v>1.7759400000000001</v>
      </c>
      <c r="N66" s="79">
        <v>1.54203</v>
      </c>
      <c r="O66" s="79">
        <v>1.73125</v>
      </c>
      <c r="P66" s="79">
        <v>1.5374699999999999</v>
      </c>
      <c r="Q66" s="79">
        <v>1.53006</v>
      </c>
      <c r="R66" s="79">
        <v>1.683737</v>
      </c>
    </row>
    <row r="67" spans="1:18" ht="20.25" customHeight="1" x14ac:dyDescent="0.2">
      <c r="A67" s="30">
        <v>135</v>
      </c>
      <c r="B67" s="31" t="s">
        <v>62</v>
      </c>
      <c r="C67" s="32">
        <v>1.6267670000000001</v>
      </c>
      <c r="D67" s="32">
        <v>1.4417439999999999</v>
      </c>
      <c r="E67" s="32">
        <v>1.3761699999999999</v>
      </c>
      <c r="F67" s="32">
        <v>1.44032</v>
      </c>
      <c r="G67" s="32">
        <v>1.39211</v>
      </c>
      <c r="H67" s="32">
        <v>1.2472000000000001</v>
      </c>
      <c r="I67" s="32">
        <v>1.29192</v>
      </c>
      <c r="J67" s="32">
        <v>1.2629999999999999</v>
      </c>
      <c r="K67" s="32">
        <v>1.3549800000000001</v>
      </c>
      <c r="L67" s="32">
        <v>1.3216699999999999</v>
      </c>
      <c r="M67" s="79">
        <v>1.3520700000000001</v>
      </c>
      <c r="N67" s="79">
        <v>1.5183800000000001</v>
      </c>
      <c r="O67" s="79">
        <v>1.5335799999999999</v>
      </c>
      <c r="P67" s="79">
        <v>1.5390999999999999</v>
      </c>
      <c r="Q67" s="79">
        <v>1.3015399999999999</v>
      </c>
      <c r="R67" s="79">
        <v>1.5710770000000001</v>
      </c>
    </row>
    <row r="68" spans="1:18" ht="20.25" customHeight="1" x14ac:dyDescent="0.2">
      <c r="A68" s="30">
        <v>69</v>
      </c>
      <c r="B68" s="31" t="s">
        <v>63</v>
      </c>
      <c r="C68" s="32">
        <v>2.5080770000000001</v>
      </c>
      <c r="D68" s="32">
        <v>2.3602289999999999</v>
      </c>
      <c r="E68" s="32">
        <v>2.1229200000000001</v>
      </c>
      <c r="F68" s="32">
        <v>1.9624600000000001</v>
      </c>
      <c r="G68" s="32">
        <v>2.0844999999999998</v>
      </c>
      <c r="H68" s="32">
        <v>1.87704</v>
      </c>
      <c r="I68" s="32">
        <v>2.8605299999999998</v>
      </c>
      <c r="J68" s="32">
        <v>2.8740000000000001</v>
      </c>
      <c r="K68" s="32">
        <v>2.39039</v>
      </c>
      <c r="L68" s="32">
        <v>2.1977500000000001</v>
      </c>
      <c r="M68" s="79">
        <v>2.3557199999999998</v>
      </c>
      <c r="N68" s="79">
        <v>2.3721899999999998</v>
      </c>
      <c r="O68" s="79">
        <v>3.23895</v>
      </c>
      <c r="P68" s="79">
        <v>3.3549199999999999</v>
      </c>
      <c r="Q68" s="79">
        <v>3.6839200000000001</v>
      </c>
      <c r="R68" s="79">
        <v>4.1237139999999997</v>
      </c>
    </row>
    <row r="69" spans="1:18" ht="20.25" customHeight="1" x14ac:dyDescent="0.2">
      <c r="A69" s="30">
        <v>48</v>
      </c>
      <c r="B69" s="31" t="s">
        <v>64</v>
      </c>
      <c r="C69" s="32">
        <v>1.3874789999999999</v>
      </c>
      <c r="D69" s="32">
        <v>1.5909990000000001</v>
      </c>
      <c r="E69" s="32">
        <v>1.01267</v>
      </c>
      <c r="F69" s="32">
        <v>0.86897000000000002</v>
      </c>
      <c r="G69" s="32">
        <v>1.17638</v>
      </c>
      <c r="H69" s="32">
        <v>1.53894</v>
      </c>
      <c r="I69" s="32">
        <v>2.2402799999999998</v>
      </c>
      <c r="J69" s="32">
        <v>1.6641699999999999</v>
      </c>
      <c r="K69" s="32">
        <v>1.5351600000000001</v>
      </c>
      <c r="L69" s="32">
        <v>1.3594599999999999</v>
      </c>
      <c r="M69" s="79">
        <v>1.0599400000000001</v>
      </c>
      <c r="N69" s="79">
        <v>0.64761999999999997</v>
      </c>
      <c r="O69" s="79">
        <v>0.48530000000000001</v>
      </c>
      <c r="P69" s="79">
        <v>0.53710000000000002</v>
      </c>
      <c r="Q69" s="79">
        <v>0.42614999999999997</v>
      </c>
      <c r="R69" s="79">
        <v>0.57525099999999996</v>
      </c>
    </row>
    <row r="70" spans="1:18" ht="20.25" customHeight="1" x14ac:dyDescent="0.2">
      <c r="A70" s="30">
        <v>11</v>
      </c>
      <c r="B70" s="31" t="s">
        <v>65</v>
      </c>
      <c r="C70" s="32">
        <v>2.7183959999999998</v>
      </c>
      <c r="D70" s="32">
        <v>2.150725</v>
      </c>
      <c r="E70" s="32">
        <v>1.8739600000000001</v>
      </c>
      <c r="F70" s="32">
        <v>1.5854200000000001</v>
      </c>
      <c r="G70" s="32">
        <v>1.2486900000000001</v>
      </c>
      <c r="H70" s="32">
        <v>1.2263999999999999</v>
      </c>
      <c r="I70" s="32">
        <v>1.68601</v>
      </c>
      <c r="J70" s="32">
        <v>2.4933100000000001</v>
      </c>
      <c r="K70" s="32">
        <v>2.5636299999999999</v>
      </c>
      <c r="L70" s="32">
        <v>2.0978699999999999</v>
      </c>
      <c r="M70" s="79">
        <v>1.78443</v>
      </c>
      <c r="N70" s="79">
        <v>1.68676</v>
      </c>
      <c r="O70" s="79">
        <v>1.4688000000000001</v>
      </c>
      <c r="P70" s="79">
        <v>1.49478</v>
      </c>
      <c r="Q70" s="79">
        <v>1.80135</v>
      </c>
      <c r="R70" s="79">
        <v>1.0083120000000001</v>
      </c>
    </row>
    <row r="71" spans="1:18" ht="20.25" customHeight="1" x14ac:dyDescent="0.2">
      <c r="A71" s="30">
        <v>100</v>
      </c>
      <c r="B71" s="31" t="s">
        <v>66</v>
      </c>
      <c r="C71" s="32">
        <v>0.95155500000000004</v>
      </c>
      <c r="D71" s="32">
        <v>0.74653800000000003</v>
      </c>
      <c r="E71" s="32">
        <v>0.64368999999999998</v>
      </c>
      <c r="F71" s="32">
        <v>0.53993999999999998</v>
      </c>
      <c r="G71" s="32">
        <v>0.4173</v>
      </c>
      <c r="H71" s="32">
        <v>0.33683000000000002</v>
      </c>
      <c r="I71" s="32">
        <v>0.30508999999999997</v>
      </c>
      <c r="J71" s="32">
        <v>0.31056</v>
      </c>
      <c r="K71" s="32">
        <v>0.25957999999999998</v>
      </c>
      <c r="L71" s="32">
        <v>0.24715999999999999</v>
      </c>
      <c r="M71" s="79">
        <v>0.22753999999999999</v>
      </c>
      <c r="N71" s="79">
        <v>0.17713000000000001</v>
      </c>
      <c r="O71" s="79">
        <v>0.23463000000000001</v>
      </c>
      <c r="P71" s="79">
        <v>0.23843</v>
      </c>
      <c r="Q71" s="79">
        <v>0.27959000000000001</v>
      </c>
      <c r="R71" s="79">
        <v>0.369203</v>
      </c>
    </row>
    <row r="72" spans="1:18" ht="20.25" customHeight="1" x14ac:dyDescent="0.2">
      <c r="A72" s="30">
        <v>112</v>
      </c>
      <c r="B72" s="31" t="s">
        <v>67</v>
      </c>
      <c r="C72" s="32">
        <v>0.87885800000000003</v>
      </c>
      <c r="D72" s="32">
        <v>1.0074099999999999</v>
      </c>
      <c r="E72" s="32">
        <v>0.96535000000000004</v>
      </c>
      <c r="F72" s="32">
        <v>0.76373999999999997</v>
      </c>
      <c r="G72" s="32">
        <v>0.92954000000000003</v>
      </c>
      <c r="H72" s="32">
        <v>0.77429000000000003</v>
      </c>
      <c r="I72" s="32">
        <v>0.89631000000000005</v>
      </c>
      <c r="J72" s="32">
        <v>0.92950999999999995</v>
      </c>
      <c r="K72" s="32">
        <v>0.92234000000000005</v>
      </c>
      <c r="L72" s="32">
        <v>0.99236000000000002</v>
      </c>
      <c r="M72" s="79">
        <v>0.62063000000000001</v>
      </c>
      <c r="N72" s="79"/>
      <c r="O72" s="79"/>
      <c r="P72" s="79"/>
      <c r="Q72" s="79"/>
      <c r="R72" s="79"/>
    </row>
    <row r="73" spans="1:18" ht="20.25" customHeight="1" x14ac:dyDescent="0.2">
      <c r="A73" s="30">
        <v>1084</v>
      </c>
      <c r="B73" s="31" t="s">
        <v>68</v>
      </c>
      <c r="C73" s="32">
        <v>1.2379789999999999</v>
      </c>
      <c r="D73" s="32">
        <v>1.2828040000000001</v>
      </c>
      <c r="E73" s="32">
        <v>1.4494800000000001</v>
      </c>
      <c r="F73" s="32">
        <v>1.3108900000000001</v>
      </c>
      <c r="G73" s="32">
        <v>1.1708000000000001</v>
      </c>
      <c r="H73" s="32">
        <v>1.1459699999999999</v>
      </c>
      <c r="I73" s="32">
        <v>1.42963</v>
      </c>
      <c r="J73" s="32">
        <v>1.3895599999999999</v>
      </c>
      <c r="K73" s="32">
        <v>1.7185299999999999</v>
      </c>
      <c r="L73" s="32">
        <v>1.69977</v>
      </c>
      <c r="M73" s="79">
        <v>1.71366</v>
      </c>
      <c r="N73" s="79">
        <v>1.87056</v>
      </c>
      <c r="O73" s="79">
        <v>1.80819</v>
      </c>
      <c r="P73" s="79">
        <v>1.5682799999999999</v>
      </c>
      <c r="Q73" s="79">
        <v>1.8286</v>
      </c>
      <c r="R73" s="79">
        <v>2.0763370000000001</v>
      </c>
    </row>
    <row r="74" spans="1:18" ht="20.25" customHeight="1" x14ac:dyDescent="0.2">
      <c r="A74" s="30">
        <v>85</v>
      </c>
      <c r="B74" s="31" t="s">
        <v>69</v>
      </c>
      <c r="C74" s="32">
        <v>13.303198999999999</v>
      </c>
      <c r="D74" s="32">
        <v>13.532983</v>
      </c>
      <c r="E74" s="32">
        <v>13.08161</v>
      </c>
      <c r="F74" s="32">
        <v>18.180579999999999</v>
      </c>
      <c r="G74" s="32">
        <v>17.56964</v>
      </c>
      <c r="H74" s="32">
        <v>16.758890000000001</v>
      </c>
      <c r="I74" s="32">
        <v>16.65701</v>
      </c>
      <c r="J74" s="32">
        <v>18.353670000000001</v>
      </c>
      <c r="K74" s="32">
        <v>17.777339999999999</v>
      </c>
      <c r="L74" s="32">
        <v>17.734290000000001</v>
      </c>
      <c r="M74" s="79">
        <v>10.89489</v>
      </c>
      <c r="N74" s="79">
        <v>16.96876</v>
      </c>
      <c r="O74" s="79">
        <v>12.744479999999999</v>
      </c>
      <c r="P74" s="79">
        <v>0.10488</v>
      </c>
      <c r="Q74" s="79"/>
      <c r="R74" s="79"/>
    </row>
    <row r="75" spans="1:18" ht="20.25" customHeight="1" x14ac:dyDescent="0.2">
      <c r="A75" s="30">
        <v>136</v>
      </c>
      <c r="B75" s="31" t="s">
        <v>70</v>
      </c>
      <c r="C75" s="32">
        <v>1.305069</v>
      </c>
      <c r="D75" s="32">
        <v>1.194577</v>
      </c>
      <c r="E75" s="32">
        <v>1.13043</v>
      </c>
      <c r="F75" s="32">
        <v>1.0142</v>
      </c>
      <c r="G75" s="32">
        <v>1.111</v>
      </c>
      <c r="H75" s="32">
        <v>1.5860399999999999</v>
      </c>
      <c r="I75" s="32">
        <v>2.0619399999999999</v>
      </c>
      <c r="J75" s="32">
        <v>2.0708700000000002</v>
      </c>
      <c r="K75" s="32">
        <v>1.6637999999999999</v>
      </c>
      <c r="L75" s="32">
        <v>1.6339900000000001</v>
      </c>
      <c r="M75" s="79">
        <v>1.41533</v>
      </c>
      <c r="N75" s="79">
        <v>1.46136</v>
      </c>
      <c r="O75" s="79">
        <v>1.3669100000000001</v>
      </c>
      <c r="P75" s="79">
        <v>1.15124</v>
      </c>
      <c r="Q75" s="79">
        <v>1.1873199999999999</v>
      </c>
      <c r="R75" s="79">
        <v>1.281285</v>
      </c>
    </row>
    <row r="76" spans="1:18" ht="20.25" customHeight="1" x14ac:dyDescent="0.2">
      <c r="A76" s="30">
        <v>145</v>
      </c>
      <c r="B76" s="31" t="s">
        <v>71</v>
      </c>
      <c r="C76" s="32">
        <v>1.3140579999999999</v>
      </c>
      <c r="D76" s="32">
        <v>1.000156</v>
      </c>
      <c r="E76" s="32">
        <v>1.2850999999999999</v>
      </c>
      <c r="F76" s="32">
        <v>1.2478100000000001</v>
      </c>
      <c r="G76" s="32">
        <v>1.27475</v>
      </c>
      <c r="H76" s="32">
        <v>1.2055100000000001</v>
      </c>
      <c r="I76" s="32">
        <v>1.1270100000000001</v>
      </c>
      <c r="J76" s="32">
        <v>1.2955700000000001</v>
      </c>
      <c r="K76" s="32">
        <v>1.2856799999999999</v>
      </c>
      <c r="L76" s="32">
        <v>1.23763</v>
      </c>
      <c r="M76" s="79">
        <v>1.1111500000000001</v>
      </c>
      <c r="N76" s="79">
        <v>1.24152</v>
      </c>
      <c r="O76" s="79">
        <v>1.18441</v>
      </c>
      <c r="P76" s="79">
        <v>1.1556200000000001</v>
      </c>
      <c r="Q76" s="79">
        <v>1.15767</v>
      </c>
      <c r="R76" s="79">
        <v>1.0539430000000001</v>
      </c>
    </row>
    <row r="77" spans="1:18" ht="20.25" customHeight="1" x14ac:dyDescent="0.2">
      <c r="A77" s="30">
        <v>138</v>
      </c>
      <c r="B77" s="31" t="s">
        <v>72</v>
      </c>
      <c r="C77" s="32">
        <v>1.6868080000000001</v>
      </c>
      <c r="D77" s="32">
        <v>1.6292530000000001</v>
      </c>
      <c r="E77" s="32">
        <v>1.4801500000000001</v>
      </c>
      <c r="F77" s="32">
        <v>1.4414499999999999</v>
      </c>
      <c r="G77" s="32">
        <v>1.4025399999999999</v>
      </c>
      <c r="H77" s="32">
        <v>1.52244</v>
      </c>
      <c r="I77" s="32">
        <v>1.9382299999999999</v>
      </c>
      <c r="J77" s="32">
        <v>1.7388699999999999</v>
      </c>
      <c r="K77" s="32">
        <v>1.8636299999999999</v>
      </c>
      <c r="L77" s="32">
        <v>1.9981599999999999</v>
      </c>
      <c r="M77" s="79">
        <v>1.9918400000000001</v>
      </c>
      <c r="N77" s="79">
        <v>2.02902</v>
      </c>
      <c r="O77" s="79">
        <v>1.93411</v>
      </c>
      <c r="P77" s="79">
        <v>1.6275900000000001</v>
      </c>
      <c r="Q77" s="79">
        <v>2.0631599999999999</v>
      </c>
      <c r="R77" s="79">
        <v>1.433073</v>
      </c>
    </row>
    <row r="78" spans="1:18" ht="20.25" customHeight="1" x14ac:dyDescent="0.2">
      <c r="A78" s="30">
        <v>137</v>
      </c>
      <c r="B78" s="31" t="s">
        <v>73</v>
      </c>
      <c r="C78" s="32">
        <v>0.55085899999999999</v>
      </c>
      <c r="D78" s="32">
        <v>0.72775599999999996</v>
      </c>
      <c r="E78" s="32">
        <v>0.76707000000000003</v>
      </c>
      <c r="F78" s="32">
        <v>0.55122000000000004</v>
      </c>
      <c r="G78" s="32">
        <v>0.45540000000000003</v>
      </c>
      <c r="H78" s="32">
        <v>0.23308000000000001</v>
      </c>
      <c r="I78" s="32">
        <v>0.37191999999999997</v>
      </c>
      <c r="J78" s="32">
        <v>0.53081999999999996</v>
      </c>
      <c r="K78" s="32">
        <v>0.63871999999999995</v>
      </c>
      <c r="L78" s="32">
        <v>0.68527000000000005</v>
      </c>
      <c r="M78" s="79">
        <v>0.63326000000000005</v>
      </c>
      <c r="N78" s="79">
        <v>0.97492999999999996</v>
      </c>
      <c r="O78" s="79">
        <v>1.12093</v>
      </c>
      <c r="P78" s="79">
        <v>1.62974</v>
      </c>
      <c r="Q78" s="79">
        <v>1.4575</v>
      </c>
      <c r="R78" s="79">
        <v>1.0074289999999999</v>
      </c>
    </row>
    <row r="79" spans="1:18" ht="20.25" customHeight="1" x14ac:dyDescent="0.2">
      <c r="A79" s="30">
        <v>29</v>
      </c>
      <c r="B79" s="31" t="s">
        <v>74</v>
      </c>
      <c r="C79" s="32">
        <v>6.109083</v>
      </c>
      <c r="D79" s="32">
        <v>2.0048010000000001</v>
      </c>
      <c r="E79" s="32">
        <v>1.5940700000000001</v>
      </c>
      <c r="F79" s="32">
        <v>0.48424</v>
      </c>
      <c r="G79" s="32">
        <v>0.99504000000000004</v>
      </c>
      <c r="H79" s="32">
        <v>1.78247</v>
      </c>
      <c r="I79" s="32">
        <v>0.95584999999999998</v>
      </c>
      <c r="J79" s="32">
        <v>0.36880000000000002</v>
      </c>
      <c r="K79" s="32"/>
      <c r="L79" s="32"/>
      <c r="M79" s="79"/>
      <c r="N79" s="79"/>
      <c r="O79" s="79"/>
      <c r="P79" s="79"/>
      <c r="Q79" s="79"/>
      <c r="R79" s="79"/>
    </row>
    <row r="80" spans="1:18" ht="20.25" customHeight="1" x14ac:dyDescent="0.2">
      <c r="A80" s="30">
        <v>1116</v>
      </c>
      <c r="B80" s="31" t="s">
        <v>75</v>
      </c>
      <c r="C80" s="32">
        <v>0.83169300000000002</v>
      </c>
      <c r="D80" s="32">
        <v>1.1495420000000001</v>
      </c>
      <c r="E80" s="32">
        <v>0.97265000000000001</v>
      </c>
      <c r="F80" s="32">
        <v>0.56676000000000004</v>
      </c>
      <c r="G80" s="32">
        <v>1.119</v>
      </c>
      <c r="H80" s="32"/>
      <c r="I80" s="32"/>
      <c r="J80" s="32"/>
      <c r="K80" s="32"/>
      <c r="L80" s="32"/>
      <c r="M80" s="79"/>
      <c r="N80" s="79"/>
      <c r="O80" s="79"/>
      <c r="P80" s="79"/>
      <c r="Q80" s="79"/>
      <c r="R80" s="79"/>
    </row>
    <row r="81" spans="1:18" ht="20.25" customHeight="1" x14ac:dyDescent="0.2">
      <c r="A81" s="30">
        <v>153</v>
      </c>
      <c r="B81" s="31" t="s">
        <v>76</v>
      </c>
      <c r="C81" s="32">
        <v>1.5363169999999999</v>
      </c>
      <c r="D81" s="32">
        <v>1.3686130000000001</v>
      </c>
      <c r="E81" s="32">
        <v>1.2264299999999999</v>
      </c>
      <c r="F81" s="32">
        <v>0.96399000000000001</v>
      </c>
      <c r="G81" s="32">
        <v>0.96914</v>
      </c>
      <c r="H81" s="32">
        <v>0.95067999999999997</v>
      </c>
      <c r="I81" s="32">
        <v>1.3270200000000001</v>
      </c>
      <c r="J81" s="32">
        <v>1.23874</v>
      </c>
      <c r="K81" s="32">
        <v>1.1579699999999999</v>
      </c>
      <c r="L81" s="32">
        <v>0.90485000000000004</v>
      </c>
      <c r="M81" s="79">
        <v>0.87126000000000003</v>
      </c>
      <c r="N81" s="79">
        <v>0.86312</v>
      </c>
      <c r="O81" s="79">
        <v>0.95101000000000002</v>
      </c>
      <c r="P81" s="79">
        <v>1.1055699999999999</v>
      </c>
      <c r="Q81" s="79">
        <v>1.15628</v>
      </c>
      <c r="R81" s="79">
        <v>0.97717900000000002</v>
      </c>
    </row>
    <row r="82" spans="1:18" ht="20.25" customHeight="1" x14ac:dyDescent="0.2">
      <c r="A82" s="30">
        <v>1154</v>
      </c>
      <c r="B82" s="31" t="s">
        <v>77</v>
      </c>
      <c r="C82" s="32">
        <v>1.0462530000000001</v>
      </c>
      <c r="D82" s="32">
        <v>1.057464</v>
      </c>
      <c r="E82" s="32">
        <v>1.17679</v>
      </c>
      <c r="F82" s="32">
        <v>0.98502000000000001</v>
      </c>
      <c r="G82" s="32">
        <v>0.98863000000000001</v>
      </c>
      <c r="H82" s="32">
        <v>1.0061800000000001</v>
      </c>
      <c r="I82" s="32">
        <v>0.83467999999999998</v>
      </c>
      <c r="J82" s="32"/>
      <c r="K82" s="32"/>
      <c r="L82" s="32"/>
      <c r="M82" s="79"/>
      <c r="N82" s="79"/>
      <c r="O82" s="79"/>
      <c r="P82" s="79"/>
      <c r="Q82" s="79"/>
      <c r="R82" s="79"/>
    </row>
    <row r="83" spans="1:18" ht="20.25" customHeight="1" x14ac:dyDescent="0.2">
      <c r="A83" s="30">
        <v>101</v>
      </c>
      <c r="B83" s="31" t="s">
        <v>78</v>
      </c>
      <c r="C83" s="32">
        <v>1.3981159999999999</v>
      </c>
      <c r="D83" s="32">
        <v>1.214345</v>
      </c>
      <c r="E83" s="32">
        <v>1.75495</v>
      </c>
      <c r="F83" s="32">
        <v>2.3550599999999999</v>
      </c>
      <c r="G83" s="32">
        <v>2.1963400000000002</v>
      </c>
      <c r="H83" s="32">
        <v>1.82264</v>
      </c>
      <c r="I83" s="32">
        <v>1.6244799999999999</v>
      </c>
      <c r="J83" s="32">
        <v>1.5161500000000001</v>
      </c>
      <c r="K83" s="32">
        <v>1.56487</v>
      </c>
      <c r="L83" s="32">
        <v>1.6247199999999999</v>
      </c>
      <c r="M83" s="79">
        <v>2.1065100000000001</v>
      </c>
      <c r="N83" s="79">
        <v>2.1144799999999999</v>
      </c>
      <c r="O83" s="79">
        <v>1.69343</v>
      </c>
      <c r="P83" s="79">
        <v>1.53773</v>
      </c>
      <c r="Q83" s="79">
        <v>1.46211</v>
      </c>
      <c r="R83" s="79"/>
    </row>
    <row r="84" spans="1:18" ht="20.25" customHeight="1" x14ac:dyDescent="0.2">
      <c r="A84" s="30">
        <v>102</v>
      </c>
      <c r="B84" s="31" t="s">
        <v>79</v>
      </c>
      <c r="C84" s="32">
        <v>1.695702</v>
      </c>
      <c r="D84" s="32">
        <v>1.099842</v>
      </c>
      <c r="E84" s="32">
        <v>0.88863000000000003</v>
      </c>
      <c r="F84" s="32">
        <v>1.1652899999999999</v>
      </c>
      <c r="G84" s="32">
        <v>1.50038</v>
      </c>
      <c r="H84" s="32">
        <v>1.50935</v>
      </c>
      <c r="I84" s="32">
        <v>1.4768600000000001</v>
      </c>
      <c r="J84" s="32">
        <v>1.50665</v>
      </c>
      <c r="K84" s="32">
        <v>1.8013600000000001</v>
      </c>
      <c r="L84" s="32">
        <v>1.5914200000000001</v>
      </c>
      <c r="M84" s="79">
        <v>1.96244</v>
      </c>
      <c r="N84" s="79"/>
      <c r="O84" s="79"/>
      <c r="P84" s="79"/>
      <c r="Q84" s="79"/>
      <c r="R84" s="79"/>
    </row>
    <row r="85" spans="1:18" ht="20.25" customHeight="1" x14ac:dyDescent="0.2">
      <c r="A85" s="30">
        <v>103</v>
      </c>
      <c r="B85" s="31" t="s">
        <v>81</v>
      </c>
      <c r="C85" s="32">
        <v>0.67715800000000004</v>
      </c>
      <c r="D85" s="32">
        <v>0.54436399999999996</v>
      </c>
      <c r="E85" s="32">
        <v>0.58867999999999998</v>
      </c>
      <c r="F85" s="32">
        <v>0.55813999999999997</v>
      </c>
      <c r="G85" s="32">
        <v>0.64059999999999995</v>
      </c>
      <c r="H85" s="32">
        <v>0.64176</v>
      </c>
      <c r="I85" s="32">
        <v>0.60724</v>
      </c>
      <c r="J85" s="32">
        <v>0.64570000000000005</v>
      </c>
      <c r="K85" s="32">
        <v>0.89090999999999998</v>
      </c>
      <c r="L85" s="32">
        <v>1.3867499999999999</v>
      </c>
      <c r="M85" s="79">
        <v>1.69994</v>
      </c>
      <c r="N85" s="79"/>
      <c r="O85" s="79"/>
      <c r="P85" s="79"/>
      <c r="Q85" s="79"/>
      <c r="R85" s="79"/>
    </row>
    <row r="86" spans="1:18" ht="20.25" customHeight="1" x14ac:dyDescent="0.2">
      <c r="A86" s="30">
        <v>161</v>
      </c>
      <c r="B86" s="31" t="s">
        <v>82</v>
      </c>
      <c r="C86" s="32">
        <v>1.0691660000000001</v>
      </c>
      <c r="D86" s="32">
        <v>0.99414000000000002</v>
      </c>
      <c r="E86" s="32">
        <v>0.97262999999999999</v>
      </c>
      <c r="F86" s="32">
        <v>0.96743000000000001</v>
      </c>
      <c r="G86" s="32">
        <v>0.83760999999999997</v>
      </c>
      <c r="H86" s="32">
        <v>0.80232999999999999</v>
      </c>
      <c r="I86" s="32">
        <v>1.0574699999999999</v>
      </c>
      <c r="J86" s="32">
        <v>1.16557</v>
      </c>
      <c r="K86" s="32">
        <v>1.22262</v>
      </c>
      <c r="L86" s="32">
        <v>1.18733</v>
      </c>
      <c r="M86" s="79">
        <v>1.12808</v>
      </c>
      <c r="N86" s="79">
        <v>1.1108899999999999</v>
      </c>
      <c r="O86" s="79">
        <v>1.06664</v>
      </c>
      <c r="P86" s="79">
        <v>1.3262499999999999</v>
      </c>
      <c r="Q86" s="79">
        <v>1.4051499999999999</v>
      </c>
      <c r="R86" s="79"/>
    </row>
    <row r="87" spans="1:18" ht="20.25" customHeight="1" x14ac:dyDescent="0.2">
      <c r="A87" s="30">
        <v>117</v>
      </c>
      <c r="B87" s="31" t="s">
        <v>80</v>
      </c>
      <c r="C87" s="32"/>
      <c r="D87" s="32"/>
      <c r="E87" s="32"/>
      <c r="F87" s="32"/>
      <c r="G87" s="32"/>
      <c r="H87" s="32">
        <v>0.52142999999999995</v>
      </c>
      <c r="I87" s="32">
        <v>0.93350999999999995</v>
      </c>
      <c r="J87" s="32">
        <v>1.3302799999999999</v>
      </c>
      <c r="K87" s="32">
        <v>1.97959</v>
      </c>
      <c r="L87" s="32">
        <v>1.71709</v>
      </c>
      <c r="M87" s="79">
        <v>1.4616899999999999</v>
      </c>
      <c r="N87" s="79">
        <v>1.24804</v>
      </c>
      <c r="O87" s="79">
        <v>1.17889</v>
      </c>
      <c r="P87" s="79">
        <v>1.12849</v>
      </c>
      <c r="Q87" s="79">
        <v>1.0772900000000001</v>
      </c>
      <c r="R87" s="79">
        <v>1.0108619999999999</v>
      </c>
    </row>
    <row r="88" spans="1:18" ht="20.25" customHeight="1" x14ac:dyDescent="0.2">
      <c r="A88" s="30">
        <v>1030</v>
      </c>
      <c r="B88" s="31" t="s">
        <v>84</v>
      </c>
      <c r="C88" s="32">
        <v>2.7379259999999999</v>
      </c>
      <c r="D88" s="32">
        <v>2.26667</v>
      </c>
      <c r="E88" s="32">
        <v>2.22817</v>
      </c>
      <c r="F88" s="32"/>
      <c r="G88" s="32"/>
      <c r="H88" s="32"/>
      <c r="I88" s="32"/>
      <c r="J88" s="32"/>
      <c r="K88" s="32"/>
      <c r="L88" s="32"/>
      <c r="M88" s="79"/>
      <c r="N88" s="79"/>
      <c r="O88" s="79"/>
      <c r="P88" s="79"/>
      <c r="Q88" s="79"/>
      <c r="R88" s="79"/>
    </row>
    <row r="89" spans="1:18" ht="20.25" customHeight="1" x14ac:dyDescent="0.2">
      <c r="A89" s="30">
        <v>30</v>
      </c>
      <c r="B89" s="31" t="s">
        <v>85</v>
      </c>
      <c r="C89" s="32"/>
      <c r="D89" s="32"/>
      <c r="E89" s="32"/>
      <c r="F89" s="32">
        <v>1.24441</v>
      </c>
      <c r="G89" s="32">
        <v>1.3546899999999999</v>
      </c>
      <c r="H89" s="32">
        <v>1.0961099999999999</v>
      </c>
      <c r="I89" s="32">
        <v>1.3483000000000001</v>
      </c>
      <c r="J89" s="32">
        <v>1.4048099999999999</v>
      </c>
      <c r="K89" s="32">
        <v>1.34449</v>
      </c>
      <c r="L89" s="32">
        <v>1.5524</v>
      </c>
      <c r="M89" s="79">
        <v>1.8727199999999999</v>
      </c>
      <c r="N89" s="79">
        <v>1.7733300000000001</v>
      </c>
      <c r="O89" s="79">
        <v>1.55653</v>
      </c>
      <c r="P89" s="79">
        <v>1.54844</v>
      </c>
      <c r="Q89" s="79">
        <v>2.00326</v>
      </c>
      <c r="R89" s="79">
        <v>1.292934</v>
      </c>
    </row>
    <row r="90" spans="1:18" ht="20.25" customHeight="1" x14ac:dyDescent="0.2">
      <c r="A90" s="30">
        <v>1037</v>
      </c>
      <c r="B90" s="31" t="s">
        <v>83</v>
      </c>
      <c r="C90" s="32">
        <v>2.6700170000000001</v>
      </c>
      <c r="D90" s="32">
        <v>2.5045030000000001</v>
      </c>
      <c r="E90" s="32">
        <v>2.6511300000000002</v>
      </c>
      <c r="F90" s="32">
        <v>2.6048399999999998</v>
      </c>
      <c r="G90" s="32">
        <v>2.4971299999999998</v>
      </c>
      <c r="H90" s="32">
        <v>2.6135700000000002</v>
      </c>
      <c r="I90" s="32">
        <v>3.2269100000000002</v>
      </c>
      <c r="J90" s="32"/>
      <c r="K90" s="32"/>
      <c r="L90" s="32"/>
      <c r="M90" s="79"/>
      <c r="N90" s="79"/>
      <c r="O90" s="79"/>
      <c r="P90" s="79"/>
      <c r="Q90" s="79"/>
      <c r="R90" s="79"/>
    </row>
    <row r="91" spans="1:18" ht="20.25" customHeight="1" x14ac:dyDescent="0.2">
      <c r="A91" s="30">
        <v>13</v>
      </c>
      <c r="B91" s="31" t="s">
        <v>86</v>
      </c>
      <c r="C91" s="32">
        <v>1.1802509999999999</v>
      </c>
      <c r="D91" s="32">
        <v>1.122814</v>
      </c>
      <c r="E91" s="32">
        <v>1.5081899999999999</v>
      </c>
      <c r="F91" s="32">
        <v>0.96021000000000001</v>
      </c>
      <c r="G91" s="32">
        <v>0.81854000000000005</v>
      </c>
      <c r="H91" s="32">
        <v>0.69818000000000002</v>
      </c>
      <c r="I91" s="32">
        <v>0.50021000000000004</v>
      </c>
      <c r="J91" s="32">
        <v>0.49082999999999999</v>
      </c>
      <c r="K91" s="32">
        <v>0.49980999999999998</v>
      </c>
      <c r="L91" s="32">
        <v>0.68086999999999998</v>
      </c>
      <c r="M91" s="79">
        <v>0.73063</v>
      </c>
      <c r="N91" s="79"/>
      <c r="O91" s="79"/>
      <c r="P91" s="79"/>
      <c r="Q91" s="79"/>
      <c r="R91" s="79"/>
    </row>
    <row r="92" spans="1:18" ht="20.25" customHeight="1" x14ac:dyDescent="0.2">
      <c r="A92" s="30">
        <v>1038</v>
      </c>
      <c r="B92" s="31" t="s">
        <v>87</v>
      </c>
      <c r="C92" s="32">
        <v>0.96965599999999996</v>
      </c>
      <c r="D92" s="32">
        <v>0.95570600000000006</v>
      </c>
      <c r="E92" s="32">
        <v>1.13439</v>
      </c>
      <c r="F92" s="32">
        <v>1.2792699999999999</v>
      </c>
      <c r="G92" s="32">
        <v>1.3847</v>
      </c>
      <c r="H92" s="32">
        <v>1.5088299999999999</v>
      </c>
      <c r="I92" s="32">
        <v>2.22539</v>
      </c>
      <c r="J92" s="32">
        <v>2.14384</v>
      </c>
      <c r="K92" s="32">
        <v>2.4812500000000002</v>
      </c>
      <c r="L92" s="32">
        <v>2.1803900000000001</v>
      </c>
      <c r="M92" s="79">
        <v>2.1519499999999998</v>
      </c>
      <c r="N92" s="79">
        <v>1.93224</v>
      </c>
      <c r="O92" s="79">
        <v>1.7380100000000001</v>
      </c>
      <c r="P92" s="79">
        <v>1.47126</v>
      </c>
      <c r="Q92" s="79">
        <v>1.5481499999999999</v>
      </c>
      <c r="R92" s="79">
        <v>1.2680400000000001</v>
      </c>
    </row>
    <row r="93" spans="1:18" ht="20.25" customHeight="1" x14ac:dyDescent="0.2">
      <c r="A93" s="30">
        <v>1117</v>
      </c>
      <c r="B93" s="31" t="s">
        <v>88</v>
      </c>
      <c r="C93" s="32">
        <v>1.419896</v>
      </c>
      <c r="D93" s="32">
        <v>1.332827</v>
      </c>
      <c r="E93" s="32">
        <v>1.1623699999999999</v>
      </c>
      <c r="F93" s="32">
        <v>0.97385999999999995</v>
      </c>
      <c r="G93" s="32">
        <v>1.3417300000000001</v>
      </c>
      <c r="H93" s="32"/>
      <c r="I93" s="32"/>
      <c r="J93" s="32"/>
      <c r="K93" s="32"/>
      <c r="L93" s="32"/>
      <c r="M93" s="79"/>
      <c r="N93" s="79"/>
      <c r="O93" s="79"/>
      <c r="P93" s="79"/>
      <c r="Q93" s="79"/>
      <c r="R93" s="79"/>
    </row>
    <row r="94" spans="1:18" ht="20.25" customHeight="1" x14ac:dyDescent="0.2">
      <c r="A94" s="30">
        <v>130</v>
      </c>
      <c r="B94" s="31" t="s">
        <v>89</v>
      </c>
      <c r="C94" s="32">
        <v>1.5268839999999999</v>
      </c>
      <c r="D94" s="32">
        <v>1.417789</v>
      </c>
      <c r="E94" s="32">
        <v>1.3123899999999999</v>
      </c>
      <c r="F94" s="32">
        <v>1.20783</v>
      </c>
      <c r="G94" s="32">
        <v>1.06619</v>
      </c>
      <c r="H94" s="32">
        <v>1.1312</v>
      </c>
      <c r="I94" s="32">
        <v>1.34456</v>
      </c>
      <c r="J94" s="32">
        <v>1.3972800000000001</v>
      </c>
      <c r="K94" s="32">
        <v>1.3738300000000001</v>
      </c>
      <c r="L94" s="32">
        <v>1.3634999999999999</v>
      </c>
      <c r="M94" s="79">
        <v>1.39615</v>
      </c>
      <c r="N94" s="79">
        <v>1.39784</v>
      </c>
      <c r="O94" s="79">
        <v>1.5038</v>
      </c>
      <c r="P94" s="79">
        <v>1.4411400000000001</v>
      </c>
      <c r="Q94" s="79">
        <v>1.39238</v>
      </c>
      <c r="R94" s="79">
        <v>1.2236309999999999</v>
      </c>
    </row>
    <row r="95" spans="1:18" ht="20.25" customHeight="1" x14ac:dyDescent="0.2">
      <c r="A95" s="30">
        <v>70</v>
      </c>
      <c r="B95" s="31" t="s">
        <v>90</v>
      </c>
      <c r="C95" s="32">
        <v>0.50334999999999996</v>
      </c>
      <c r="D95" s="32">
        <v>0.49257800000000002</v>
      </c>
      <c r="E95" s="32">
        <v>0.87746000000000002</v>
      </c>
      <c r="F95" s="32">
        <v>0.89293</v>
      </c>
      <c r="G95" s="32">
        <v>0.87407999999999997</v>
      </c>
      <c r="H95" s="32">
        <v>0.70201000000000002</v>
      </c>
      <c r="I95" s="32">
        <v>0.71240999999999999</v>
      </c>
      <c r="J95" s="32">
        <v>0.45646999999999999</v>
      </c>
      <c r="K95" s="32">
        <v>0.75502000000000002</v>
      </c>
      <c r="L95" s="32">
        <v>1.08134</v>
      </c>
      <c r="M95" s="79">
        <v>1.2427299999999999</v>
      </c>
      <c r="N95" s="79">
        <v>1.30748</v>
      </c>
      <c r="O95" s="79">
        <v>1.06487</v>
      </c>
      <c r="P95" s="79">
        <v>0.82425000000000004</v>
      </c>
      <c r="Q95" s="79">
        <v>0.86026000000000002</v>
      </c>
      <c r="R95" s="79">
        <v>0.75583599999999995</v>
      </c>
    </row>
    <row r="96" spans="1:18" ht="20.25" customHeight="1" x14ac:dyDescent="0.2">
      <c r="A96" s="30">
        <v>14</v>
      </c>
      <c r="B96" s="31" t="s">
        <v>91</v>
      </c>
      <c r="C96" s="32">
        <v>1.5380529999999999</v>
      </c>
      <c r="D96" s="32">
        <v>1.4035949999999999</v>
      </c>
      <c r="E96" s="32">
        <v>1.43699</v>
      </c>
      <c r="F96" s="32">
        <v>1.1173900000000001</v>
      </c>
      <c r="G96" s="32">
        <v>0.91083000000000003</v>
      </c>
      <c r="H96" s="32">
        <v>0.82860999999999996</v>
      </c>
      <c r="I96" s="32">
        <v>0.91969999999999996</v>
      </c>
      <c r="J96" s="32">
        <v>0.80061000000000004</v>
      </c>
      <c r="K96" s="32">
        <v>0.78208</v>
      </c>
      <c r="L96" s="32">
        <v>1.7164600000000001</v>
      </c>
      <c r="M96" s="79">
        <v>1.4968900000000001</v>
      </c>
      <c r="N96" s="79"/>
      <c r="O96" s="79"/>
      <c r="P96" s="79"/>
      <c r="Q96" s="79"/>
      <c r="R96" s="79"/>
    </row>
    <row r="97" spans="1:18" ht="20.25" customHeight="1" x14ac:dyDescent="0.2">
      <c r="A97" s="30">
        <v>110</v>
      </c>
      <c r="B97" s="31" t="s">
        <v>221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79"/>
      <c r="N97" s="79"/>
      <c r="O97" s="79"/>
      <c r="P97" s="79"/>
      <c r="Q97" s="79"/>
      <c r="R97" s="79"/>
    </row>
    <row r="98" spans="1:18" ht="20.25" customHeight="1" x14ac:dyDescent="0.2">
      <c r="A98" s="30">
        <v>86</v>
      </c>
      <c r="B98" s="31" t="s">
        <v>92</v>
      </c>
      <c r="C98" s="32">
        <v>0.71636200000000005</v>
      </c>
      <c r="D98" s="32">
        <v>0.504853</v>
      </c>
      <c r="E98" s="32">
        <v>2.6254599999999999</v>
      </c>
      <c r="F98" s="32">
        <v>2.4325000000000001</v>
      </c>
      <c r="G98" s="32">
        <v>1.9885999999999999</v>
      </c>
      <c r="H98" s="32">
        <v>2.3177300000000001</v>
      </c>
      <c r="I98" s="32">
        <v>2.00061</v>
      </c>
      <c r="J98" s="32">
        <v>2.0806300000000002</v>
      </c>
      <c r="K98" s="32">
        <v>2.0755499999999998</v>
      </c>
      <c r="L98" s="32">
        <v>2.1583600000000001</v>
      </c>
      <c r="M98" s="79">
        <v>2.1807699999999999</v>
      </c>
      <c r="N98" s="79">
        <v>0.79573000000000005</v>
      </c>
      <c r="O98" s="79">
        <v>1.0169299999999999</v>
      </c>
      <c r="P98" s="79">
        <v>1.06396</v>
      </c>
      <c r="Q98" s="79">
        <v>1.0772600000000001</v>
      </c>
      <c r="R98" s="79">
        <v>1.3378680000000001</v>
      </c>
    </row>
    <row r="99" spans="1:18" ht="20.25" customHeight="1" x14ac:dyDescent="0.2">
      <c r="A99" s="30">
        <v>1015</v>
      </c>
      <c r="B99" s="31" t="s">
        <v>93</v>
      </c>
      <c r="C99" s="32">
        <v>1.64567</v>
      </c>
      <c r="D99" s="32">
        <v>1.88853</v>
      </c>
      <c r="E99" s="32">
        <v>1.8954200000000001</v>
      </c>
      <c r="F99" s="32"/>
      <c r="G99" s="32"/>
      <c r="H99" s="32"/>
      <c r="I99" s="32"/>
      <c r="J99" s="32"/>
      <c r="K99" s="32"/>
      <c r="L99" s="32"/>
      <c r="M99" s="79"/>
      <c r="N99" s="79"/>
      <c r="O99" s="79"/>
      <c r="P99" s="79"/>
      <c r="Q99" s="79"/>
      <c r="R99" s="79"/>
    </row>
    <row r="100" spans="1:18" ht="20.25" customHeight="1" x14ac:dyDescent="0.2">
      <c r="A100" s="30">
        <v>15</v>
      </c>
      <c r="B100" s="31" t="s">
        <v>94</v>
      </c>
      <c r="C100" s="32"/>
      <c r="D100" s="32"/>
      <c r="E100" s="32"/>
      <c r="F100" s="32">
        <v>0.52036000000000004</v>
      </c>
      <c r="G100" s="32">
        <v>0.77449000000000001</v>
      </c>
      <c r="H100" s="32">
        <v>0.70687999999999995</v>
      </c>
      <c r="I100" s="32">
        <v>0.66869999999999996</v>
      </c>
      <c r="J100" s="32">
        <v>0.93484</v>
      </c>
      <c r="K100" s="32">
        <v>0.92330000000000001</v>
      </c>
      <c r="L100" s="32">
        <v>0.94984000000000002</v>
      </c>
      <c r="M100" s="79">
        <v>0.92254000000000003</v>
      </c>
      <c r="N100" s="79">
        <v>1.4825699999999999</v>
      </c>
      <c r="O100" s="79">
        <v>1.39401</v>
      </c>
      <c r="P100" s="79">
        <v>1.69333</v>
      </c>
      <c r="Q100" s="79">
        <v>1.6061099999999999</v>
      </c>
      <c r="R100" s="79">
        <v>1.254321</v>
      </c>
    </row>
    <row r="101" spans="1:18" ht="20.25" customHeight="1" x14ac:dyDescent="0.2">
      <c r="A101" s="30">
        <v>1016</v>
      </c>
      <c r="B101" s="31" t="s">
        <v>95</v>
      </c>
      <c r="C101" s="32">
        <v>2.538367</v>
      </c>
      <c r="D101" s="32">
        <v>1.9378740000000001</v>
      </c>
      <c r="E101" s="32">
        <v>1.6673199999999999</v>
      </c>
      <c r="F101" s="32"/>
      <c r="G101" s="32"/>
      <c r="H101" s="32"/>
      <c r="I101" s="32"/>
      <c r="J101" s="32"/>
      <c r="K101" s="32"/>
      <c r="L101" s="32"/>
      <c r="M101" s="79"/>
      <c r="N101" s="79"/>
      <c r="O101" s="79"/>
      <c r="P101" s="79"/>
      <c r="Q101" s="79"/>
      <c r="R101" s="79"/>
    </row>
    <row r="102" spans="1:18" ht="20.25" customHeight="1" x14ac:dyDescent="0.2">
      <c r="A102" s="30">
        <v>146</v>
      </c>
      <c r="B102" s="31" t="s">
        <v>96</v>
      </c>
      <c r="C102" s="32">
        <v>0.96082400000000001</v>
      </c>
      <c r="D102" s="32">
        <v>1.224326</v>
      </c>
      <c r="E102" s="32">
        <v>1.0282100000000001</v>
      </c>
      <c r="F102" s="32">
        <v>1.0530600000000001</v>
      </c>
      <c r="G102" s="32">
        <v>1.0813600000000001</v>
      </c>
      <c r="H102" s="32">
        <v>1.08555</v>
      </c>
      <c r="I102" s="32">
        <v>1.24112</v>
      </c>
      <c r="J102" s="32">
        <v>1.15567</v>
      </c>
      <c r="K102" s="32">
        <v>1.3031200000000001</v>
      </c>
      <c r="L102" s="32">
        <v>1.1746399999999999</v>
      </c>
      <c r="M102" s="79">
        <v>1.11574</v>
      </c>
      <c r="N102" s="79">
        <v>1.01458</v>
      </c>
      <c r="O102" s="79">
        <v>0.94330999999999998</v>
      </c>
      <c r="P102" s="79">
        <v>0.91203999999999996</v>
      </c>
      <c r="Q102" s="79">
        <v>0.96382999999999996</v>
      </c>
      <c r="R102" s="79">
        <v>0.95785600000000004</v>
      </c>
    </row>
    <row r="103" spans="1:18" ht="20.25" customHeight="1" x14ac:dyDescent="0.2">
      <c r="A103" s="30">
        <v>162</v>
      </c>
      <c r="B103" s="31" t="s">
        <v>97</v>
      </c>
      <c r="C103" s="32">
        <v>1.6747080000000001</v>
      </c>
      <c r="D103" s="32">
        <v>1.268041</v>
      </c>
      <c r="E103" s="32">
        <v>1.1791700000000001</v>
      </c>
      <c r="F103" s="32">
        <v>1.3935</v>
      </c>
      <c r="G103" s="32">
        <v>1.3247899999999999</v>
      </c>
      <c r="H103" s="32">
        <v>1.1747000000000001</v>
      </c>
      <c r="I103" s="32">
        <v>1.54277</v>
      </c>
      <c r="J103" s="32">
        <v>1.25935</v>
      </c>
      <c r="K103" s="32">
        <v>1.38435</v>
      </c>
      <c r="L103" s="32">
        <v>1.3387800000000001</v>
      </c>
      <c r="M103" s="79">
        <v>1.4585300000000001</v>
      </c>
      <c r="N103" s="79">
        <v>1.41208</v>
      </c>
      <c r="O103" s="79">
        <v>1.28532</v>
      </c>
      <c r="P103" s="79">
        <v>1.1622300000000001</v>
      </c>
      <c r="Q103" s="79">
        <v>1.24373</v>
      </c>
      <c r="R103" s="79">
        <v>1.173074</v>
      </c>
    </row>
    <row r="104" spans="1:18" ht="20.25" customHeight="1" x14ac:dyDescent="0.2">
      <c r="A104" s="30">
        <v>49</v>
      </c>
      <c r="B104" s="31" t="s">
        <v>98</v>
      </c>
      <c r="C104" s="32">
        <v>1.038219</v>
      </c>
      <c r="D104" s="32">
        <v>0.81211199999999995</v>
      </c>
      <c r="E104" s="32">
        <v>0.60446</v>
      </c>
      <c r="F104" s="32">
        <v>0.57177</v>
      </c>
      <c r="G104" s="32">
        <v>0.53927000000000003</v>
      </c>
      <c r="H104" s="32">
        <v>0.52717000000000003</v>
      </c>
      <c r="I104" s="32">
        <v>0.51848000000000005</v>
      </c>
      <c r="J104" s="32">
        <v>0.52349000000000001</v>
      </c>
      <c r="K104" s="32">
        <v>0.50088999999999995</v>
      </c>
      <c r="L104" s="32">
        <v>0.58325000000000005</v>
      </c>
      <c r="M104" s="79">
        <v>0.44364999999999999</v>
      </c>
      <c r="N104" s="79">
        <v>0.36022999999999999</v>
      </c>
      <c r="O104" s="79">
        <v>0.48391000000000001</v>
      </c>
      <c r="P104" s="79">
        <v>0.33072000000000001</v>
      </c>
      <c r="Q104" s="79">
        <v>0.24049999999999999</v>
      </c>
      <c r="R104" s="79">
        <v>0.22787299999999999</v>
      </c>
    </row>
    <row r="105" spans="1:18" ht="20.25" customHeight="1" x14ac:dyDescent="0.2">
      <c r="A105" s="30">
        <v>104</v>
      </c>
      <c r="B105" s="31" t="s">
        <v>99</v>
      </c>
      <c r="C105" s="32">
        <v>0.94019299999999995</v>
      </c>
      <c r="D105" s="32">
        <v>0.85240800000000005</v>
      </c>
      <c r="E105" s="32">
        <v>0.86295999999999995</v>
      </c>
      <c r="F105" s="32">
        <v>0.76032999999999995</v>
      </c>
      <c r="G105" s="32">
        <v>0.74902999999999997</v>
      </c>
      <c r="H105" s="32">
        <v>0.59906999999999999</v>
      </c>
      <c r="I105" s="32">
        <v>0.51500999999999997</v>
      </c>
      <c r="J105" s="32">
        <v>0.65046000000000004</v>
      </c>
      <c r="K105" s="32">
        <v>0.71286000000000005</v>
      </c>
      <c r="L105" s="32">
        <v>0.63014000000000003</v>
      </c>
      <c r="M105" s="79">
        <v>0.45839999999999997</v>
      </c>
      <c r="N105" s="79"/>
      <c r="O105" s="79"/>
      <c r="P105" s="79"/>
      <c r="Q105" s="79"/>
      <c r="R105" s="79"/>
    </row>
    <row r="106" spans="1:18" ht="20.25" customHeight="1" x14ac:dyDescent="0.2">
      <c r="A106" s="30">
        <v>71</v>
      </c>
      <c r="B106" s="31" t="s">
        <v>100</v>
      </c>
      <c r="C106" s="32">
        <v>1.3703449999999999</v>
      </c>
      <c r="D106" s="32">
        <v>1.1912670000000001</v>
      </c>
      <c r="E106" s="32">
        <v>1.1973</v>
      </c>
      <c r="F106" s="32">
        <v>0.97858999999999996</v>
      </c>
      <c r="G106" s="32">
        <v>0.99160999999999999</v>
      </c>
      <c r="H106" s="32">
        <v>0.63729999999999998</v>
      </c>
      <c r="I106" s="32">
        <v>0.94640999999999997</v>
      </c>
      <c r="J106" s="32">
        <v>0.64683999999999997</v>
      </c>
      <c r="K106" s="32">
        <v>0.49418000000000001</v>
      </c>
      <c r="L106" s="32">
        <v>0.49243999999999999</v>
      </c>
      <c r="M106" s="79">
        <v>0.43014999999999998</v>
      </c>
      <c r="N106" s="79">
        <v>0.37630999999999998</v>
      </c>
      <c r="O106" s="79">
        <v>0.52598</v>
      </c>
      <c r="P106" s="79">
        <v>0.34715000000000001</v>
      </c>
      <c r="Q106" s="79">
        <v>0.52956999999999999</v>
      </c>
      <c r="R106" s="79">
        <v>0.49180299999999999</v>
      </c>
    </row>
    <row r="107" spans="1:18" ht="20.25" customHeight="1" x14ac:dyDescent="0.2">
      <c r="A107" s="30">
        <v>17</v>
      </c>
      <c r="B107" s="31" t="s">
        <v>101</v>
      </c>
      <c r="C107" s="32">
        <v>1.4475180000000001</v>
      </c>
      <c r="D107" s="32">
        <v>1.47315</v>
      </c>
      <c r="E107" s="32">
        <v>1.34789</v>
      </c>
      <c r="F107" s="32">
        <v>1.24736</v>
      </c>
      <c r="G107" s="32">
        <v>1.3111999999999999</v>
      </c>
      <c r="H107" s="32">
        <v>1.2227600000000001</v>
      </c>
      <c r="I107" s="32">
        <v>1.2551099999999999</v>
      </c>
      <c r="J107" s="32">
        <v>1.2643500000000001</v>
      </c>
      <c r="K107" s="32">
        <v>1.1267499999999999</v>
      </c>
      <c r="L107" s="32">
        <v>0.84382000000000001</v>
      </c>
      <c r="M107" s="79">
        <v>0.99016999999999999</v>
      </c>
      <c r="N107" s="79"/>
      <c r="O107" s="79"/>
      <c r="P107" s="79"/>
      <c r="Q107" s="79"/>
      <c r="R107" s="79"/>
    </row>
    <row r="108" spans="1:18" ht="20.25" customHeight="1" x14ac:dyDescent="0.2">
      <c r="A108" s="30">
        <v>139</v>
      </c>
      <c r="B108" s="31" t="s">
        <v>102</v>
      </c>
      <c r="C108" s="32">
        <v>1.4295899999999999</v>
      </c>
      <c r="D108" s="32">
        <v>1.278527</v>
      </c>
      <c r="E108" s="32">
        <v>1.3125599999999999</v>
      </c>
      <c r="F108" s="32">
        <v>1.2561199999999999</v>
      </c>
      <c r="G108" s="32">
        <v>1.04826</v>
      </c>
      <c r="H108" s="32">
        <v>1.0864400000000001</v>
      </c>
      <c r="I108" s="32">
        <v>1.0943799999999999</v>
      </c>
      <c r="J108" s="32">
        <v>0.99397000000000002</v>
      </c>
      <c r="K108" s="32">
        <v>1.1467099999999999</v>
      </c>
      <c r="L108" s="32">
        <v>1.7284999999999999</v>
      </c>
      <c r="M108" s="79">
        <v>1.9076599999999999</v>
      </c>
      <c r="N108" s="79">
        <v>1.8774999999999999</v>
      </c>
      <c r="O108" s="79">
        <v>1.57199</v>
      </c>
      <c r="P108" s="79">
        <v>1.7508300000000001</v>
      </c>
      <c r="Q108" s="79">
        <v>1.50878</v>
      </c>
      <c r="R108" s="79">
        <v>1.497617</v>
      </c>
    </row>
    <row r="109" spans="1:18" ht="20.25" customHeight="1" x14ac:dyDescent="0.2">
      <c r="A109" s="30">
        <v>39</v>
      </c>
      <c r="B109" s="31" t="s">
        <v>103</v>
      </c>
      <c r="C109" s="32">
        <v>1.657554</v>
      </c>
      <c r="D109" s="32">
        <v>1.2230129999999999</v>
      </c>
      <c r="E109" s="32">
        <v>1.9071400000000001</v>
      </c>
      <c r="F109" s="32">
        <v>1.8341099999999999</v>
      </c>
      <c r="G109" s="32">
        <v>1.5813299999999999</v>
      </c>
      <c r="H109" s="32">
        <v>1.53705</v>
      </c>
      <c r="I109" s="32">
        <v>1.6415299999999999</v>
      </c>
      <c r="J109" s="32">
        <v>1.62625</v>
      </c>
      <c r="K109" s="32">
        <v>1.57684</v>
      </c>
      <c r="L109" s="32">
        <v>1.4660899999999999</v>
      </c>
      <c r="M109" s="79">
        <v>1.3169299999999999</v>
      </c>
      <c r="N109" s="79">
        <v>1.32003</v>
      </c>
      <c r="O109" s="79">
        <v>1.1014299999999999</v>
      </c>
      <c r="P109" s="79">
        <v>1.1311899999999999</v>
      </c>
      <c r="Q109" s="79">
        <v>1.0914299999999999</v>
      </c>
      <c r="R109" s="79">
        <v>0.869224</v>
      </c>
    </row>
    <row r="110" spans="1:18" ht="20.25" customHeight="1" x14ac:dyDescent="0.2">
      <c r="A110" s="30">
        <v>31</v>
      </c>
      <c r="B110" s="31" t="s">
        <v>104</v>
      </c>
      <c r="C110" s="32">
        <v>1.5029129999999999</v>
      </c>
      <c r="D110" s="32">
        <v>1.1995769999999999</v>
      </c>
      <c r="E110" s="32">
        <v>1.1788799999999999</v>
      </c>
      <c r="F110" s="32">
        <v>1.1306700000000001</v>
      </c>
      <c r="G110" s="32">
        <v>1.12652</v>
      </c>
      <c r="H110" s="32">
        <v>0.85885</v>
      </c>
      <c r="I110" s="32">
        <v>0.79498999999999997</v>
      </c>
      <c r="J110" s="32">
        <v>0.93389</v>
      </c>
      <c r="K110" s="32">
        <v>0.95713999999999999</v>
      </c>
      <c r="L110" s="32">
        <v>0.90978999999999999</v>
      </c>
      <c r="M110" s="79">
        <v>0.98612</v>
      </c>
      <c r="N110" s="79">
        <v>1.02938</v>
      </c>
      <c r="O110" s="79">
        <v>0.99750000000000005</v>
      </c>
      <c r="P110" s="79">
        <v>0.92825000000000002</v>
      </c>
      <c r="Q110" s="79">
        <v>0.91795000000000004</v>
      </c>
      <c r="R110" s="79">
        <v>0.89798299999999998</v>
      </c>
    </row>
    <row r="111" spans="1:18" ht="20.25" customHeight="1" x14ac:dyDescent="0.2">
      <c r="A111" s="30">
        <v>50</v>
      </c>
      <c r="B111" s="31" t="s">
        <v>105</v>
      </c>
      <c r="C111" s="32">
        <v>2.6891669999999999</v>
      </c>
      <c r="D111" s="32">
        <v>2.2651789999999998</v>
      </c>
      <c r="E111" s="32">
        <v>2.1432199999999999</v>
      </c>
      <c r="F111" s="32">
        <v>1.7216499999999999</v>
      </c>
      <c r="G111" s="32">
        <v>1.5566899999999999</v>
      </c>
      <c r="H111" s="32">
        <v>1.49142</v>
      </c>
      <c r="I111" s="32">
        <v>1.3968</v>
      </c>
      <c r="J111" s="32">
        <v>1.7143200000000001</v>
      </c>
      <c r="K111" s="32">
        <v>2.0790999999999999</v>
      </c>
      <c r="L111" s="32">
        <v>1.80054</v>
      </c>
      <c r="M111" s="79">
        <v>1.6374299999999999</v>
      </c>
      <c r="N111" s="79">
        <v>1.5007900000000001</v>
      </c>
      <c r="O111" s="79">
        <v>1.2887500000000001</v>
      </c>
      <c r="P111" s="79">
        <v>1.24133</v>
      </c>
      <c r="Q111" s="79">
        <v>1.21292</v>
      </c>
      <c r="R111" s="79">
        <v>0.88119700000000001</v>
      </c>
    </row>
    <row r="112" spans="1:18" ht="20.25" customHeight="1" x14ac:dyDescent="0.2">
      <c r="A112" s="30">
        <v>51</v>
      </c>
      <c r="B112" s="31" t="s">
        <v>106</v>
      </c>
      <c r="C112" s="32">
        <v>3.9107449999999999</v>
      </c>
      <c r="D112" s="32">
        <v>2.9886659999999998</v>
      </c>
      <c r="E112" s="32">
        <v>1.3841600000000001</v>
      </c>
      <c r="F112" s="32">
        <v>2.1684600000000001</v>
      </c>
      <c r="G112" s="32">
        <v>2.0676399999999999</v>
      </c>
      <c r="H112" s="32">
        <v>1.6291100000000001</v>
      </c>
      <c r="I112" s="32">
        <v>1.8752599999999999</v>
      </c>
      <c r="J112" s="32">
        <v>1.4352</v>
      </c>
      <c r="K112" s="32">
        <v>1.47916</v>
      </c>
      <c r="L112" s="32">
        <v>1.0214700000000001</v>
      </c>
      <c r="M112" s="79">
        <v>1.1819900000000001</v>
      </c>
      <c r="N112" s="79">
        <v>1.3377300000000001</v>
      </c>
      <c r="O112" s="79">
        <v>1.2973399999999999</v>
      </c>
      <c r="P112" s="79">
        <v>1.4193899999999999</v>
      </c>
      <c r="Q112" s="79">
        <v>1.4311</v>
      </c>
      <c r="R112" s="79">
        <v>1.527344</v>
      </c>
    </row>
    <row r="113" spans="1:18" ht="20.25" customHeight="1" x14ac:dyDescent="0.2">
      <c r="A113" s="30">
        <v>52</v>
      </c>
      <c r="B113" s="31" t="s">
        <v>107</v>
      </c>
      <c r="C113" s="32">
        <v>2.1418270000000001</v>
      </c>
      <c r="D113" s="32">
        <v>2.1568890000000001</v>
      </c>
      <c r="E113" s="32">
        <v>1.75912</v>
      </c>
      <c r="F113" s="32">
        <v>1.7562899999999999</v>
      </c>
      <c r="G113" s="32">
        <v>1.68438</v>
      </c>
      <c r="H113" s="32">
        <v>1.54535</v>
      </c>
      <c r="I113" s="32">
        <v>1.69669</v>
      </c>
      <c r="J113" s="32">
        <v>1.8009599999999999</v>
      </c>
      <c r="K113" s="32">
        <v>1.6293200000000001</v>
      </c>
      <c r="L113" s="32">
        <v>1.5871900000000001</v>
      </c>
      <c r="M113" s="79">
        <v>1.82534</v>
      </c>
      <c r="N113" s="79">
        <v>1.63171</v>
      </c>
      <c r="O113" s="79">
        <v>1.46071</v>
      </c>
      <c r="P113" s="79">
        <v>1.3235699999999999</v>
      </c>
      <c r="Q113" s="79">
        <v>1.21591</v>
      </c>
      <c r="R113" s="79">
        <v>1.1607890000000001</v>
      </c>
    </row>
    <row r="114" spans="1:18" ht="20.25" customHeight="1" x14ac:dyDescent="0.2">
      <c r="A114" s="30">
        <v>53</v>
      </c>
      <c r="B114" s="31" t="s">
        <v>108</v>
      </c>
      <c r="C114" s="32">
        <v>2.7585959999999998</v>
      </c>
      <c r="D114" s="32">
        <v>2.6244890000000001</v>
      </c>
      <c r="E114" s="32">
        <v>2.5284</v>
      </c>
      <c r="F114" s="32">
        <v>2.2999000000000001</v>
      </c>
      <c r="G114" s="32">
        <v>2.1408299999999998</v>
      </c>
      <c r="H114" s="32">
        <v>1.9139999999999999</v>
      </c>
      <c r="I114" s="32">
        <v>2.4299200000000001</v>
      </c>
      <c r="J114" s="32">
        <v>2.60649</v>
      </c>
      <c r="K114" s="32">
        <v>2.6957599999999999</v>
      </c>
      <c r="L114" s="32">
        <v>2.8222200000000002</v>
      </c>
      <c r="M114" s="79">
        <v>2.5508799999999998</v>
      </c>
      <c r="N114" s="79">
        <v>2.5050400000000002</v>
      </c>
      <c r="O114" s="79">
        <v>2.24526</v>
      </c>
      <c r="P114" s="79">
        <v>1.8499699999999999</v>
      </c>
      <c r="Q114" s="79">
        <v>2.64351</v>
      </c>
      <c r="R114" s="79">
        <v>2.5224039999999999</v>
      </c>
    </row>
    <row r="115" spans="1:18" ht="20.25" customHeight="1" x14ac:dyDescent="0.2">
      <c r="A115" s="30">
        <v>140</v>
      </c>
      <c r="B115" s="31" t="s">
        <v>109</v>
      </c>
      <c r="C115" s="32">
        <v>1.633761</v>
      </c>
      <c r="D115" s="32">
        <v>1.3698360000000001</v>
      </c>
      <c r="E115" s="32">
        <v>1.2150000000000001</v>
      </c>
      <c r="F115" s="32">
        <v>1.05762</v>
      </c>
      <c r="G115" s="32">
        <v>0.88324999999999998</v>
      </c>
      <c r="H115" s="32">
        <v>0.96440000000000003</v>
      </c>
      <c r="I115" s="32">
        <v>0.96777999999999997</v>
      </c>
      <c r="J115" s="32">
        <v>1.0948</v>
      </c>
      <c r="K115" s="32">
        <v>1.09565</v>
      </c>
      <c r="L115" s="32">
        <v>1.13564</v>
      </c>
      <c r="M115" s="79">
        <v>1.3225800000000001</v>
      </c>
      <c r="N115" s="79">
        <v>1.20509</v>
      </c>
      <c r="O115" s="79">
        <v>1.0169299999999999</v>
      </c>
      <c r="P115" s="79">
        <v>0.82808000000000004</v>
      </c>
      <c r="Q115" s="79">
        <v>0.81528999999999996</v>
      </c>
      <c r="R115" s="79">
        <v>0.87203200000000003</v>
      </c>
    </row>
    <row r="116" spans="1:18" ht="20.25" customHeight="1" x14ac:dyDescent="0.2">
      <c r="A116" s="30">
        <v>87</v>
      </c>
      <c r="B116" s="31" t="s">
        <v>110</v>
      </c>
      <c r="C116" s="32">
        <v>1.2018960000000001</v>
      </c>
      <c r="D116" s="32">
        <v>1.537636</v>
      </c>
      <c r="E116" s="32">
        <v>1.25668</v>
      </c>
      <c r="F116" s="32">
        <v>1.3084100000000001</v>
      </c>
      <c r="G116" s="32">
        <v>1.21913</v>
      </c>
      <c r="H116" s="32">
        <v>1.1143400000000001</v>
      </c>
      <c r="I116" s="32">
        <v>1.0795300000000001</v>
      </c>
      <c r="J116" s="32">
        <v>1.10615</v>
      </c>
      <c r="K116" s="32">
        <v>1.0324</v>
      </c>
      <c r="L116" s="32">
        <v>0.97287000000000001</v>
      </c>
      <c r="M116" s="79">
        <v>0.39694000000000002</v>
      </c>
      <c r="N116" s="79">
        <v>0.36617</v>
      </c>
      <c r="O116" s="79">
        <v>0.31456000000000001</v>
      </c>
      <c r="P116" s="79">
        <v>0.41172999999999998</v>
      </c>
      <c r="Q116" s="79">
        <v>0.34218999999999999</v>
      </c>
      <c r="R116" s="79">
        <v>0.499525</v>
      </c>
    </row>
    <row r="117" spans="1:18" ht="20.25" customHeight="1" x14ac:dyDescent="0.2">
      <c r="A117" s="30">
        <v>1123</v>
      </c>
      <c r="B117" s="31" t="s">
        <v>111</v>
      </c>
      <c r="C117" s="32">
        <v>2.137464</v>
      </c>
      <c r="D117" s="32">
        <v>2.1458059999999999</v>
      </c>
      <c r="E117" s="32">
        <v>1.73404</v>
      </c>
      <c r="F117" s="32">
        <v>2.0418799999999999</v>
      </c>
      <c r="G117" s="32">
        <v>1.8113999999999999</v>
      </c>
      <c r="H117" s="32">
        <v>1.82714</v>
      </c>
      <c r="I117" s="32">
        <v>1.3283</v>
      </c>
      <c r="J117" s="32"/>
      <c r="K117" s="32"/>
      <c r="L117" s="32"/>
      <c r="M117" s="79"/>
      <c r="N117" s="79"/>
      <c r="O117" s="79"/>
      <c r="P117" s="79"/>
      <c r="Q117" s="79"/>
      <c r="R117" s="79"/>
    </row>
    <row r="118" spans="1:18" ht="20.25" customHeight="1" x14ac:dyDescent="0.2">
      <c r="A118" s="30">
        <v>156</v>
      </c>
      <c r="B118" s="31" t="s">
        <v>112</v>
      </c>
      <c r="C118" s="32">
        <v>2.0593530000000002</v>
      </c>
      <c r="D118" s="32">
        <v>2.2467199999999998</v>
      </c>
      <c r="E118" s="32">
        <v>2.2760699999999998</v>
      </c>
      <c r="F118" s="32">
        <v>2.17442</v>
      </c>
      <c r="G118" s="32">
        <v>1.13544</v>
      </c>
      <c r="H118" s="32">
        <v>0.34787000000000001</v>
      </c>
      <c r="I118" s="32">
        <v>1.0465199999999999</v>
      </c>
      <c r="J118" s="32">
        <v>1.8118300000000001</v>
      </c>
      <c r="K118" s="32">
        <v>2.8762599999999998</v>
      </c>
      <c r="L118" s="32">
        <v>4.0130100000000004</v>
      </c>
      <c r="M118" s="79">
        <v>4.9732000000000003</v>
      </c>
      <c r="N118" s="79">
        <v>4.6975499999999997</v>
      </c>
      <c r="O118" s="79">
        <v>4.48766</v>
      </c>
      <c r="P118" s="79">
        <v>5.1996399999999996</v>
      </c>
      <c r="Q118" s="79">
        <v>4.5518400000000003</v>
      </c>
      <c r="R118" s="79">
        <v>1.3109379999999999</v>
      </c>
    </row>
    <row r="119" spans="1:18" ht="20.25" customHeight="1" x14ac:dyDescent="0.2">
      <c r="A119" s="30">
        <v>124</v>
      </c>
      <c r="B119" s="31" t="s">
        <v>113</v>
      </c>
      <c r="C119" s="32">
        <v>0.919655</v>
      </c>
      <c r="D119" s="32">
        <v>0.88322900000000004</v>
      </c>
      <c r="E119" s="32">
        <v>0.60658999999999996</v>
      </c>
      <c r="F119" s="32">
        <v>0.68596999999999997</v>
      </c>
      <c r="G119" s="32">
        <v>0.76385000000000003</v>
      </c>
      <c r="H119" s="32">
        <v>0.68128</v>
      </c>
      <c r="I119" s="32">
        <v>0.75149999999999995</v>
      </c>
      <c r="J119" s="32">
        <v>0.63936000000000004</v>
      </c>
      <c r="K119" s="32">
        <v>0.70814999999999995</v>
      </c>
      <c r="L119" s="32">
        <v>0.56742000000000004</v>
      </c>
      <c r="M119" s="79">
        <v>0.59923000000000004</v>
      </c>
      <c r="N119" s="79">
        <v>0.69323999999999997</v>
      </c>
      <c r="O119" s="79">
        <v>0.6895</v>
      </c>
      <c r="P119" s="79">
        <v>0.78944000000000003</v>
      </c>
      <c r="Q119" s="79">
        <v>0.78022999999999998</v>
      </c>
      <c r="R119" s="79">
        <v>0.82711900000000005</v>
      </c>
    </row>
    <row r="120" spans="1:18" ht="20.25" customHeight="1" x14ac:dyDescent="0.2">
      <c r="A120" s="30">
        <v>141</v>
      </c>
      <c r="B120" s="31" t="s">
        <v>114</v>
      </c>
      <c r="C120" s="32">
        <v>1.9551989999999999</v>
      </c>
      <c r="D120" s="32">
        <v>1.911179</v>
      </c>
      <c r="E120" s="32">
        <v>1.6644399999999999</v>
      </c>
      <c r="F120" s="32">
        <v>1.6801900000000001</v>
      </c>
      <c r="G120" s="32">
        <v>1.93929</v>
      </c>
      <c r="H120" s="32">
        <v>2.38428</v>
      </c>
      <c r="I120" s="32">
        <v>2.39351</v>
      </c>
      <c r="J120" s="32">
        <v>2.2938100000000001</v>
      </c>
      <c r="K120" s="32">
        <v>2.5144199999999999</v>
      </c>
      <c r="L120" s="32">
        <v>2.4757500000000001</v>
      </c>
      <c r="M120" s="79">
        <v>2.58453</v>
      </c>
      <c r="N120" s="79">
        <v>2.4680900000000001</v>
      </c>
      <c r="O120" s="79">
        <v>2.1917200000000001</v>
      </c>
      <c r="P120" s="79">
        <v>2.2643300000000002</v>
      </c>
      <c r="Q120" s="79">
        <v>1.9962800000000001</v>
      </c>
      <c r="R120" s="79">
        <v>1.7002600000000001</v>
      </c>
    </row>
    <row r="121" spans="1:18" ht="20.25" customHeight="1" x14ac:dyDescent="0.2">
      <c r="A121" s="30">
        <v>147</v>
      </c>
      <c r="B121" s="31" t="s">
        <v>115</v>
      </c>
      <c r="C121" s="32">
        <v>0.67100800000000005</v>
      </c>
      <c r="D121" s="32">
        <v>0.53384799999999999</v>
      </c>
      <c r="E121" s="32">
        <v>0.68494999999999995</v>
      </c>
      <c r="F121" s="32">
        <v>0.78561000000000003</v>
      </c>
      <c r="G121" s="32">
        <v>0.71601000000000004</v>
      </c>
      <c r="H121" s="32">
        <v>0.58979999999999999</v>
      </c>
      <c r="I121" s="32">
        <v>0.58535000000000004</v>
      </c>
      <c r="J121" s="32">
        <v>0.93442000000000003</v>
      </c>
      <c r="K121" s="32">
        <v>1.37375</v>
      </c>
      <c r="L121" s="32">
        <v>1.4967200000000001</v>
      </c>
      <c r="M121" s="79">
        <v>2.3390599999999999</v>
      </c>
      <c r="N121" s="79">
        <v>2.5322</v>
      </c>
      <c r="O121" s="79">
        <v>1.90279</v>
      </c>
      <c r="P121" s="79">
        <v>1.86293</v>
      </c>
      <c r="Q121" s="79">
        <v>1.7812300000000001</v>
      </c>
      <c r="R121" s="79">
        <v>1.6908920000000001</v>
      </c>
    </row>
    <row r="122" spans="1:18" ht="20.25" customHeight="1" x14ac:dyDescent="0.2">
      <c r="A122" s="30">
        <v>108</v>
      </c>
      <c r="B122" s="31" t="s">
        <v>116</v>
      </c>
      <c r="C122" s="32">
        <v>0.45385900000000001</v>
      </c>
      <c r="D122" s="32">
        <v>0.29320099999999999</v>
      </c>
      <c r="E122" s="32">
        <v>0.43813000000000002</v>
      </c>
      <c r="F122" s="32">
        <v>0.60058999999999996</v>
      </c>
      <c r="G122" s="32">
        <v>0.59192</v>
      </c>
      <c r="H122" s="32">
        <v>0.60045999999999999</v>
      </c>
      <c r="I122" s="32">
        <v>0.77756999999999998</v>
      </c>
      <c r="J122" s="32">
        <v>0.72338000000000002</v>
      </c>
      <c r="K122" s="32">
        <v>0.83533000000000002</v>
      </c>
      <c r="L122" s="32">
        <v>0.87072000000000005</v>
      </c>
      <c r="M122" s="79">
        <v>0.91876000000000002</v>
      </c>
      <c r="N122" s="79">
        <v>1.03163</v>
      </c>
      <c r="O122" s="79">
        <v>1.03311</v>
      </c>
      <c r="P122" s="79">
        <v>1.1398900000000001</v>
      </c>
      <c r="Q122" s="79">
        <v>1.25204</v>
      </c>
      <c r="R122" s="79">
        <v>1.182023</v>
      </c>
    </row>
    <row r="123" spans="1:18" ht="20.25" customHeight="1" x14ac:dyDescent="0.2">
      <c r="A123" s="30">
        <v>40</v>
      </c>
      <c r="B123" s="31" t="s">
        <v>117</v>
      </c>
      <c r="C123" s="32">
        <v>0.45363700000000001</v>
      </c>
      <c r="D123" s="32">
        <v>0.97744500000000001</v>
      </c>
      <c r="E123" s="32">
        <v>0.51149</v>
      </c>
      <c r="F123" s="32">
        <v>0.35855999999999999</v>
      </c>
      <c r="G123" s="32">
        <v>0.51456000000000002</v>
      </c>
      <c r="H123" s="32">
        <v>0.65092000000000005</v>
      </c>
      <c r="I123" s="32">
        <v>0.68562000000000001</v>
      </c>
      <c r="J123" s="32">
        <v>0.77064999999999995</v>
      </c>
      <c r="K123" s="32">
        <v>0.74734999999999996</v>
      </c>
      <c r="L123" s="32">
        <v>0.61365000000000003</v>
      </c>
      <c r="M123" s="79">
        <v>0.6794</v>
      </c>
      <c r="N123" s="79">
        <v>0.64468000000000003</v>
      </c>
      <c r="O123" s="79">
        <v>0.74583999999999995</v>
      </c>
      <c r="P123" s="79">
        <v>0.59252000000000005</v>
      </c>
      <c r="Q123" s="79">
        <v>0.66649000000000003</v>
      </c>
      <c r="R123" s="79">
        <v>0.59718599999999999</v>
      </c>
    </row>
    <row r="124" spans="1:18" ht="20.25" customHeight="1" x14ac:dyDescent="0.2">
      <c r="A124" s="30">
        <v>1125</v>
      </c>
      <c r="B124" s="31" t="s">
        <v>118</v>
      </c>
      <c r="C124" s="32">
        <v>0.95680600000000005</v>
      </c>
      <c r="D124" s="32">
        <v>0.93364800000000003</v>
      </c>
      <c r="E124" s="32">
        <v>0.91581999999999997</v>
      </c>
      <c r="F124" s="32">
        <v>1.0013700000000001</v>
      </c>
      <c r="G124" s="32">
        <v>0.96877999999999997</v>
      </c>
      <c r="H124" s="32">
        <v>0.94427000000000005</v>
      </c>
      <c r="I124" s="32">
        <v>1.04819</v>
      </c>
      <c r="J124" s="32">
        <v>1.1288</v>
      </c>
      <c r="K124" s="32">
        <v>1.10328</v>
      </c>
      <c r="L124" s="32">
        <v>1.35145</v>
      </c>
      <c r="M124" s="79">
        <v>1.35789</v>
      </c>
      <c r="N124" s="79">
        <v>1.3138000000000001</v>
      </c>
      <c r="O124" s="79">
        <v>1.2376400000000001</v>
      </c>
      <c r="P124" s="79">
        <v>1.2779799999999999</v>
      </c>
      <c r="Q124" s="79">
        <v>1.34694</v>
      </c>
      <c r="R124" s="79"/>
    </row>
    <row r="125" spans="1:18" ht="20.25" customHeight="1" x14ac:dyDescent="0.2">
      <c r="A125" s="30">
        <v>54</v>
      </c>
      <c r="B125" s="31" t="s">
        <v>125</v>
      </c>
      <c r="C125" s="32">
        <v>1.573871</v>
      </c>
      <c r="D125" s="32">
        <v>1.574784</v>
      </c>
      <c r="E125" s="32">
        <v>1.5242100000000001</v>
      </c>
      <c r="F125" s="32">
        <v>1.7850600000000001</v>
      </c>
      <c r="G125" s="32">
        <v>1.4193100000000001</v>
      </c>
      <c r="H125" s="32">
        <v>1.0551699999999999</v>
      </c>
      <c r="I125" s="32">
        <v>1.3733</v>
      </c>
      <c r="J125" s="32">
        <v>1.4055200000000001</v>
      </c>
      <c r="K125" s="32">
        <v>1.6280300000000001</v>
      </c>
      <c r="L125" s="32">
        <v>1.47943</v>
      </c>
      <c r="M125" s="79">
        <v>1.5740799999999999</v>
      </c>
      <c r="N125" s="79">
        <v>1.51088</v>
      </c>
      <c r="O125" s="79">
        <v>1.3022499999999999</v>
      </c>
      <c r="P125" s="79">
        <v>1.6345799999999999</v>
      </c>
      <c r="Q125" s="79">
        <v>1.50813</v>
      </c>
      <c r="R125" s="79">
        <v>1.3976379999999999</v>
      </c>
    </row>
    <row r="126" spans="1:18" ht="20.25" customHeight="1" x14ac:dyDescent="0.2">
      <c r="A126" s="30">
        <v>55</v>
      </c>
      <c r="B126" s="31" t="s">
        <v>126</v>
      </c>
      <c r="C126" s="32">
        <v>1.09693</v>
      </c>
      <c r="D126" s="32">
        <v>1.1827749999999999</v>
      </c>
      <c r="E126" s="32">
        <v>0.93589999999999995</v>
      </c>
      <c r="F126" s="32">
        <v>0.71123999999999998</v>
      </c>
      <c r="G126" s="32">
        <v>0.53085000000000004</v>
      </c>
      <c r="H126" s="32">
        <v>0.59774000000000005</v>
      </c>
      <c r="I126" s="32">
        <v>0.46483000000000002</v>
      </c>
      <c r="J126" s="32">
        <v>0.39863999999999999</v>
      </c>
      <c r="K126" s="32">
        <v>0.46254000000000001</v>
      </c>
      <c r="L126" s="32">
        <v>0.49323</v>
      </c>
      <c r="M126" s="79">
        <v>0.56574999999999998</v>
      </c>
      <c r="N126" s="79">
        <v>0.36446000000000001</v>
      </c>
      <c r="O126" s="79">
        <v>0.33632000000000001</v>
      </c>
      <c r="P126" s="79">
        <v>0.45351999999999998</v>
      </c>
      <c r="Q126" s="79">
        <v>0.89388000000000001</v>
      </c>
      <c r="R126" s="79">
        <v>1.0146900000000001</v>
      </c>
    </row>
    <row r="127" spans="1:18" ht="20.25" customHeight="1" x14ac:dyDescent="0.2">
      <c r="A127" s="30">
        <v>56</v>
      </c>
      <c r="B127" s="31" t="s">
        <v>127</v>
      </c>
      <c r="C127" s="32">
        <v>1.0793060000000001</v>
      </c>
      <c r="D127" s="32">
        <v>0.85997699999999999</v>
      </c>
      <c r="E127" s="32">
        <v>0.59921000000000002</v>
      </c>
      <c r="F127" s="32">
        <v>0.39095000000000002</v>
      </c>
      <c r="G127" s="32">
        <v>0.37673000000000001</v>
      </c>
      <c r="H127" s="32">
        <v>0.33148</v>
      </c>
      <c r="I127" s="32">
        <v>0.40595999999999999</v>
      </c>
      <c r="J127" s="32">
        <v>0.32584000000000002</v>
      </c>
      <c r="K127" s="32">
        <v>0.33234999999999998</v>
      </c>
      <c r="L127" s="32">
        <v>0.33968999999999999</v>
      </c>
      <c r="M127" s="79">
        <v>0.29226999999999997</v>
      </c>
      <c r="N127" s="79">
        <v>2.78301</v>
      </c>
      <c r="O127" s="79">
        <v>6.51187</v>
      </c>
      <c r="P127" s="79">
        <v>4.7445000000000004</v>
      </c>
      <c r="Q127" s="79">
        <v>4.0782400000000001</v>
      </c>
      <c r="R127" s="79">
        <v>3.7740149999999999</v>
      </c>
    </row>
    <row r="128" spans="1:18" ht="20.25" customHeight="1" x14ac:dyDescent="0.2">
      <c r="A128" s="30">
        <v>1072</v>
      </c>
      <c r="B128" s="31" t="s">
        <v>128</v>
      </c>
      <c r="C128" s="32">
        <v>1.622657</v>
      </c>
      <c r="D128" s="32">
        <v>1.9431130000000001</v>
      </c>
      <c r="E128" s="32">
        <v>2.1265499999999999</v>
      </c>
      <c r="F128" s="32"/>
      <c r="G128" s="32"/>
      <c r="H128" s="32"/>
      <c r="I128" s="32"/>
      <c r="J128" s="32"/>
      <c r="K128" s="32"/>
      <c r="L128" s="32"/>
      <c r="M128" s="79"/>
      <c r="N128" s="79"/>
      <c r="O128" s="79"/>
      <c r="P128" s="79"/>
      <c r="Q128" s="79"/>
      <c r="R128" s="79"/>
    </row>
    <row r="129" spans="1:18" ht="20.25" customHeight="1" x14ac:dyDescent="0.2">
      <c r="A129" s="30">
        <v>72</v>
      </c>
      <c r="B129" s="31" t="s">
        <v>129</v>
      </c>
      <c r="C129" s="32"/>
      <c r="D129" s="32"/>
      <c r="E129" s="32"/>
      <c r="F129" s="32">
        <v>1.4564600000000001</v>
      </c>
      <c r="G129" s="32">
        <v>1.43153</v>
      </c>
      <c r="H129" s="32">
        <v>1.5463</v>
      </c>
      <c r="I129" s="32">
        <v>1.5634999999999999</v>
      </c>
      <c r="J129" s="32">
        <v>1.5019499999999999</v>
      </c>
      <c r="K129" s="32">
        <v>1.5579700000000001</v>
      </c>
      <c r="L129" s="32">
        <v>1.5201899999999999</v>
      </c>
      <c r="M129" s="79">
        <v>1.58013</v>
      </c>
      <c r="N129" s="79">
        <v>1.5918300000000001</v>
      </c>
      <c r="O129" s="79">
        <v>1.4460599999999999</v>
      </c>
      <c r="P129" s="79">
        <v>1.65289</v>
      </c>
      <c r="Q129" s="79">
        <v>1.3548500000000001</v>
      </c>
      <c r="R129" s="79">
        <v>1.2734479999999999</v>
      </c>
    </row>
    <row r="130" spans="1:18" ht="20.25" customHeight="1" x14ac:dyDescent="0.2">
      <c r="A130" s="30">
        <v>163</v>
      </c>
      <c r="B130" s="31" t="s">
        <v>119</v>
      </c>
      <c r="C130" s="32">
        <v>1.482521</v>
      </c>
      <c r="D130" s="32">
        <v>1.7599370000000001</v>
      </c>
      <c r="E130" s="32">
        <v>1.42814</v>
      </c>
      <c r="F130" s="32">
        <v>1.14839</v>
      </c>
      <c r="G130" s="32">
        <v>0.85507999999999995</v>
      </c>
      <c r="H130" s="32">
        <v>0.72924999999999995</v>
      </c>
      <c r="I130" s="32">
        <v>0.79310999999999998</v>
      </c>
      <c r="J130" s="32">
        <v>0.76793</v>
      </c>
      <c r="K130" s="32">
        <v>0.81642999999999999</v>
      </c>
      <c r="L130" s="32">
        <v>0.87451999999999996</v>
      </c>
      <c r="M130" s="79">
        <v>1.3839600000000001</v>
      </c>
      <c r="N130" s="79">
        <v>1.21427</v>
      </c>
      <c r="O130" s="79">
        <v>0.89158999999999999</v>
      </c>
      <c r="P130" s="79">
        <v>0.85667000000000004</v>
      </c>
      <c r="Q130" s="79">
        <v>1.19143</v>
      </c>
      <c r="R130" s="79">
        <v>1.3633850000000001</v>
      </c>
    </row>
    <row r="131" spans="1:18" ht="20.25" customHeight="1" x14ac:dyDescent="0.2">
      <c r="A131" s="30">
        <v>1105</v>
      </c>
      <c r="B131" s="31" t="s">
        <v>120</v>
      </c>
      <c r="C131" s="32">
        <v>1.4431400000000001</v>
      </c>
      <c r="D131" s="32">
        <v>1.1893130000000001</v>
      </c>
      <c r="E131" s="32">
        <v>0.71726000000000001</v>
      </c>
      <c r="F131" s="32"/>
      <c r="G131" s="32"/>
      <c r="H131" s="32"/>
      <c r="I131" s="32"/>
      <c r="J131" s="32"/>
      <c r="K131" s="32"/>
      <c r="L131" s="32"/>
      <c r="M131" s="79"/>
      <c r="N131" s="79"/>
      <c r="O131" s="79"/>
      <c r="P131" s="79"/>
      <c r="Q131" s="79"/>
      <c r="R131" s="79"/>
    </row>
    <row r="132" spans="1:18" ht="20.25" customHeight="1" x14ac:dyDescent="0.2">
      <c r="A132" s="30">
        <v>106</v>
      </c>
      <c r="B132" s="31" t="s">
        <v>122</v>
      </c>
      <c r="C132" s="32">
        <v>1.8898999999999999</v>
      </c>
      <c r="D132" s="32">
        <v>1.5426070000000001</v>
      </c>
      <c r="E132" s="32">
        <v>1.4999800000000001</v>
      </c>
      <c r="F132" s="32">
        <v>1.44136</v>
      </c>
      <c r="G132" s="32">
        <v>1.3790100000000001</v>
      </c>
      <c r="H132" s="32">
        <v>1.77386</v>
      </c>
      <c r="I132" s="32">
        <v>2.0827200000000001</v>
      </c>
      <c r="J132" s="32">
        <v>1.96173</v>
      </c>
      <c r="K132" s="32">
        <v>1.78796</v>
      </c>
      <c r="L132" s="32">
        <v>1.69693</v>
      </c>
      <c r="M132" s="79">
        <v>1.5360199999999999</v>
      </c>
      <c r="N132" s="79">
        <v>1.41658</v>
      </c>
      <c r="O132" s="79">
        <v>1.4396</v>
      </c>
      <c r="P132" s="79">
        <v>1.2587699999999999</v>
      </c>
      <c r="Q132" s="79">
        <v>1.2978700000000001</v>
      </c>
      <c r="R132" s="79">
        <v>1.1032360000000001</v>
      </c>
    </row>
    <row r="133" spans="1:18" ht="20.25" customHeight="1" x14ac:dyDescent="0.2">
      <c r="A133" s="30">
        <v>1107</v>
      </c>
      <c r="B133" s="31" t="s">
        <v>121</v>
      </c>
      <c r="C133" s="32">
        <v>1.7102470000000001</v>
      </c>
      <c r="D133" s="32">
        <v>1.7369600000000001</v>
      </c>
      <c r="E133" s="32">
        <v>1.7142999999999999</v>
      </c>
      <c r="F133" s="32"/>
      <c r="G133" s="32"/>
      <c r="H133" s="32"/>
      <c r="I133" s="32"/>
      <c r="J133" s="32"/>
      <c r="K133" s="32"/>
      <c r="L133" s="32"/>
      <c r="M133" s="79"/>
      <c r="N133" s="79"/>
      <c r="O133" s="79"/>
      <c r="P133" s="79"/>
      <c r="Q133" s="79"/>
      <c r="R133" s="79"/>
    </row>
    <row r="134" spans="1:18" ht="20.25" customHeight="1" x14ac:dyDescent="0.2">
      <c r="A134" s="30">
        <v>118</v>
      </c>
      <c r="B134" s="31" t="s">
        <v>123</v>
      </c>
      <c r="C134" s="32">
        <v>1.602287</v>
      </c>
      <c r="D134" s="32">
        <v>1.1713249999999999</v>
      </c>
      <c r="E134" s="32">
        <v>1.0006600000000001</v>
      </c>
      <c r="F134" s="32">
        <v>0.29270000000000002</v>
      </c>
      <c r="G134" s="32">
        <v>0.80878000000000005</v>
      </c>
      <c r="H134" s="32">
        <v>0.58887999999999996</v>
      </c>
      <c r="I134" s="32">
        <v>0.50563999999999998</v>
      </c>
      <c r="J134" s="32">
        <v>0.47653000000000001</v>
      </c>
      <c r="K134" s="32">
        <v>0.71506999999999998</v>
      </c>
      <c r="L134" s="32">
        <v>1.1445799999999999</v>
      </c>
      <c r="M134" s="79">
        <v>1.74794</v>
      </c>
      <c r="N134" s="79">
        <v>2.0413999999999999</v>
      </c>
      <c r="O134" s="79">
        <v>1.8173299999999999</v>
      </c>
      <c r="P134" s="79">
        <v>1.6756800000000001</v>
      </c>
      <c r="Q134" s="79">
        <v>1.4408799999999999</v>
      </c>
      <c r="R134" s="79">
        <v>1.8225229999999999</v>
      </c>
    </row>
    <row r="135" spans="1:18" ht="20.25" customHeight="1" x14ac:dyDescent="0.2">
      <c r="A135" s="30">
        <v>1155</v>
      </c>
      <c r="B135" s="31" t="s">
        <v>124</v>
      </c>
      <c r="C135" s="32">
        <v>1.70963</v>
      </c>
      <c r="D135" s="32">
        <v>1.70869</v>
      </c>
      <c r="E135" s="32">
        <v>1.72261</v>
      </c>
      <c r="F135" s="32">
        <v>1.68259</v>
      </c>
      <c r="G135" s="32">
        <v>1.5683100000000001</v>
      </c>
      <c r="H135" s="32">
        <v>1.4984200000000001</v>
      </c>
      <c r="I135" s="32">
        <v>1.46719</v>
      </c>
      <c r="J135" s="32">
        <v>1.28714</v>
      </c>
      <c r="K135" s="32">
        <v>1.5693600000000001</v>
      </c>
      <c r="L135" s="32">
        <v>1.6722900000000001</v>
      </c>
      <c r="M135" s="79">
        <v>1.6103400000000001</v>
      </c>
      <c r="N135" s="79">
        <v>2.0731700000000002</v>
      </c>
      <c r="O135" s="79">
        <v>2.1766700000000001</v>
      </c>
      <c r="P135" s="79">
        <v>1.8514600000000001</v>
      </c>
      <c r="Q135" s="79">
        <v>2.6021399999999999</v>
      </c>
      <c r="R135" s="79"/>
    </row>
    <row r="136" spans="1:18" ht="20.25" customHeight="1" x14ac:dyDescent="0.2">
      <c r="A136" s="30">
        <v>57</v>
      </c>
      <c r="B136" s="31" t="s">
        <v>134</v>
      </c>
      <c r="C136" s="32">
        <v>2.5421320000000001</v>
      </c>
      <c r="D136" s="32">
        <v>2.4256880000000001</v>
      </c>
      <c r="E136" s="32">
        <v>2.26742</v>
      </c>
      <c r="F136" s="32">
        <v>1.80884</v>
      </c>
      <c r="G136" s="32">
        <v>1.77217</v>
      </c>
      <c r="H136" s="32">
        <v>1.71546</v>
      </c>
      <c r="I136" s="32">
        <v>3.0762200000000002</v>
      </c>
      <c r="J136" s="32">
        <v>3.4158400000000002</v>
      </c>
      <c r="K136" s="32">
        <v>3.1388400000000001</v>
      </c>
      <c r="L136" s="32">
        <v>2.6143299999999998</v>
      </c>
      <c r="M136" s="79">
        <v>2.35737</v>
      </c>
      <c r="N136" s="79">
        <v>2.1409400000000001</v>
      </c>
      <c r="O136" s="79">
        <v>1.61398</v>
      </c>
      <c r="P136" s="79">
        <v>1.54792</v>
      </c>
      <c r="Q136" s="79">
        <v>1.4481299999999999</v>
      </c>
      <c r="R136" s="79">
        <v>1.42211</v>
      </c>
    </row>
    <row r="137" spans="1:18" ht="20.25" customHeight="1" x14ac:dyDescent="0.2">
      <c r="A137" s="30">
        <v>41</v>
      </c>
      <c r="B137" s="31" t="s">
        <v>130</v>
      </c>
      <c r="C137" s="32">
        <v>0.94698099999999996</v>
      </c>
      <c r="D137" s="32">
        <v>0.88307400000000003</v>
      </c>
      <c r="E137" s="32">
        <v>0.86041000000000001</v>
      </c>
      <c r="F137" s="32">
        <v>0.82516999999999996</v>
      </c>
      <c r="G137" s="32">
        <v>0.9284</v>
      </c>
      <c r="H137" s="32">
        <v>0.86899999999999999</v>
      </c>
      <c r="I137" s="32">
        <v>1.04789</v>
      </c>
      <c r="J137" s="32">
        <v>0.71728000000000003</v>
      </c>
      <c r="K137" s="32">
        <v>0.84287999999999996</v>
      </c>
      <c r="L137" s="32">
        <v>0.87633000000000005</v>
      </c>
      <c r="M137" s="79">
        <v>0.84672000000000003</v>
      </c>
      <c r="N137" s="79">
        <v>0.64034000000000002</v>
      </c>
      <c r="O137" s="79">
        <v>0.61673999999999995</v>
      </c>
      <c r="P137" s="79">
        <v>1.05077</v>
      </c>
      <c r="Q137" s="79">
        <v>1.05359</v>
      </c>
      <c r="R137" s="79">
        <v>0.80291599999999996</v>
      </c>
    </row>
    <row r="138" spans="1:18" ht="20.25" customHeight="1" x14ac:dyDescent="0.2">
      <c r="A138" s="30">
        <v>58</v>
      </c>
      <c r="B138" s="31" t="s">
        <v>135</v>
      </c>
      <c r="C138" s="32">
        <v>1.313965</v>
      </c>
      <c r="D138" s="32">
        <v>1.0679339999999999</v>
      </c>
      <c r="E138" s="32">
        <v>1.1541300000000001</v>
      </c>
      <c r="F138" s="32">
        <v>1.0559499999999999</v>
      </c>
      <c r="G138" s="32">
        <v>1.03827</v>
      </c>
      <c r="H138" s="32">
        <v>1.06203</v>
      </c>
      <c r="I138" s="32">
        <v>1.2581</v>
      </c>
      <c r="J138" s="32">
        <v>1.28532</v>
      </c>
      <c r="K138" s="32">
        <v>1.43537</v>
      </c>
      <c r="L138" s="32">
        <v>1.51163</v>
      </c>
      <c r="M138" s="79">
        <v>1.41276</v>
      </c>
      <c r="N138" s="79">
        <v>1.5351399999999999</v>
      </c>
      <c r="O138" s="79">
        <v>1.5241800000000001</v>
      </c>
      <c r="P138" s="79">
        <v>1.44692</v>
      </c>
      <c r="Q138" s="79">
        <v>1.9988999999999999</v>
      </c>
      <c r="R138" s="79">
        <v>1.7168019999999999</v>
      </c>
    </row>
    <row r="139" spans="1:18" ht="20.25" customHeight="1" x14ac:dyDescent="0.2">
      <c r="A139" s="30">
        <v>142</v>
      </c>
      <c r="B139" s="31" t="s">
        <v>131</v>
      </c>
      <c r="C139" s="32">
        <v>1.11195</v>
      </c>
      <c r="D139" s="32">
        <v>1.364784</v>
      </c>
      <c r="E139" s="32">
        <v>1.39418</v>
      </c>
      <c r="F139" s="32">
        <v>1.4259500000000001</v>
      </c>
      <c r="G139" s="32">
        <v>0.93227000000000004</v>
      </c>
      <c r="H139" s="32">
        <v>0.99465999999999999</v>
      </c>
      <c r="I139" s="32">
        <v>3.5616699999999999</v>
      </c>
      <c r="J139" s="32">
        <v>4.5335900000000002</v>
      </c>
      <c r="K139" s="32">
        <v>4.3443800000000001</v>
      </c>
      <c r="L139" s="32">
        <v>3.1379100000000002</v>
      </c>
      <c r="M139" s="79">
        <v>3.9279999999999999</v>
      </c>
      <c r="N139" s="79">
        <v>3.7937799999999999</v>
      </c>
      <c r="O139" s="79">
        <v>4.5385200000000001</v>
      </c>
      <c r="P139" s="79">
        <v>3.8607999999999998</v>
      </c>
      <c r="Q139" s="79">
        <v>3.90516</v>
      </c>
      <c r="R139" s="79">
        <v>1.3308610000000001</v>
      </c>
    </row>
    <row r="140" spans="1:18" ht="20.25" customHeight="1" x14ac:dyDescent="0.2">
      <c r="A140" s="30">
        <v>164</v>
      </c>
      <c r="B140" s="31" t="s">
        <v>132</v>
      </c>
      <c r="C140" s="32">
        <v>1.014197</v>
      </c>
      <c r="D140" s="32">
        <v>0.973491</v>
      </c>
      <c r="E140" s="32">
        <v>0.91669</v>
      </c>
      <c r="F140" s="32">
        <v>0.91959999999999997</v>
      </c>
      <c r="G140" s="32">
        <v>0.90414000000000005</v>
      </c>
      <c r="H140" s="32">
        <v>0.87251000000000001</v>
      </c>
      <c r="I140" s="32">
        <v>1.07714</v>
      </c>
      <c r="J140" s="32">
        <v>1.1762300000000001</v>
      </c>
      <c r="K140" s="32">
        <v>1.33545</v>
      </c>
      <c r="L140" s="32">
        <v>1.5448299999999999</v>
      </c>
      <c r="M140" s="79">
        <v>1.5544</v>
      </c>
      <c r="N140" s="79">
        <v>1.63775</v>
      </c>
      <c r="O140" s="79">
        <v>1.4249799999999999</v>
      </c>
      <c r="P140" s="79">
        <v>1.64849</v>
      </c>
      <c r="Q140" s="79">
        <v>1.8146500000000001</v>
      </c>
      <c r="R140" s="79">
        <v>1.7854620000000001</v>
      </c>
    </row>
    <row r="141" spans="1:18" ht="20.25" customHeight="1" x14ac:dyDescent="0.2">
      <c r="A141" s="30">
        <v>1088</v>
      </c>
      <c r="B141" s="31" t="s">
        <v>133</v>
      </c>
      <c r="C141" s="32">
        <v>0.93170500000000001</v>
      </c>
      <c r="D141" s="32">
        <v>0.42743500000000001</v>
      </c>
      <c r="E141" s="32">
        <v>0.37605</v>
      </c>
      <c r="F141" s="32">
        <v>0.43006</v>
      </c>
      <c r="G141" s="32">
        <v>0.49037999999999998</v>
      </c>
      <c r="H141" s="32">
        <v>0.49647000000000002</v>
      </c>
      <c r="I141" s="32">
        <v>0.43824000000000002</v>
      </c>
      <c r="J141" s="32"/>
      <c r="K141" s="32"/>
      <c r="L141" s="32"/>
      <c r="M141" s="79"/>
      <c r="N141" s="79"/>
      <c r="O141" s="79"/>
      <c r="P141" s="79"/>
      <c r="Q141" s="79"/>
      <c r="R141" s="79"/>
    </row>
    <row r="142" spans="1:18" ht="20.25" customHeight="1" x14ac:dyDescent="0.2">
      <c r="A142" s="30">
        <v>88</v>
      </c>
      <c r="B142" s="31" t="s">
        <v>166</v>
      </c>
      <c r="C142" s="32"/>
      <c r="D142" s="32"/>
      <c r="E142" s="32"/>
      <c r="F142" s="32"/>
      <c r="G142" s="32"/>
      <c r="H142" s="32"/>
      <c r="I142" s="32"/>
      <c r="J142" s="32">
        <v>0.42353000000000002</v>
      </c>
      <c r="K142" s="32">
        <v>0.55086000000000002</v>
      </c>
      <c r="L142" s="32">
        <v>0.57726</v>
      </c>
      <c r="M142" s="79">
        <v>0.76100000000000001</v>
      </c>
      <c r="N142" s="79">
        <v>0.70320000000000005</v>
      </c>
      <c r="O142" s="79">
        <v>0.78654000000000002</v>
      </c>
      <c r="P142" s="79">
        <v>0.97860999999999998</v>
      </c>
      <c r="Q142" s="79">
        <v>0.99958999999999998</v>
      </c>
      <c r="R142" s="79">
        <v>0.96694599999999997</v>
      </c>
    </row>
    <row r="143" spans="1:18" ht="20.25" customHeight="1" x14ac:dyDescent="0.2">
      <c r="A143" s="30">
        <v>1021</v>
      </c>
      <c r="B143" s="31" t="s">
        <v>136</v>
      </c>
      <c r="C143" s="32">
        <v>2.3044720000000001</v>
      </c>
      <c r="D143" s="32">
        <v>1.8928229999999999</v>
      </c>
      <c r="E143" s="32">
        <v>1.70373</v>
      </c>
      <c r="F143" s="32"/>
      <c r="G143" s="32"/>
      <c r="H143" s="32"/>
      <c r="I143" s="32"/>
      <c r="J143" s="32"/>
      <c r="K143" s="32"/>
      <c r="L143" s="32"/>
      <c r="M143" s="79"/>
      <c r="N143" s="79"/>
      <c r="O143" s="79"/>
      <c r="P143" s="79"/>
      <c r="Q143" s="79"/>
      <c r="R143" s="79"/>
    </row>
    <row r="144" spans="1:18" ht="20.25" customHeight="1" x14ac:dyDescent="0.2">
      <c r="A144" s="30">
        <v>73</v>
      </c>
      <c r="B144" s="31" t="s">
        <v>137</v>
      </c>
      <c r="C144" s="32">
        <v>2.909262</v>
      </c>
      <c r="D144" s="32">
        <v>2.271992</v>
      </c>
      <c r="E144" s="32">
        <v>1.74587</v>
      </c>
      <c r="F144" s="32">
        <v>2.0839699999999999</v>
      </c>
      <c r="G144" s="32">
        <v>2.14154</v>
      </c>
      <c r="H144" s="32">
        <v>1.6939200000000001</v>
      </c>
      <c r="I144" s="32">
        <v>2.59788</v>
      </c>
      <c r="J144" s="32">
        <v>2.7826300000000002</v>
      </c>
      <c r="K144" s="32">
        <v>2.4258199999999999</v>
      </c>
      <c r="L144" s="32">
        <v>2.3056399999999999</v>
      </c>
      <c r="M144" s="79">
        <v>2.2674300000000001</v>
      </c>
      <c r="N144" s="79">
        <v>1.9732400000000001</v>
      </c>
      <c r="O144" s="79">
        <v>1.89011</v>
      </c>
      <c r="P144" s="79">
        <v>1.8459099999999999</v>
      </c>
      <c r="Q144" s="79">
        <v>1.8866700000000001</v>
      </c>
      <c r="R144" s="79">
        <v>1.6516040000000001</v>
      </c>
    </row>
    <row r="145" spans="1:18" ht="20.25" customHeight="1" x14ac:dyDescent="0.2">
      <c r="A145" s="30">
        <v>1089</v>
      </c>
      <c r="B145" s="31" t="s">
        <v>138</v>
      </c>
      <c r="C145" s="32">
        <v>1.743204</v>
      </c>
      <c r="D145" s="32">
        <v>1.836651</v>
      </c>
      <c r="E145" s="32">
        <v>1.4690099999999999</v>
      </c>
      <c r="F145" s="32">
        <v>1.5874600000000001</v>
      </c>
      <c r="G145" s="32">
        <v>1.2021999999999999</v>
      </c>
      <c r="H145" s="32">
        <v>1.28871</v>
      </c>
      <c r="I145" s="32">
        <v>1.1559299999999999</v>
      </c>
      <c r="J145" s="32"/>
      <c r="K145" s="32"/>
      <c r="L145" s="32"/>
      <c r="M145" s="79"/>
      <c r="N145" s="79"/>
      <c r="O145" s="79"/>
      <c r="P145" s="79"/>
      <c r="Q145" s="79"/>
      <c r="R145" s="79"/>
    </row>
    <row r="146" spans="1:18" ht="20.25" customHeight="1" x14ac:dyDescent="0.2">
      <c r="A146" s="30">
        <v>143</v>
      </c>
      <c r="B146" s="31" t="s">
        <v>222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79"/>
      <c r="N146" s="79"/>
      <c r="O146" s="79"/>
      <c r="P146" s="79"/>
      <c r="Q146" s="79"/>
      <c r="R146" s="79"/>
    </row>
    <row r="147" spans="1:18" ht="20.25" customHeight="1" x14ac:dyDescent="0.2">
      <c r="A147" s="30">
        <v>165</v>
      </c>
      <c r="B147" s="31" t="s">
        <v>139</v>
      </c>
      <c r="C147" s="32">
        <v>1.260003</v>
      </c>
      <c r="D147" s="32">
        <v>1.701694</v>
      </c>
      <c r="E147" s="32">
        <v>1.7211099999999999</v>
      </c>
      <c r="F147" s="32">
        <v>2.4544000000000001</v>
      </c>
      <c r="G147" s="32">
        <v>2.11944</v>
      </c>
      <c r="H147" s="32">
        <v>1.67232</v>
      </c>
      <c r="I147" s="32">
        <v>2.3071700000000002</v>
      </c>
      <c r="J147" s="32">
        <v>2.2618900000000002</v>
      </c>
      <c r="K147" s="32">
        <v>2.1094900000000001</v>
      </c>
      <c r="L147" s="32">
        <v>2.0094699999999999</v>
      </c>
      <c r="M147" s="79">
        <v>2.0694900000000001</v>
      </c>
      <c r="N147" s="79">
        <v>2.0576599999999998</v>
      </c>
      <c r="O147" s="79">
        <v>1.6274500000000001</v>
      </c>
      <c r="P147" s="79">
        <v>1.58707</v>
      </c>
      <c r="Q147" s="79">
        <v>1.5597099999999999</v>
      </c>
      <c r="R147" s="79">
        <v>1.6602079999999999</v>
      </c>
    </row>
    <row r="148" spans="1:18" ht="20.25" customHeight="1" x14ac:dyDescent="0.2">
      <c r="A148" s="30">
        <v>90</v>
      </c>
      <c r="B148" s="31" t="s">
        <v>140</v>
      </c>
      <c r="C148" s="32">
        <v>2.4774630000000002</v>
      </c>
      <c r="D148" s="32">
        <v>2.169788</v>
      </c>
      <c r="E148" s="32">
        <v>2.12337</v>
      </c>
      <c r="F148" s="32">
        <v>1.94472</v>
      </c>
      <c r="G148" s="32">
        <v>1.62693</v>
      </c>
      <c r="H148" s="32">
        <v>1.60327</v>
      </c>
      <c r="I148" s="32">
        <v>1.77817</v>
      </c>
      <c r="J148" s="32">
        <v>1.8343400000000001</v>
      </c>
      <c r="K148" s="32">
        <v>1.8394999999999999</v>
      </c>
      <c r="L148" s="32">
        <v>1.47333</v>
      </c>
      <c r="M148" s="79">
        <v>1.3969</v>
      </c>
      <c r="N148" s="79">
        <v>1.22448</v>
      </c>
      <c r="O148" s="79">
        <v>1.7174799999999999</v>
      </c>
      <c r="P148" s="79">
        <v>1.6739299999999999</v>
      </c>
      <c r="Q148" s="79">
        <v>1.36836</v>
      </c>
      <c r="R148" s="79">
        <v>1.2690349999999999</v>
      </c>
    </row>
    <row r="149" spans="1:18" ht="20.25" customHeight="1" x14ac:dyDescent="0.2">
      <c r="A149" s="30">
        <v>109</v>
      </c>
      <c r="B149" s="31" t="s">
        <v>141</v>
      </c>
      <c r="C149" s="32">
        <v>0.35570000000000002</v>
      </c>
      <c r="D149" s="32">
        <v>0.239732</v>
      </c>
      <c r="E149" s="32">
        <v>0.29863000000000001</v>
      </c>
      <c r="F149" s="32">
        <v>0.36227999999999999</v>
      </c>
      <c r="G149" s="32">
        <v>0.21801000000000001</v>
      </c>
      <c r="H149" s="32">
        <v>0.14282</v>
      </c>
      <c r="I149" s="32">
        <v>0.44444</v>
      </c>
      <c r="J149" s="32">
        <v>0.63405</v>
      </c>
      <c r="K149" s="32">
        <v>0.50678000000000001</v>
      </c>
      <c r="L149" s="32">
        <v>0.45698</v>
      </c>
      <c r="M149" s="79">
        <v>0.35676999999999998</v>
      </c>
      <c r="N149" s="79">
        <v>0.66286999999999996</v>
      </c>
      <c r="O149" s="79">
        <v>0.68720000000000003</v>
      </c>
      <c r="P149" s="79">
        <v>0.51520999999999995</v>
      </c>
      <c r="Q149" s="79">
        <v>0.50268000000000002</v>
      </c>
      <c r="R149" s="79"/>
    </row>
    <row r="150" spans="1:18" ht="20.25" customHeight="1" x14ac:dyDescent="0.2">
      <c r="A150" s="30">
        <v>1119</v>
      </c>
      <c r="B150" s="31" t="s">
        <v>142</v>
      </c>
      <c r="C150" s="32">
        <v>0.45474500000000001</v>
      </c>
      <c r="D150" s="32">
        <v>0.60318099999999997</v>
      </c>
      <c r="E150" s="32">
        <v>0.48708000000000001</v>
      </c>
      <c r="F150" s="32">
        <v>0.52217000000000002</v>
      </c>
      <c r="G150" s="32">
        <v>0.68911999999999995</v>
      </c>
      <c r="H150" s="32"/>
      <c r="I150" s="32"/>
      <c r="J150" s="32"/>
      <c r="K150" s="32"/>
      <c r="L150" s="32"/>
      <c r="M150" s="79"/>
      <c r="N150" s="79"/>
      <c r="O150" s="79"/>
      <c r="P150" s="79"/>
      <c r="Q150" s="79"/>
      <c r="R150" s="79"/>
    </row>
    <row r="151" spans="1:18" ht="20.25" customHeight="1" x14ac:dyDescent="0.2">
      <c r="A151" s="30">
        <v>157</v>
      </c>
      <c r="B151" s="31" t="s">
        <v>143</v>
      </c>
      <c r="C151" s="32">
        <v>0.79715499999999995</v>
      </c>
      <c r="D151" s="32">
        <v>0.84102399999999999</v>
      </c>
      <c r="E151" s="32">
        <v>0.94216</v>
      </c>
      <c r="F151" s="32">
        <v>0.91898999999999997</v>
      </c>
      <c r="G151" s="32">
        <v>0.80479999999999996</v>
      </c>
      <c r="H151" s="32">
        <v>0.47938999999999998</v>
      </c>
      <c r="I151" s="32">
        <v>0.74983999999999995</v>
      </c>
      <c r="J151" s="32">
        <v>0.77032</v>
      </c>
      <c r="K151" s="32">
        <v>0.91093999999999997</v>
      </c>
      <c r="L151" s="32">
        <v>0.80042000000000002</v>
      </c>
      <c r="M151" s="79">
        <v>0.89986999999999995</v>
      </c>
      <c r="N151" s="79">
        <v>0.81284999999999996</v>
      </c>
      <c r="O151" s="79">
        <v>1.76461</v>
      </c>
      <c r="P151" s="79">
        <v>1.85521</v>
      </c>
      <c r="Q151" s="79">
        <v>1.66459</v>
      </c>
      <c r="R151" s="79">
        <v>1.0075080000000001</v>
      </c>
    </row>
    <row r="152" spans="1:18" ht="20.25" customHeight="1" x14ac:dyDescent="0.2">
      <c r="A152" s="30">
        <v>158</v>
      </c>
      <c r="B152" s="31" t="s">
        <v>153</v>
      </c>
      <c r="C152" s="32">
        <v>2.6150039999999999</v>
      </c>
      <c r="D152" s="32">
        <v>2.123669</v>
      </c>
      <c r="E152" s="32">
        <v>2.21759</v>
      </c>
      <c r="F152" s="32">
        <v>1.55596</v>
      </c>
      <c r="G152" s="32">
        <v>1.61894</v>
      </c>
      <c r="H152" s="32">
        <v>1.4195500000000001</v>
      </c>
      <c r="I152" s="32">
        <v>1.68668</v>
      </c>
      <c r="J152" s="32">
        <v>1.4079600000000001</v>
      </c>
      <c r="K152" s="32">
        <v>1.5350900000000001</v>
      </c>
      <c r="L152" s="32">
        <v>1.2564599999999999</v>
      </c>
      <c r="M152" s="79">
        <v>1.4764699999999999</v>
      </c>
      <c r="N152" s="79">
        <v>1.3959999999999999</v>
      </c>
      <c r="O152" s="79">
        <v>1.1160300000000001</v>
      </c>
      <c r="P152" s="79">
        <v>1.1858200000000001</v>
      </c>
      <c r="Q152" s="79">
        <v>1.0632999999999999</v>
      </c>
      <c r="R152" s="79">
        <v>1.1546620000000001</v>
      </c>
    </row>
    <row r="153" spans="1:18" ht="20.25" customHeight="1" x14ac:dyDescent="0.2">
      <c r="A153" s="30">
        <v>131</v>
      </c>
      <c r="B153" s="31" t="s">
        <v>154</v>
      </c>
      <c r="C153" s="32">
        <v>1.694266</v>
      </c>
      <c r="D153" s="32">
        <v>1.2853939999999999</v>
      </c>
      <c r="E153" s="32">
        <v>1.0747800000000001</v>
      </c>
      <c r="F153" s="32">
        <v>0.87478</v>
      </c>
      <c r="G153" s="32">
        <v>0.81376000000000004</v>
      </c>
      <c r="H153" s="32">
        <v>0.75568000000000002</v>
      </c>
      <c r="I153" s="32">
        <v>1.0365899999999999</v>
      </c>
      <c r="J153" s="32">
        <v>1.27519</v>
      </c>
      <c r="K153" s="32">
        <v>1.3207199999999999</v>
      </c>
      <c r="L153" s="32">
        <v>1.4937</v>
      </c>
      <c r="M153" s="79">
        <v>1.5416099999999999</v>
      </c>
      <c r="N153" s="79">
        <v>1.4639</v>
      </c>
      <c r="O153" s="79">
        <v>1.4510400000000001</v>
      </c>
      <c r="P153" s="79">
        <v>1.4580900000000001</v>
      </c>
      <c r="Q153" s="79">
        <v>1.38384</v>
      </c>
      <c r="R153" s="79">
        <v>1.5386839999999999</v>
      </c>
    </row>
    <row r="154" spans="1:18" ht="20.25" customHeight="1" x14ac:dyDescent="0.2">
      <c r="A154" s="30">
        <v>120</v>
      </c>
      <c r="B154" s="31" t="s">
        <v>144</v>
      </c>
      <c r="C154" s="32">
        <v>0.75093200000000004</v>
      </c>
      <c r="D154" s="32">
        <v>0.824824</v>
      </c>
      <c r="E154" s="32">
        <v>0.77475000000000005</v>
      </c>
      <c r="F154" s="32">
        <v>0.57313999999999998</v>
      </c>
      <c r="G154" s="32">
        <v>0.58496000000000004</v>
      </c>
      <c r="H154" s="32">
        <v>0.58028000000000002</v>
      </c>
      <c r="I154" s="32">
        <v>0.55684999999999996</v>
      </c>
      <c r="J154" s="32">
        <v>0.51944999999999997</v>
      </c>
      <c r="K154" s="32">
        <v>0.58906000000000003</v>
      </c>
      <c r="L154" s="32">
        <v>0.53959000000000001</v>
      </c>
      <c r="M154" s="79">
        <v>0.68093000000000004</v>
      </c>
      <c r="N154" s="79">
        <v>0.70255000000000001</v>
      </c>
      <c r="O154" s="79">
        <v>0.68076999999999999</v>
      </c>
      <c r="P154" s="79">
        <v>0.61551</v>
      </c>
      <c r="Q154" s="79">
        <v>0.53242</v>
      </c>
      <c r="R154" s="79">
        <v>0.58145000000000002</v>
      </c>
    </row>
    <row r="155" spans="1:18" ht="20.25" customHeight="1" x14ac:dyDescent="0.2">
      <c r="A155" s="30">
        <v>110</v>
      </c>
      <c r="B155" s="31" t="s">
        <v>145</v>
      </c>
      <c r="C155" s="32">
        <v>1.0383450000000001</v>
      </c>
      <c r="D155" s="32">
        <v>1.0259160000000001</v>
      </c>
      <c r="E155" s="32">
        <v>0.97216999999999998</v>
      </c>
      <c r="F155" s="32">
        <v>0.54108999999999996</v>
      </c>
      <c r="G155" s="32">
        <v>0.44608999999999999</v>
      </c>
      <c r="H155" s="32">
        <v>0.18323999999999999</v>
      </c>
      <c r="I155" s="32">
        <v>0.27084999999999998</v>
      </c>
      <c r="J155" s="32">
        <v>0.31572</v>
      </c>
      <c r="K155" s="32">
        <v>0.35485</v>
      </c>
      <c r="L155" s="32">
        <v>0.39100000000000001</v>
      </c>
      <c r="M155" s="79">
        <v>0.22509999999999999</v>
      </c>
      <c r="N155" s="79">
        <v>0.22789999999999999</v>
      </c>
      <c r="O155" s="79">
        <v>0.20685999999999999</v>
      </c>
      <c r="P155" s="79">
        <v>0.21173</v>
      </c>
      <c r="Q155" s="79">
        <v>0.24832000000000001</v>
      </c>
      <c r="R155" s="79"/>
    </row>
    <row r="156" spans="1:18" ht="20.25" customHeight="1" x14ac:dyDescent="0.2">
      <c r="A156" s="30">
        <v>126</v>
      </c>
      <c r="B156" s="31" t="s">
        <v>146</v>
      </c>
      <c r="C156" s="32">
        <v>1.603056</v>
      </c>
      <c r="D156" s="32">
        <v>1.401044</v>
      </c>
      <c r="E156" s="32">
        <v>1.47461</v>
      </c>
      <c r="F156" s="32">
        <v>1.3652</v>
      </c>
      <c r="G156" s="32">
        <v>1.3164199999999999</v>
      </c>
      <c r="H156" s="32">
        <v>1.06541</v>
      </c>
      <c r="I156" s="32">
        <v>1.1885399999999999</v>
      </c>
      <c r="J156" s="32">
        <v>1.6210800000000001</v>
      </c>
      <c r="K156" s="32">
        <v>1.4567699999999999</v>
      </c>
      <c r="L156" s="32">
        <v>1.2753699999999999</v>
      </c>
      <c r="M156" s="79">
        <v>0.70631999999999995</v>
      </c>
      <c r="N156" s="79">
        <v>0.68735999999999997</v>
      </c>
      <c r="O156" s="79">
        <v>0.68635999999999997</v>
      </c>
      <c r="P156" s="79">
        <v>0.65366000000000002</v>
      </c>
      <c r="Q156" s="79">
        <v>0.53637000000000001</v>
      </c>
      <c r="R156" s="79">
        <v>0.46798600000000001</v>
      </c>
    </row>
    <row r="157" spans="1:18" ht="20.25" customHeight="1" x14ac:dyDescent="0.2">
      <c r="A157" s="30">
        <v>166</v>
      </c>
      <c r="B157" s="31" t="s">
        <v>147</v>
      </c>
      <c r="C157" s="32">
        <v>0.51173000000000002</v>
      </c>
      <c r="D157" s="32">
        <v>0.33801999999999999</v>
      </c>
      <c r="E157" s="32">
        <v>0.26805000000000001</v>
      </c>
      <c r="F157" s="32">
        <v>0.29697000000000001</v>
      </c>
      <c r="G157" s="32">
        <v>0.24343999999999999</v>
      </c>
      <c r="H157" s="32">
        <v>0.21795</v>
      </c>
      <c r="I157" s="32">
        <v>0.38385000000000002</v>
      </c>
      <c r="J157" s="32">
        <v>0.31698999999999999</v>
      </c>
      <c r="K157" s="32">
        <v>0.38595000000000002</v>
      </c>
      <c r="L157" s="32">
        <v>0.59355000000000002</v>
      </c>
      <c r="M157" s="79">
        <v>0.84679000000000004</v>
      </c>
      <c r="N157" s="79">
        <v>0.77415999999999996</v>
      </c>
      <c r="O157" s="79">
        <v>0.73546</v>
      </c>
      <c r="P157" s="79">
        <v>0.83548</v>
      </c>
      <c r="Q157" s="79">
        <v>0.79437999999999998</v>
      </c>
      <c r="R157" s="79">
        <v>0.70804599999999995</v>
      </c>
    </row>
    <row r="158" spans="1:18" ht="20.25" customHeight="1" x14ac:dyDescent="0.2">
      <c r="A158" s="30">
        <v>59</v>
      </c>
      <c r="B158" s="31" t="s">
        <v>148</v>
      </c>
      <c r="C158" s="32">
        <v>1.4922249999999999</v>
      </c>
      <c r="D158" s="32">
        <v>1.4041110000000001</v>
      </c>
      <c r="E158" s="32">
        <v>1.31158</v>
      </c>
      <c r="F158" s="32">
        <v>1.3615200000000001</v>
      </c>
      <c r="G158" s="32">
        <v>1.2539499999999999</v>
      </c>
      <c r="H158" s="32">
        <v>1.1093999999999999</v>
      </c>
      <c r="I158" s="32">
        <v>1.1352500000000001</v>
      </c>
      <c r="J158" s="32">
        <v>1.1368499999999999</v>
      </c>
      <c r="K158" s="32">
        <v>1.0974999999999999</v>
      </c>
      <c r="L158" s="32">
        <v>1.1233200000000001</v>
      </c>
      <c r="M158" s="79">
        <v>0.97865000000000002</v>
      </c>
      <c r="N158" s="79">
        <v>0.93283000000000005</v>
      </c>
      <c r="O158" s="79">
        <v>1.2343999999999999</v>
      </c>
      <c r="P158" s="79">
        <v>1.30443</v>
      </c>
      <c r="Q158" s="79"/>
      <c r="R158" s="79"/>
    </row>
    <row r="159" spans="1:18" ht="20.25" customHeight="1" x14ac:dyDescent="0.2">
      <c r="A159" s="30">
        <v>60</v>
      </c>
      <c r="B159" s="31" t="s">
        <v>149</v>
      </c>
      <c r="C159" s="32">
        <v>2.4422809999999999</v>
      </c>
      <c r="D159" s="32">
        <v>2.1262159999999999</v>
      </c>
      <c r="E159" s="32">
        <v>1.87001</v>
      </c>
      <c r="F159" s="32">
        <v>1.5346599999999999</v>
      </c>
      <c r="G159" s="32">
        <v>1.3882300000000001</v>
      </c>
      <c r="H159" s="32">
        <v>1.2022900000000001</v>
      </c>
      <c r="I159" s="32">
        <v>0.97628000000000004</v>
      </c>
      <c r="J159" s="32">
        <v>0.96884999999999999</v>
      </c>
      <c r="K159" s="32">
        <v>1.13853</v>
      </c>
      <c r="L159" s="32">
        <v>1.31586</v>
      </c>
      <c r="M159" s="79">
        <v>1.40201</v>
      </c>
      <c r="N159" s="79">
        <v>1.30365</v>
      </c>
      <c r="O159" s="79">
        <v>1.4875400000000001</v>
      </c>
      <c r="P159" s="79">
        <v>1.2018500000000001</v>
      </c>
      <c r="Q159" s="79">
        <v>1.0175099999999999</v>
      </c>
      <c r="R159" s="79">
        <v>0.842414</v>
      </c>
    </row>
    <row r="160" spans="1:18" ht="20.25" customHeight="1" x14ac:dyDescent="0.2">
      <c r="A160" s="30">
        <v>1111</v>
      </c>
      <c r="B160" s="31" t="s">
        <v>150</v>
      </c>
      <c r="C160" s="32">
        <v>1.5139879999999999</v>
      </c>
      <c r="D160" s="32">
        <v>1.3020099999999999</v>
      </c>
      <c r="E160" s="32">
        <v>1.8079099999999999</v>
      </c>
      <c r="F160" s="32"/>
      <c r="G160" s="32"/>
      <c r="H160" s="32"/>
      <c r="I160" s="32"/>
      <c r="J160" s="32"/>
      <c r="K160" s="32"/>
      <c r="L160" s="32"/>
      <c r="M160" s="79"/>
      <c r="N160" s="79"/>
      <c r="O160" s="79"/>
      <c r="P160" s="79"/>
      <c r="Q160" s="79"/>
      <c r="R160" s="79"/>
    </row>
    <row r="161" spans="1:18" ht="20.25" customHeight="1" x14ac:dyDescent="0.2">
      <c r="A161" s="30">
        <v>148</v>
      </c>
      <c r="B161" s="31" t="s">
        <v>151</v>
      </c>
      <c r="C161" s="32">
        <v>0.91841200000000001</v>
      </c>
      <c r="D161" s="32">
        <v>0.86872000000000005</v>
      </c>
      <c r="E161" s="32">
        <v>0.88785000000000003</v>
      </c>
      <c r="F161" s="32">
        <v>0.94381999999999999</v>
      </c>
      <c r="G161" s="32">
        <v>0.95733999999999997</v>
      </c>
      <c r="H161" s="32">
        <v>0.91332999999999998</v>
      </c>
      <c r="I161" s="32">
        <v>0.78920000000000001</v>
      </c>
      <c r="J161" s="32">
        <v>0.74175999999999997</v>
      </c>
      <c r="K161" s="32">
        <v>0.71679000000000004</v>
      </c>
      <c r="L161" s="32">
        <v>0.58674000000000004</v>
      </c>
      <c r="M161" s="79">
        <v>0.69296000000000002</v>
      </c>
      <c r="N161" s="79">
        <v>0.98058999999999996</v>
      </c>
      <c r="O161" s="79">
        <v>0.75976999999999995</v>
      </c>
      <c r="P161" s="79">
        <v>0.81720999999999999</v>
      </c>
      <c r="Q161" s="79">
        <v>0.94693000000000005</v>
      </c>
      <c r="R161" s="79"/>
    </row>
    <row r="162" spans="1:18" ht="20.25" customHeight="1" x14ac:dyDescent="0.2">
      <c r="A162" s="30">
        <v>167</v>
      </c>
      <c r="B162" s="31" t="s">
        <v>152</v>
      </c>
      <c r="C162" s="32">
        <v>1.7042839999999999</v>
      </c>
      <c r="D162" s="32">
        <v>1.7345440000000001</v>
      </c>
      <c r="E162" s="32">
        <v>1.6403099999999999</v>
      </c>
      <c r="F162" s="32">
        <v>1.6038300000000001</v>
      </c>
      <c r="G162" s="32">
        <v>1.4867900000000001</v>
      </c>
      <c r="H162" s="32">
        <v>1.4480200000000001</v>
      </c>
      <c r="I162" s="32">
        <v>1.2514799999999999</v>
      </c>
      <c r="J162" s="32">
        <v>1.21275</v>
      </c>
      <c r="K162" s="32">
        <v>1.1879999999999999</v>
      </c>
      <c r="L162" s="32">
        <v>1.7776099999999999</v>
      </c>
      <c r="M162" s="79">
        <v>1.8025599999999999</v>
      </c>
      <c r="N162" s="79">
        <v>1.8144100000000001</v>
      </c>
      <c r="O162" s="79">
        <v>1.86778</v>
      </c>
      <c r="P162" s="79">
        <v>1.8689</v>
      </c>
      <c r="Q162" s="79">
        <v>1.7098199999999999</v>
      </c>
      <c r="R162" s="79">
        <v>1.5944769999999999</v>
      </c>
    </row>
    <row r="163" spans="1:18" ht="20.25" customHeight="1" x14ac:dyDescent="0.2">
      <c r="A163" s="30">
        <v>74</v>
      </c>
      <c r="B163" s="31" t="s">
        <v>155</v>
      </c>
      <c r="C163" s="32">
        <v>1.9671339999999999</v>
      </c>
      <c r="D163" s="32">
        <v>1.8233710000000001</v>
      </c>
      <c r="E163" s="32">
        <v>1.8739399999999999</v>
      </c>
      <c r="F163" s="32">
        <v>1.63836</v>
      </c>
      <c r="G163" s="32">
        <v>1.0784899999999999</v>
      </c>
      <c r="H163" s="32">
        <v>1.25919</v>
      </c>
      <c r="I163" s="32">
        <v>1.2716799999999999</v>
      </c>
      <c r="J163" s="32">
        <v>1.51912</v>
      </c>
      <c r="K163" s="32">
        <v>1.5422100000000001</v>
      </c>
      <c r="L163" s="32">
        <v>1.4873700000000001</v>
      </c>
      <c r="M163" s="79">
        <v>1.7414799999999999</v>
      </c>
      <c r="N163" s="79">
        <v>1.4392799999999999</v>
      </c>
      <c r="O163" s="79">
        <v>1.95011</v>
      </c>
      <c r="P163" s="79">
        <v>1.92587</v>
      </c>
      <c r="Q163" s="79">
        <v>2.0794600000000001</v>
      </c>
      <c r="R163" s="79">
        <v>2.6899009999999999</v>
      </c>
    </row>
    <row r="164" spans="1:18" ht="20.25" customHeight="1" x14ac:dyDescent="0.2">
      <c r="A164" s="30">
        <v>61</v>
      </c>
      <c r="B164" s="31" t="s">
        <v>156</v>
      </c>
      <c r="C164" s="32">
        <v>2.2646839999999999</v>
      </c>
      <c r="D164" s="32">
        <v>1.664223</v>
      </c>
      <c r="E164" s="32">
        <v>1.6131200000000001</v>
      </c>
      <c r="F164" s="32">
        <v>1.6214900000000001</v>
      </c>
      <c r="G164" s="32">
        <v>1.0911900000000001</v>
      </c>
      <c r="H164" s="32">
        <v>0.88415999999999995</v>
      </c>
      <c r="I164" s="32">
        <v>1.3339099999999999</v>
      </c>
      <c r="J164" s="32">
        <v>1.0583</v>
      </c>
      <c r="K164" s="32">
        <v>0.82486000000000004</v>
      </c>
      <c r="L164" s="32">
        <v>0.61002000000000001</v>
      </c>
      <c r="M164" s="79">
        <v>0.40556999999999999</v>
      </c>
      <c r="N164" s="79">
        <v>0.32473000000000002</v>
      </c>
      <c r="O164" s="79">
        <v>0.18673999999999999</v>
      </c>
      <c r="P164" s="79">
        <v>0.17623</v>
      </c>
      <c r="Q164" s="79">
        <v>0.16145000000000001</v>
      </c>
      <c r="R164" s="79">
        <v>0.130382</v>
      </c>
    </row>
    <row r="165" spans="1:18" ht="20.25" customHeight="1" x14ac:dyDescent="0.2">
      <c r="A165" s="30">
        <v>62</v>
      </c>
      <c r="B165" s="31" t="s">
        <v>157</v>
      </c>
      <c r="C165" s="32">
        <v>1.3017529999999999</v>
      </c>
      <c r="D165" s="32">
        <v>0.97808799999999996</v>
      </c>
      <c r="E165" s="32">
        <v>0.95874999999999999</v>
      </c>
      <c r="F165" s="32">
        <v>0.99304000000000003</v>
      </c>
      <c r="G165" s="32">
        <v>0.85958999999999997</v>
      </c>
      <c r="H165" s="32">
        <v>0.77976000000000001</v>
      </c>
      <c r="I165" s="32">
        <v>0.83455000000000001</v>
      </c>
      <c r="J165" s="32">
        <v>0.76834000000000002</v>
      </c>
      <c r="K165" s="32">
        <v>0.77578999999999998</v>
      </c>
      <c r="L165" s="32">
        <v>0.58667999999999998</v>
      </c>
      <c r="M165" s="79">
        <v>0.60757000000000005</v>
      </c>
      <c r="N165" s="79">
        <v>0.71633000000000002</v>
      </c>
      <c r="O165" s="79">
        <v>0.49915999999999999</v>
      </c>
      <c r="P165" s="79">
        <v>0.49215999999999999</v>
      </c>
      <c r="Q165" s="79">
        <v>0.39876</v>
      </c>
      <c r="R165" s="79">
        <v>0.381025</v>
      </c>
    </row>
    <row r="166" spans="1:18" ht="20.25" customHeight="1" x14ac:dyDescent="0.2">
      <c r="A166" s="30">
        <v>42</v>
      </c>
      <c r="B166" s="31" t="s">
        <v>158</v>
      </c>
      <c r="C166" s="32">
        <v>1.0388230000000001</v>
      </c>
      <c r="D166" s="32">
        <v>0.37035200000000001</v>
      </c>
      <c r="E166" s="32">
        <v>0.40765000000000001</v>
      </c>
      <c r="F166" s="32">
        <v>0.10555</v>
      </c>
      <c r="G166" s="32">
        <v>0.24102999999999999</v>
      </c>
      <c r="H166" s="32">
        <v>0.22600000000000001</v>
      </c>
      <c r="I166" s="32">
        <v>0.22206999999999999</v>
      </c>
      <c r="J166" s="32">
        <v>0.19574</v>
      </c>
      <c r="K166" s="32">
        <v>0.20696000000000001</v>
      </c>
      <c r="L166" s="32">
        <v>0.25846999999999998</v>
      </c>
      <c r="M166" s="79">
        <v>0.15512999999999999</v>
      </c>
      <c r="N166" s="79">
        <v>0.22486999999999999</v>
      </c>
      <c r="O166" s="79">
        <v>0.19922999999999999</v>
      </c>
      <c r="P166" s="79">
        <v>0.22034000000000001</v>
      </c>
      <c r="Q166" s="79">
        <v>0.34172000000000002</v>
      </c>
      <c r="R166" s="79">
        <v>0.26477299999999998</v>
      </c>
    </row>
    <row r="167" spans="1:18" x14ac:dyDescent="0.2">
      <c r="A167" s="55"/>
      <c r="B167" s="68" t="s">
        <v>199</v>
      </c>
      <c r="C167" s="69">
        <f t="shared" ref="C167:M167" si="0">MIN(C3:C166)</f>
        <v>8.3745E-2</v>
      </c>
      <c r="D167" s="69">
        <f t="shared" si="0"/>
        <v>6.3035999999999995E-2</v>
      </c>
      <c r="E167" s="69">
        <f t="shared" si="0"/>
        <v>0.25039</v>
      </c>
      <c r="F167" s="69">
        <f t="shared" si="0"/>
        <v>7.5039999999999996E-2</v>
      </c>
      <c r="G167" s="69">
        <f t="shared" si="0"/>
        <v>0.11022</v>
      </c>
      <c r="H167" s="69">
        <f t="shared" si="0"/>
        <v>0.13804</v>
      </c>
      <c r="I167" s="69">
        <f t="shared" si="0"/>
        <v>0.22206999999999999</v>
      </c>
      <c r="J167" s="69">
        <f t="shared" si="0"/>
        <v>0.19092000000000001</v>
      </c>
      <c r="K167" s="69">
        <f t="shared" si="0"/>
        <v>0.20696000000000001</v>
      </c>
      <c r="L167" s="69">
        <f t="shared" si="0"/>
        <v>0.22706000000000001</v>
      </c>
      <c r="M167" s="69">
        <f t="shared" si="0"/>
        <v>0.15512999999999999</v>
      </c>
      <c r="N167" s="69">
        <f>MIN(N3:N166)</f>
        <v>0.17713000000000001</v>
      </c>
      <c r="O167" s="69">
        <f>MIN(O3:O166)</f>
        <v>0.18673999999999999</v>
      </c>
      <c r="P167" s="69">
        <f>MIN(P3:P166)</f>
        <v>0.10488</v>
      </c>
      <c r="Q167" s="69">
        <f>MIN(Q3:Q166)</f>
        <v>0.16145000000000001</v>
      </c>
      <c r="R167" s="69">
        <f t="shared" ref="R167" si="1">MIN(R3:R166)</f>
        <v>0.130382</v>
      </c>
    </row>
    <row r="168" spans="1:18" x14ac:dyDescent="0.2">
      <c r="A168" s="55"/>
      <c r="B168" s="68" t="s">
        <v>198</v>
      </c>
      <c r="C168" s="69">
        <f t="shared" ref="C168:M168" si="2">MAX(C3:C166)</f>
        <v>13.303198999999999</v>
      </c>
      <c r="D168" s="69">
        <f t="shared" si="2"/>
        <v>13.532983</v>
      </c>
      <c r="E168" s="69">
        <f t="shared" si="2"/>
        <v>13.08161</v>
      </c>
      <c r="F168" s="69">
        <f t="shared" si="2"/>
        <v>18.180579999999999</v>
      </c>
      <c r="G168" s="69">
        <f t="shared" si="2"/>
        <v>17.56964</v>
      </c>
      <c r="H168" s="69">
        <f t="shared" si="2"/>
        <v>16.758890000000001</v>
      </c>
      <c r="I168" s="69">
        <f t="shared" si="2"/>
        <v>16.65701</v>
      </c>
      <c r="J168" s="69">
        <f t="shared" si="2"/>
        <v>18.353670000000001</v>
      </c>
      <c r="K168" s="69">
        <f t="shared" si="2"/>
        <v>17.777339999999999</v>
      </c>
      <c r="L168" s="69">
        <f t="shared" si="2"/>
        <v>17.734290000000001</v>
      </c>
      <c r="M168" s="69">
        <f t="shared" si="2"/>
        <v>10.89489</v>
      </c>
      <c r="N168" s="69">
        <f>MAX(N3:N166)</f>
        <v>16.96876</v>
      </c>
      <c r="O168" s="69">
        <f>MAX(O3:O166)</f>
        <v>12.744479999999999</v>
      </c>
      <c r="P168" s="69">
        <f>MAX(P3:P166)</f>
        <v>5.1996399999999996</v>
      </c>
      <c r="Q168" s="69">
        <f>MAX(Q3:Q166)</f>
        <v>4.5518400000000003</v>
      </c>
      <c r="R168" s="69">
        <f t="shared" ref="R168" si="3">MAX(R3:R166)</f>
        <v>4.1237139999999997</v>
      </c>
    </row>
    <row r="169" spans="1:18" x14ac:dyDescent="0.2">
      <c r="A169" s="55"/>
      <c r="B169" s="68" t="s">
        <v>213</v>
      </c>
      <c r="C169" s="69">
        <f t="shared" ref="C169:M169" si="4">MEDIAN(C3:C166)</f>
        <v>1.5029129999999999</v>
      </c>
      <c r="D169" s="69">
        <f t="shared" si="4"/>
        <v>1.324144</v>
      </c>
      <c r="E169" s="69">
        <f t="shared" si="4"/>
        <v>1.29837</v>
      </c>
      <c r="F169" s="69">
        <f t="shared" si="4"/>
        <v>1.1652899999999999</v>
      </c>
      <c r="G169" s="69">
        <f t="shared" si="4"/>
        <v>1.0918399999999999</v>
      </c>
      <c r="H169" s="69">
        <f t="shared" si="4"/>
        <v>1.0875300000000001</v>
      </c>
      <c r="I169" s="69">
        <f t="shared" si="4"/>
        <v>1.2119599999999999</v>
      </c>
      <c r="J169" s="69">
        <f t="shared" si="4"/>
        <v>1.2629999999999999</v>
      </c>
      <c r="K169" s="69">
        <f t="shared" si="4"/>
        <v>1.3117450000000002</v>
      </c>
      <c r="L169" s="69">
        <f t="shared" si="4"/>
        <v>1.295615</v>
      </c>
      <c r="M169" s="69">
        <f t="shared" si="4"/>
        <v>1.3517300000000001</v>
      </c>
      <c r="N169" s="69">
        <f>MEDIAN(N3:N166)</f>
        <v>1.345815</v>
      </c>
      <c r="O169" s="69">
        <f>MEDIAN(O3:O166)</f>
        <v>1.28549</v>
      </c>
      <c r="P169" s="69">
        <f>MEDIAN(P3:P166)</f>
        <v>1.3032599999999999</v>
      </c>
      <c r="Q169" s="69">
        <f>MEDIAN(Q3:Q166)</f>
        <v>1.3015399999999999</v>
      </c>
      <c r="R169" s="69">
        <f t="shared" ref="R169" si="5">MEDIAN(R3:R166)</f>
        <v>1.2228509999999999</v>
      </c>
    </row>
    <row r="170" spans="1:18" x14ac:dyDescent="0.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</row>
    <row r="171" spans="1:18" x14ac:dyDescent="0.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</row>
    <row r="172" spans="1:18" x14ac:dyDescent="0.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</row>
  </sheetData>
  <autoFilter ref="A2:R169"/>
  <mergeCells count="1">
    <mergeCell ref="A1:Q1"/>
  </mergeCells>
  <conditionalFormatting sqref="C3:M166 R3:R166">
    <cfRule type="containsBlanks" dxfId="23" priority="25" stopIfTrue="1">
      <formula>LEN(TRIM(C3))=0</formula>
    </cfRule>
    <cfRule type="cellIs" dxfId="22" priority="26" stopIfTrue="1" operator="greaterThanOrEqual">
      <formula>3</formula>
    </cfRule>
    <cfRule type="cellIs" dxfId="21" priority="27" stopIfTrue="1" operator="between">
      <formula>2.5</formula>
      <formula>3</formula>
    </cfRule>
    <cfRule type="cellIs" dxfId="20" priority="28" stopIfTrue="1" operator="between">
      <formula>2</formula>
      <formula>2.5</formula>
    </cfRule>
    <cfRule type="cellIs" dxfId="19" priority="29" stopIfTrue="1" operator="between">
      <formula>1.5</formula>
      <formula>2</formula>
    </cfRule>
    <cfRule type="cellIs" dxfId="18" priority="30" stopIfTrue="1" operator="lessThan">
      <formula>1.5</formula>
    </cfRule>
  </conditionalFormatting>
  <conditionalFormatting sqref="N3:O166">
    <cfRule type="containsBlanks" dxfId="17" priority="19" stopIfTrue="1">
      <formula>LEN(TRIM(N3))=0</formula>
    </cfRule>
    <cfRule type="cellIs" dxfId="16" priority="20" stopIfTrue="1" operator="greaterThanOrEqual">
      <formula>3</formula>
    </cfRule>
    <cfRule type="cellIs" dxfId="15" priority="21" stopIfTrue="1" operator="between">
      <formula>2.5</formula>
      <formula>3</formula>
    </cfRule>
    <cfRule type="cellIs" dxfId="14" priority="22" stopIfTrue="1" operator="between">
      <formula>2</formula>
      <formula>2.5</formula>
    </cfRule>
    <cfRule type="cellIs" dxfId="13" priority="23" stopIfTrue="1" operator="between">
      <formula>1.5</formula>
      <formula>2</formula>
    </cfRule>
    <cfRule type="cellIs" dxfId="12" priority="24" stopIfTrue="1" operator="lessThan">
      <formula>1.5</formula>
    </cfRule>
  </conditionalFormatting>
  <conditionalFormatting sqref="P3:P166">
    <cfRule type="containsBlanks" dxfId="11" priority="13" stopIfTrue="1">
      <formula>LEN(TRIM(P3))=0</formula>
    </cfRule>
    <cfRule type="cellIs" dxfId="10" priority="14" stopIfTrue="1" operator="greaterThanOrEqual">
      <formula>3</formula>
    </cfRule>
    <cfRule type="cellIs" dxfId="9" priority="15" stopIfTrue="1" operator="between">
      <formula>2.5</formula>
      <formula>3</formula>
    </cfRule>
    <cfRule type="cellIs" dxfId="8" priority="16" stopIfTrue="1" operator="between">
      <formula>2</formula>
      <formula>2.5</formula>
    </cfRule>
    <cfRule type="cellIs" dxfId="7" priority="17" stopIfTrue="1" operator="between">
      <formula>1.5</formula>
      <formula>2</formula>
    </cfRule>
    <cfRule type="cellIs" dxfId="6" priority="18" stopIfTrue="1" operator="lessThan">
      <formula>1.5</formula>
    </cfRule>
  </conditionalFormatting>
  <conditionalFormatting sqref="Q3:Q166">
    <cfRule type="containsBlanks" dxfId="5" priority="7" stopIfTrue="1">
      <formula>LEN(TRIM(Q3))=0</formula>
    </cfRule>
    <cfRule type="cellIs" dxfId="4" priority="8" stopIfTrue="1" operator="greaterThanOrEqual">
      <formula>3</formula>
    </cfRule>
    <cfRule type="cellIs" dxfId="3" priority="9" stopIfTrue="1" operator="between">
      <formula>2.5</formula>
      <formula>3</formula>
    </cfRule>
    <cfRule type="cellIs" dxfId="2" priority="10" stopIfTrue="1" operator="between">
      <formula>2</formula>
      <formula>2.5</formula>
    </cfRule>
    <cfRule type="cellIs" dxfId="1" priority="11" stopIfTrue="1" operator="between">
      <formula>1.5</formula>
      <formula>2</formula>
    </cfRule>
    <cfRule type="cellIs" dxfId="0" priority="12" stopIfTrue="1" operator="lessThan">
      <formula>1.5</formula>
    </cfRule>
  </conditionalFormatting>
  <pageMargins left="0.78740157480314965" right="0.78740157480314965" top="0.98425196850393704" bottom="0.98425196850393704" header="0.51181102362204722" footer="0.51181102362204722"/>
  <pageSetup paperSize="9" scale="94" fitToHeight="0" orientation="portrait" r:id="rId1"/>
  <customProperties>
    <customPr name="EpmWorksheetKeyString_GUID" r:id="rId2"/>
  </customProperties>
  <ignoredErrors>
    <ignoredError sqref="C2:L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9</vt:i4>
      </vt:variant>
    </vt:vector>
  </HeadingPairs>
  <TitlesOfParts>
    <vt:vector size="17" baseType="lpstr">
      <vt:lpstr>Fortune - Découvert</vt:lpstr>
      <vt:lpstr>Population </vt:lpstr>
      <vt:lpstr>Coefficient</vt:lpstr>
      <vt:lpstr>Degré d'autofinancement</vt:lpstr>
      <vt:lpstr>Capacité d'autofinancement</vt:lpstr>
      <vt:lpstr>Amortissement</vt:lpstr>
      <vt:lpstr>Endettement net par habitant</vt:lpstr>
      <vt:lpstr>Taux de volume de la dette brut</vt:lpstr>
      <vt:lpstr>Amortissement!Impression_des_titres</vt:lpstr>
      <vt:lpstr>'Capacité d''autofinancement'!Impression_des_titres</vt:lpstr>
      <vt:lpstr>Coefficient!Impression_des_titres</vt:lpstr>
      <vt:lpstr>'Degré d''autofinancement'!Impression_des_titres</vt:lpstr>
      <vt:lpstr>'Endettement net par habitant'!Impression_des_titres</vt:lpstr>
      <vt:lpstr>'Population '!Impression_des_titres</vt:lpstr>
      <vt:lpstr>'Taux de volume de la dette brut'!Impression_des_titres</vt:lpstr>
      <vt:lpstr>'Capacité d''autofinancement'!Zone_d_impression</vt:lpstr>
      <vt:lpstr>Coefficient!Zone_d_impression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BAGNOUD</dc:creator>
  <cp:lastModifiedBy>Laurent SEPPEY</cp:lastModifiedBy>
  <cp:lastPrinted>2013-08-14T13:16:34Z</cp:lastPrinted>
  <dcterms:created xsi:type="dcterms:W3CDTF">2015-08-24T12:45:36Z</dcterms:created>
  <dcterms:modified xsi:type="dcterms:W3CDTF">2024-10-23T07:15:14Z</dcterms:modified>
</cp:coreProperties>
</file>