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Français\Généralités - Directives\Directives\"/>
    </mc:Choice>
  </mc:AlternateContent>
  <xr:revisionPtr revIDLastSave="0" documentId="13_ncr:1_{FA29ECBC-BC64-4499-BB5B-3A5F8B89281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FR" sheetId="2" r:id="rId1"/>
  </sheets>
  <definedNames>
    <definedName name="_xlnm.Print_Titles" localSheetId="0">FR!$1:$4</definedName>
    <definedName name="_xlnm.Print_Area" localSheetId="0">FR!$A:$I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2" l="1"/>
  <c r="F83" i="2"/>
  <c r="F71" i="2"/>
  <c r="C99" i="2" l="1"/>
  <c r="F82" i="2"/>
  <c r="F81" i="2"/>
  <c r="F80" i="2"/>
  <c r="F79" i="2"/>
  <c r="F78" i="2"/>
  <c r="F77" i="2"/>
  <c r="F76" i="2"/>
  <c r="F75" i="2"/>
  <c r="F74" i="2"/>
  <c r="F70" i="2"/>
  <c r="F69" i="2"/>
  <c r="F68" i="2"/>
  <c r="F67" i="2"/>
  <c r="F66" i="2"/>
  <c r="F65" i="2"/>
  <c r="F64" i="2"/>
  <c r="F63" i="2"/>
  <c r="F62" i="2"/>
  <c r="F49" i="2"/>
  <c r="F48" i="2"/>
  <c r="F47" i="2"/>
  <c r="F46" i="2"/>
  <c r="F45" i="2"/>
  <c r="F44" i="2"/>
  <c r="F41" i="2"/>
  <c r="F40" i="2"/>
  <c r="F39" i="2"/>
  <c r="F38" i="2"/>
  <c r="F37" i="2"/>
  <c r="F36" i="2"/>
  <c r="E25" i="2"/>
  <c r="E24" i="2"/>
  <c r="E23" i="2"/>
  <c r="D21" i="2"/>
  <c r="D26" i="2" s="1"/>
  <c r="C21" i="2"/>
  <c r="C26" i="2" s="1"/>
  <c r="B21" i="2"/>
  <c r="B26" i="2" s="1"/>
  <c r="D19" i="2"/>
  <c r="C19" i="2"/>
  <c r="B19" i="2"/>
  <c r="E17" i="2"/>
  <c r="E16" i="2"/>
  <c r="E15" i="2"/>
  <c r="E14" i="2"/>
  <c r="E13" i="2"/>
  <c r="E12" i="2"/>
  <c r="E11" i="2"/>
  <c r="E9" i="2"/>
  <c r="C7" i="2"/>
  <c r="B7" i="2" s="1"/>
  <c r="F27" i="2" l="1"/>
  <c r="F53" i="2" s="1"/>
  <c r="F84" i="2"/>
  <c r="F50" i="2"/>
  <c r="E19" i="2"/>
  <c r="F28" i="2" s="1"/>
  <c r="F54" i="2" s="1"/>
  <c r="E21" i="2"/>
  <c r="F55" i="2" l="1"/>
  <c r="F87" i="2" s="1"/>
  <c r="F91" i="2" s="1"/>
  <c r="F96" i="2" s="1"/>
  <c r="F99" i="2" l="1"/>
  <c r="F102" i="2" s="1"/>
  <c r="C104" i="2" s="1"/>
  <c r="F98" i="2"/>
  <c r="C103" i="2"/>
  <c r="F104" i="2" l="1"/>
</calcChain>
</file>

<file path=xl/sharedStrings.xml><?xml version="1.0" encoding="utf-8"?>
<sst xmlns="http://schemas.openxmlformats.org/spreadsheetml/2006/main" count="143" uniqueCount="110">
  <si>
    <t>[CHF]</t>
  </si>
  <si>
    <t>[%]</t>
  </si>
  <si>
    <t>CHF/an</t>
  </si>
  <si>
    <t>investissements planifiés sur les 6 à 10 prochaines années:</t>
  </si>
  <si>
    <t>CHF/m3</t>
  </si>
  <si>
    <t>m3:</t>
  </si>
  <si>
    <t>Coûts historiques selon comptes communaux et intercommunaux (pas adaptés pour fixer les taxes) =</t>
  </si>
  <si>
    <t>Coûts selon comptabilité</t>
  </si>
  <si>
    <r>
      <rPr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Les données à introduire sont </t>
    </r>
    <r>
      <rPr>
        <b/>
        <sz val="11"/>
        <color rgb="FFFF0000"/>
        <rFont val="Arial Narrow"/>
        <family val="2"/>
      </rPr>
      <t>en rouge</t>
    </r>
  </si>
  <si>
    <t>année</t>
  </si>
  <si>
    <t>moyenne</t>
  </si>
  <si>
    <t>total</t>
  </si>
  <si>
    <t>sur les 3 ans</t>
  </si>
  <si>
    <t>Coûts des installations communales:</t>
  </si>
  <si>
    <t>[CHF/an]</t>
  </si>
  <si>
    <r>
      <t>sous déduction ( ̶  ) de ou avec ajout (</t>
    </r>
    <r>
      <rPr>
        <i/>
        <sz val="12"/>
        <color theme="1"/>
        <rFont val="Arial Narrow"/>
        <family val="2"/>
      </rPr>
      <t>+</t>
    </r>
    <r>
      <rPr>
        <i/>
        <sz val="11"/>
        <color theme="1"/>
        <rFont val="Arial Narrow"/>
        <family val="2"/>
      </rPr>
      <t>) de:</t>
    </r>
  </si>
  <si>
    <t>ce qui donne:</t>
  </si>
  <si>
    <t xml:space="preserve">     coûts d'exploitation des installations communales</t>
  </si>
  <si>
    <t>Part communale à l'association intercommunale:</t>
  </si>
  <si>
    <t>qui se décompose en:</t>
  </si>
  <si>
    <t xml:space="preserve">           part com. aux amortissements de l'association</t>
  </si>
  <si>
    <t xml:space="preserve">     part com. aux intérêts passifs de l'association</t>
  </si>
  <si>
    <t xml:space="preserve">     solde = part com. aux coûts d'exploitation intercom.</t>
  </si>
  <si>
    <r>
      <t xml:space="preserve">total des intérêts passifs communaux et intercommunaux </t>
    </r>
    <r>
      <rPr>
        <sz val="11"/>
        <color theme="1"/>
        <rFont val="Arial Narrow"/>
        <family val="2"/>
      </rPr>
      <t>(utilisés dans la suite du calcul)</t>
    </r>
  </si>
  <si>
    <r>
      <t xml:space="preserve">total des coûts d'exploitation des installations communales et intercommunales </t>
    </r>
    <r>
      <rPr>
        <sz val="11"/>
        <color theme="1"/>
        <rFont val="Arial Narrow"/>
        <family val="2"/>
      </rPr>
      <t>(utilisés dans la suite du calcul)</t>
    </r>
  </si>
  <si>
    <t>Coûts acceptés par la surveillance des prix comme conduisant à des taxes globalement non abusives =</t>
  </si>
  <si>
    <t>Coûts réels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</si>
  <si>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FF6600"/>
        <rFont val="Arial Narrow"/>
        <family val="2"/>
      </rPr>
      <t>en orange</t>
    </r>
  </si>
  <si>
    <t>durée de vie technique</t>
  </si>
  <si>
    <t>part pouvant être prise en considération</t>
  </si>
  <si>
    <r>
      <t>part de la commune (</t>
    </r>
    <r>
      <rPr>
        <sz val="11"/>
        <color rgb="FFFF0000"/>
        <rFont val="Arial Narrow"/>
        <family val="2"/>
      </rPr>
      <t>clé de répartition</t>
    </r>
    <r>
      <rPr>
        <sz val="11"/>
        <color theme="1"/>
        <rFont val="Arial Narrow"/>
        <family val="2"/>
      </rPr>
      <t>)</t>
    </r>
  </si>
  <si>
    <t>amortisse-ment calculatoire</t>
  </si>
  <si>
    <r>
      <t>Amortissement calculatoire basé sur les valeurs historiques ou la valeur économique de remplac.</t>
    </r>
    <r>
      <rPr>
        <b/>
        <vertAlign val="superscript"/>
        <sz val="11"/>
        <color theme="1"/>
        <rFont val="Arial Narrow"/>
        <family val="2"/>
      </rPr>
      <t>t</t>
    </r>
    <r>
      <rPr>
        <b/>
        <sz val="11"/>
        <color theme="1"/>
        <rFont val="Arial Narrow"/>
        <family val="2"/>
      </rPr>
      <t>:</t>
    </r>
  </si>
  <si>
    <t>valeur considérée</t>
  </si>
  <si>
    <t>Calcul selon les valeurs historiques :</t>
  </si>
  <si>
    <t>[années]</t>
  </si>
  <si>
    <t xml:space="preserve">     STEP communale</t>
  </si>
  <si>
    <t xml:space="preserve">     ouvrages spéciaux du réseau communal</t>
  </si>
  <si>
    <t xml:space="preserve">     réseau communal (hors ouvrages spéciaux)</t>
  </si>
  <si>
    <t xml:space="preserve">     STEP intercommunale</t>
  </si>
  <si>
    <t xml:space="preserve">     ouvrages spéciaux du réseau intercommunal</t>
  </si>
  <si>
    <t xml:space="preserve">     réseau intercommunal (hors ouvrages spéciaux)</t>
  </si>
  <si>
    <t>Calcul selon la valeur économique de remplacement :</t>
  </si>
  <si>
    <r>
      <t>total des amortissements calculatoires des installations existantes</t>
    </r>
    <r>
      <rPr>
        <i/>
        <sz val="11"/>
        <color theme="1"/>
        <rFont val="Arial Narrow"/>
        <family val="2"/>
      </rPr>
      <t xml:space="preserve"> [à comparer avec le titre A) de l'annexe 3]</t>
    </r>
  </si>
  <si>
    <t>auquel il faut ajouter, selon les coûts basés sur la comptabilité (encadré rouge ci-dessus):</t>
  </si>
  <si>
    <t>total des intérêts passifs communaux et intercommunaux</t>
  </si>
  <si>
    <r>
      <t>total coûts d'exploitation, installations communales et intercommunales</t>
    </r>
    <r>
      <rPr>
        <i/>
        <sz val="11"/>
        <color theme="1"/>
        <rFont val="Arial Narrow"/>
        <family val="2"/>
      </rPr>
      <t xml:space="preserve"> [à comparer avec titre B) annexe 3]</t>
    </r>
  </si>
  <si>
    <t>total des coûts réels actuels</t>
  </si>
  <si>
    <t>Coûts réels et planifiés qui doivent être couverts par les taxes annuelles =</t>
  </si>
  <si>
    <t>Coûts réels et planifiés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</si>
  <si>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00B050"/>
        <rFont val="Arial Narrow"/>
        <family val="2"/>
      </rPr>
      <t>en vert</t>
    </r>
  </si>
  <si>
    <t>durée de vie technique:</t>
  </si>
  <si>
    <t>Amortisse-ment calculatoire</t>
  </si>
  <si>
    <t>Calcul de l'amortissement calculatoire des inves-tissements planifiés qui augmenteront la v.é.r.:</t>
  </si>
  <si>
    <t>augmentation de la v.é.r.:</t>
  </si>
  <si>
    <t>investissements planifiés sur les 5 prochaines années:</t>
  </si>
  <si>
    <t xml:space="preserve">     extension et modernisation de la STEP communale</t>
  </si>
  <si>
    <t xml:space="preserve">     modernisation ou nouvel ouvrage spécial communal</t>
  </si>
  <si>
    <t xml:space="preserve">     canalis. communale de raccordement à autre STEP</t>
  </si>
  <si>
    <t xml:space="preserve">     plus-value de mise en séparatif du réseau communal</t>
  </si>
  <si>
    <t xml:space="preserve">     extension du réseau communal</t>
  </si>
  <si>
    <t xml:space="preserve">     extension et modernisation STEP  intercommunale</t>
  </si>
  <si>
    <t xml:space="preserve">     modernisation ou nouvel ouvrage spécial intercom.</t>
  </si>
  <si>
    <t xml:space="preserve">     canalis. intercom. de raccordement à une autre STEP</t>
  </si>
  <si>
    <t xml:space="preserve">     extension du réseau intercommunal</t>
  </si>
  <si>
    <t>total des amortissements calculatoires des investissements planifiés entrant en considération:</t>
  </si>
  <si>
    <t>auquel il faut ajouter, selon les coûts réels (encadré orange ci-dessus):</t>
  </si>
  <si>
    <t>et l'adaptation des frais d'exploitation liés aux exigences règlementaires et techniques, cas échéant (à justifier dans un rapport séparé):</t>
  </si>
  <si>
    <r>
      <t xml:space="preserve">      augmentation</t>
    </r>
    <r>
      <rPr>
        <sz val="11"/>
        <color theme="1"/>
        <rFont val="Arial Narrow"/>
        <family val="2"/>
      </rPr>
      <t xml:space="preserve"> coûts d'exploitation de la commune:</t>
    </r>
  </si>
  <si>
    <t>part de la commune &gt;</t>
  </si>
  <si>
    <r>
      <t xml:space="preserve">      augmentation </t>
    </r>
    <r>
      <rPr>
        <sz val="11"/>
        <color theme="1"/>
        <rFont val="Arial Narrow"/>
        <family val="2"/>
      </rPr>
      <t>coûts d'exploitation de l'association:</t>
    </r>
  </si>
  <si>
    <t>total:</t>
  </si>
  <si>
    <t>total des coûts réels et planifiés</t>
  </si>
  <si>
    <t>Calcul des taxes annuelles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</si>
  <si>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00B0F0"/>
        <rFont val="Arial Narrow"/>
        <family val="2"/>
      </rPr>
      <t>en bleu</t>
    </r>
  </si>
  <si>
    <t>coûts annuels à couvrir = revenu des taxes annuelles à générer (encadré vert ci-dessus)</t>
  </si>
  <si>
    <r>
      <t>Répartition prévue entre</t>
    </r>
    <r>
      <rPr>
        <b/>
        <sz val="11"/>
        <color theme="1"/>
        <rFont val="Arial Narrow"/>
        <family val="2"/>
      </rPr>
      <t xml:space="preserve"> taxes de base</t>
    </r>
    <r>
      <rPr>
        <sz val="11"/>
        <color theme="1"/>
        <rFont val="Arial Narrow"/>
        <family val="2"/>
      </rPr>
      <t xml:space="preserve"> (recomman- </t>
    </r>
  </si>
  <si>
    <t>taxes de base:</t>
  </si>
  <si>
    <t>revenu annuel nécessaire:</t>
  </si>
  <si>
    <r>
      <t xml:space="preserve">dé = 50-70%) et </t>
    </r>
    <r>
      <rPr>
        <b/>
        <sz val="11"/>
        <color theme="1"/>
        <rFont val="Arial Narrow"/>
        <family val="2"/>
      </rPr>
      <t>taxe variable</t>
    </r>
    <r>
      <rPr>
        <sz val="11"/>
        <color theme="1"/>
        <rFont val="Arial Narrow"/>
        <family val="2"/>
      </rPr>
      <t xml:space="preserve"> (recommandé= 30-50%)</t>
    </r>
  </si>
  <si>
    <t>taxe variable:</t>
  </si>
  <si>
    <r>
      <rPr>
        <b/>
        <sz val="11"/>
        <color theme="1"/>
        <rFont val="Arial Narrow"/>
        <family val="2"/>
      </rPr>
      <t>Taxe variable</t>
    </r>
    <r>
      <rPr>
        <sz val="11"/>
        <color theme="1"/>
        <rFont val="Arial Narrow"/>
        <family val="2"/>
      </rPr>
      <t>: simulation du tarif au m3 (si présence de compteurs) basée sur les consommations moy. des trois dernières années:</t>
    </r>
  </si>
  <si>
    <t xml:space="preserve">      consommation annuelle moy. d'eau soumise à la taxe:</t>
  </si>
  <si>
    <t>prix au m3 résultant:</t>
  </si>
  <si>
    <t xml:space="preserve">      tarif au m3 à facturer pour la 1ère année de validité du règlement:</t>
  </si>
  <si>
    <t xml:space="preserve">      fourchette de taxe au m3 à mettre dans le règlement:</t>
  </si>
  <si>
    <t>mini (75%)</t>
  </si>
  <si>
    <t>maxi (125%)</t>
  </si>
  <si>
    <t>Commune :</t>
  </si>
  <si>
    <t>Formulaire rempli par :</t>
  </si>
  <si>
    <t>Date :</t>
  </si>
  <si>
    <t>Nom de la commune</t>
  </si>
  <si>
    <t>Prénom, Nom, fonction</t>
  </si>
  <si>
    <t>Remarques, justifications, sources des données, etc.</t>
  </si>
  <si>
    <r>
      <t xml:space="preserve">./. recettes </t>
    </r>
    <r>
      <rPr>
        <b/>
        <sz val="11"/>
        <color theme="1"/>
        <rFont val="Arial Narrow"/>
        <family val="2"/>
      </rPr>
      <t xml:space="preserve">annuelles </t>
    </r>
    <r>
      <rPr>
        <sz val="11"/>
        <color theme="1"/>
        <rFont val="Arial Narrow"/>
        <family val="2"/>
      </rPr>
      <t>prévisibles des taxes de raccord.</t>
    </r>
    <r>
      <rPr>
        <vertAlign val="superscript"/>
        <sz val="11"/>
        <color theme="1"/>
        <rFont val="Arial Narrow"/>
        <family val="2"/>
      </rPr>
      <t>t</t>
    </r>
    <r>
      <rPr>
        <sz val="11"/>
        <color theme="1"/>
        <rFont val="Arial Narrow"/>
        <family val="2"/>
      </rPr>
      <t>, années 1 à 5:</t>
    </r>
  </si>
  <si>
    <t>soit:</t>
  </si>
  <si>
    <r>
      <t xml:space="preserve">./. recettes </t>
    </r>
    <r>
      <rPr>
        <b/>
        <sz val="11"/>
        <color theme="1"/>
        <rFont val="Arial Narrow"/>
        <family val="2"/>
      </rPr>
      <t xml:space="preserve">annuelles </t>
    </r>
    <r>
      <rPr>
        <sz val="11"/>
        <color theme="1"/>
        <rFont val="Arial Narrow"/>
        <family val="2"/>
      </rPr>
      <t>prévisibles des taxes de raccord.</t>
    </r>
    <r>
      <rPr>
        <vertAlign val="superscript"/>
        <sz val="11"/>
        <color theme="1"/>
        <rFont val="Arial Narrow"/>
        <family val="2"/>
      </rPr>
      <t>t</t>
    </r>
    <r>
      <rPr>
        <sz val="11"/>
        <color theme="1"/>
        <rFont val="Arial Narrow"/>
        <family val="2"/>
      </rPr>
      <t>, années 6 à 10:</t>
    </r>
  </si>
  <si>
    <r>
      <rPr>
        <b/>
        <sz val="13"/>
        <color theme="1"/>
        <rFont val="Arial Narrow"/>
        <family val="2"/>
      </rPr>
      <t>ANNEXE 2</t>
    </r>
    <r>
      <rPr>
        <sz val="13"/>
        <color theme="1"/>
        <rFont val="Arial Narrow"/>
        <family val="2"/>
      </rPr>
      <t xml:space="preserve"> de la directive à l'attention des communes valaisannes pour la fixation </t>
    </r>
    <r>
      <rPr>
        <b/>
        <sz val="13"/>
        <color theme="1"/>
        <rFont val="Arial Narrow"/>
        <family val="2"/>
      </rPr>
      <t>des taxes d'assainissement</t>
    </r>
  </si>
  <si>
    <t>Total des charges (fonction 72 nature 3)</t>
  </si>
  <si>
    <t xml:space="preserve">           ̶  amortissements (33/366)</t>
  </si>
  <si>
    <t xml:space="preserve">      ̶   intérêts passifs (34)</t>
  </si>
  <si>
    <t xml:space="preserve">  ̶  attribution aux financements spéciaux (35)</t>
  </si>
  <si>
    <t xml:space="preserve">  ̶  Total des revenus (fonction 72 nature 4)</t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</si>
  <si>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prélèvements sur les financements spéciaux (45)</t>
    </r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</si>
  <si>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taxes ou contributions (424)</t>
    </r>
  </si>
  <si>
    <r>
      <t xml:space="preserve">= dédommagements […] </t>
    </r>
    <r>
      <rPr>
        <i/>
        <sz val="11"/>
        <color theme="1"/>
        <rFont val="Arial Narrow"/>
        <family val="2"/>
      </rPr>
      <t xml:space="preserve">[à l'association] </t>
    </r>
    <r>
      <rPr>
        <sz val="11"/>
        <color theme="1"/>
        <rFont val="Arial Narrow"/>
        <family val="2"/>
      </rPr>
      <t>(361/363)</t>
    </r>
  </si>
  <si>
    <r>
      <t xml:space="preserve">  ̶  dédommagements […] </t>
    </r>
    <r>
      <rPr>
        <i/>
        <sz val="11"/>
        <color theme="1"/>
        <rFont val="Arial Narrow"/>
        <family val="2"/>
      </rPr>
      <t>[à l'association]</t>
    </r>
    <r>
      <rPr>
        <sz val="11"/>
        <color theme="1"/>
        <rFont val="Arial Narrow"/>
        <family val="2"/>
      </rPr>
      <t xml:space="preserve"> (361/363)</t>
    </r>
  </si>
  <si>
    <t>pour contrôle: différence avec (361/363) doit être = 0</t>
  </si>
  <si>
    <t>Version du 17 mai 2023</t>
  </si>
  <si>
    <t xml:space="preserve">Saisir la dernière année de compte dans la cellule D7 - Les cellules B7 et C7 se modifient automatiquement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</si>
</sst>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C_H_F_-;\-* #,##0\ _C_H_F_-;_-* &quot;-&quot;\ _C_H_F_-;_-@_-"/>
    <numFmt numFmtId="165" formatCode="_-* #,##0.00\ _C_H_F_-;\-* #,##0.00\ _C_H_F_-;_-* &quot;-&quot;??\ _C_H_F_-;_-@_-"/>
    <numFmt numFmtId="166" formatCode="#,##0_ ;\-#,##0\ "/>
    <numFmt numFmtId="167" formatCode="0.0%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6600"/>
      <name val="Arial Narrow"/>
      <family val="2"/>
    </font>
    <font>
      <sz val="11"/>
      <color theme="1"/>
      <name val="Wingdings"/>
      <charset val="2"/>
    </font>
    <font>
      <i/>
      <sz val="11"/>
      <color theme="1"/>
      <name val="Wingdings"/>
      <charset val="2"/>
    </font>
    <font>
      <b/>
      <sz val="11"/>
      <color rgb="FF00B050"/>
      <name val="Arial Narrow"/>
      <family val="2"/>
    </font>
    <font>
      <b/>
      <sz val="11"/>
      <color rgb="FF00B0F0"/>
      <name val="Arial Narrow"/>
      <family val="2"/>
    </font>
    <font>
      <sz val="11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8"/>
      <color theme="1"/>
      <name val="Arial Narrow"/>
      <family val="2"/>
    </font>
    <font>
      <sz val="11"/>
      <color rgb="FFFF0000"/>
      <name val="Arial Narrow"/>
      <family val="2"/>
    </font>
    <font>
      <b/>
      <vertAlign val="superscript"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/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6" fontId="3" fillId="0" borderId="5" xfId="0" applyNumberFormat="1" applyFont="1" applyBorder="1"/>
    <xf numFmtId="164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9" borderId="1" xfId="0" applyFont="1" applyFill="1" applyBorder="1"/>
    <xf numFmtId="0" fontId="2" fillId="10" borderId="1" xfId="0" applyFont="1" applyFill="1" applyBorder="1"/>
    <xf numFmtId="0" fontId="4" fillId="3" borderId="1" xfId="0" applyFont="1" applyFill="1" applyBorder="1"/>
    <xf numFmtId="166" fontId="2" fillId="0" borderId="8" xfId="1" applyNumberFormat="1" applyFont="1" applyBorder="1" applyAlignment="1"/>
    <xf numFmtId="0" fontId="2" fillId="0" borderId="9" xfId="0" applyFont="1" applyBorder="1"/>
    <xf numFmtId="166" fontId="2" fillId="0" borderId="9" xfId="1" applyNumberFormat="1" applyFont="1" applyBorder="1" applyAlignment="1"/>
    <xf numFmtId="166" fontId="4" fillId="0" borderId="11" xfId="1" applyNumberFormat="1" applyFont="1" applyBorder="1" applyAlignment="1"/>
    <xf numFmtId="166" fontId="4" fillId="0" borderId="12" xfId="1" applyNumberFormat="1" applyFont="1" applyBorder="1" applyAlignment="1"/>
    <xf numFmtId="166" fontId="2" fillId="11" borderId="9" xfId="1" applyNumberFormat="1" applyFont="1" applyFill="1" applyBorder="1" applyAlignment="1"/>
    <xf numFmtId="166" fontId="2" fillId="12" borderId="9" xfId="1" applyNumberFormat="1" applyFont="1" applyFill="1" applyBorder="1" applyAlignment="1"/>
    <xf numFmtId="166" fontId="2" fillId="0" borderId="8" xfId="1" applyNumberFormat="1" applyFont="1" applyBorder="1" applyAlignment="1">
      <alignment horizontal="center"/>
    </xf>
    <xf numFmtId="9" fontId="2" fillId="0" borderId="8" xfId="2" applyFont="1" applyBorder="1" applyAlignment="1"/>
    <xf numFmtId="167" fontId="2" fillId="0" borderId="8" xfId="2" applyNumberFormat="1" applyFont="1" applyBorder="1"/>
    <xf numFmtId="166" fontId="2" fillId="0" borderId="8" xfId="1" applyNumberFormat="1" applyFont="1" applyFill="1" applyBorder="1" applyAlignment="1"/>
    <xf numFmtId="166" fontId="2" fillId="0" borderId="9" xfId="1" applyNumberFormat="1" applyFont="1" applyBorder="1" applyAlignment="1">
      <alignment horizontal="center"/>
    </xf>
    <xf numFmtId="9" fontId="2" fillId="0" borderId="9" xfId="2" applyFont="1" applyBorder="1" applyAlignment="1"/>
    <xf numFmtId="167" fontId="2" fillId="0" borderId="9" xfId="2" applyNumberFormat="1" applyFont="1" applyBorder="1"/>
    <xf numFmtId="166" fontId="2" fillId="0" borderId="9" xfId="1" applyNumberFormat="1" applyFont="1" applyFill="1" applyBorder="1" applyAlignment="1"/>
    <xf numFmtId="9" fontId="2" fillId="0" borderId="9" xfId="2" applyFont="1" applyBorder="1"/>
    <xf numFmtId="164" fontId="2" fillId="0" borderId="11" xfId="0" applyNumberFormat="1" applyFont="1" applyBorder="1"/>
    <xf numFmtId="0" fontId="3" fillId="0" borderId="12" xfId="0" applyFont="1" applyBorder="1" applyAlignment="1">
      <alignment horizontal="right" indent="1"/>
    </xf>
    <xf numFmtId="166" fontId="2" fillId="0" borderId="11" xfId="1" applyNumberFormat="1" applyFont="1" applyFill="1" applyBorder="1" applyAlignment="1"/>
    <xf numFmtId="164" fontId="3" fillId="0" borderId="11" xfId="0" applyNumberFormat="1" applyFont="1" applyBorder="1" applyAlignment="1">
      <alignment horizontal="right"/>
    </xf>
    <xf numFmtId="166" fontId="3" fillId="6" borderId="9" xfId="1" applyNumberFormat="1" applyFont="1" applyFill="1" applyBorder="1" applyAlignment="1"/>
    <xf numFmtId="0" fontId="3" fillId="0" borderId="9" xfId="0" applyFont="1" applyBorder="1" applyAlignment="1">
      <alignment horizontal="right" indent="1"/>
    </xf>
    <xf numFmtId="164" fontId="6" fillId="2" borderId="14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0" fontId="2" fillId="0" borderId="17" xfId="0" applyFont="1" applyBorder="1"/>
    <xf numFmtId="0" fontId="3" fillId="0" borderId="17" xfId="0" applyFont="1" applyBorder="1"/>
    <xf numFmtId="0" fontId="2" fillId="0" borderId="18" xfId="0" applyFont="1" applyBorder="1"/>
    <xf numFmtId="0" fontId="4" fillId="0" borderId="17" xfId="0" applyFont="1" applyBorder="1"/>
    <xf numFmtId="166" fontId="7" fillId="0" borderId="0" xfId="1" applyNumberFormat="1" applyFont="1" applyBorder="1" applyAlignment="1"/>
    <xf numFmtId="166" fontId="2" fillId="0" borderId="0" xfId="1" applyNumberFormat="1" applyFont="1" applyBorder="1" applyAlignment="1"/>
    <xf numFmtId="166" fontId="4" fillId="0" borderId="0" xfId="1" applyNumberFormat="1" applyFont="1" applyBorder="1" applyAlignment="1"/>
    <xf numFmtId="0" fontId="3" fillId="0" borderId="21" xfId="0" applyFont="1" applyBorder="1"/>
    <xf numFmtId="0" fontId="6" fillId="2" borderId="22" xfId="0" applyFont="1" applyFill="1" applyBorder="1"/>
    <xf numFmtId="166" fontId="5" fillId="2" borderId="23" xfId="0" applyNumberFormat="1" applyFont="1" applyFill="1" applyBorder="1"/>
    <xf numFmtId="166" fontId="6" fillId="2" borderId="23" xfId="0" applyNumberFormat="1" applyFont="1" applyFill="1" applyBorder="1" applyAlignment="1">
      <alignment horizontal="right"/>
    </xf>
    <xf numFmtId="166" fontId="6" fillId="2" borderId="23" xfId="0" applyNumberFormat="1" applyFont="1" applyFill="1" applyBorder="1"/>
    <xf numFmtId="164" fontId="2" fillId="2" borderId="24" xfId="0" applyNumberFormat="1" applyFont="1" applyFill="1" applyBorder="1"/>
    <xf numFmtId="0" fontId="2" fillId="6" borderId="13" xfId="0" applyFont="1" applyFill="1" applyBorder="1"/>
    <xf numFmtId="166" fontId="3" fillId="6" borderId="14" xfId="0" applyNumberFormat="1" applyFont="1" applyFill="1" applyBorder="1"/>
    <xf numFmtId="164" fontId="2" fillId="6" borderId="15" xfId="0" applyNumberFormat="1" applyFont="1" applyFill="1" applyBorder="1"/>
    <xf numFmtId="164" fontId="2" fillId="6" borderId="16" xfId="0" applyNumberFormat="1" applyFont="1" applyFill="1" applyBorder="1"/>
    <xf numFmtId="0" fontId="3" fillId="0" borderId="17" xfId="0" applyFont="1" applyBorder="1" applyAlignment="1">
      <alignment wrapText="1"/>
    </xf>
    <xf numFmtId="166" fontId="8" fillId="0" borderId="0" xfId="1" applyNumberFormat="1" applyFont="1" applyBorder="1" applyAlignment="1"/>
    <xf numFmtId="166" fontId="2" fillId="0" borderId="0" xfId="1" applyNumberFormat="1" applyFont="1" applyBorder="1" applyAlignment="1">
      <alignment horizontal="center"/>
    </xf>
    <xf numFmtId="9" fontId="2" fillId="0" borderId="0" xfId="2" applyFont="1" applyBorder="1" applyAlignment="1"/>
    <xf numFmtId="167" fontId="8" fillId="0" borderId="0" xfId="2" applyNumberFormat="1" applyFont="1" applyBorder="1"/>
    <xf numFmtId="166" fontId="2" fillId="0" borderId="0" xfId="1" applyNumberFormat="1" applyFont="1" applyFill="1" applyBorder="1" applyAlignment="1"/>
    <xf numFmtId="164" fontId="8" fillId="0" borderId="0" xfId="0" applyNumberFormat="1" applyFont="1" applyAlignment="1">
      <alignment horizontal="center"/>
    </xf>
    <xf numFmtId="167" fontId="2" fillId="0" borderId="0" xfId="0" applyNumberFormat="1" applyFont="1"/>
    <xf numFmtId="0" fontId="3" fillId="0" borderId="0" xfId="0" applyFont="1" applyAlignment="1">
      <alignment horizontal="right" indent="1"/>
    </xf>
    <xf numFmtId="0" fontId="3" fillId="6" borderId="22" xfId="0" applyFont="1" applyFill="1" applyBorder="1"/>
    <xf numFmtId="164" fontId="2" fillId="6" borderId="23" xfId="0" applyNumberFormat="1" applyFont="1" applyFill="1" applyBorder="1"/>
    <xf numFmtId="164" fontId="3" fillId="6" borderId="23" xfId="0" applyNumberFormat="1" applyFont="1" applyFill="1" applyBorder="1" applyAlignment="1">
      <alignment horizontal="right"/>
    </xf>
    <xf numFmtId="166" fontId="3" fillId="6" borderId="23" xfId="1" applyNumberFormat="1" applyFont="1" applyFill="1" applyBorder="1" applyAlignment="1"/>
    <xf numFmtId="164" fontId="2" fillId="6" borderId="24" xfId="0" applyNumberFormat="1" applyFont="1" applyFill="1" applyBorder="1"/>
    <xf numFmtId="0" fontId="5" fillId="8" borderId="13" xfId="0" applyFont="1" applyFill="1" applyBorder="1"/>
    <xf numFmtId="164" fontId="5" fillId="8" borderId="14" xfId="0" applyNumberFormat="1" applyFont="1" applyFill="1" applyBorder="1"/>
    <xf numFmtId="164" fontId="5" fillId="8" borderId="15" xfId="0" applyNumberFormat="1" applyFont="1" applyFill="1" applyBorder="1"/>
    <xf numFmtId="164" fontId="2" fillId="8" borderId="16" xfId="0" applyNumberFormat="1" applyFont="1" applyFill="1" applyBorder="1"/>
    <xf numFmtId="166" fontId="11" fillId="0" borderId="0" xfId="1" applyNumberFormat="1" applyFont="1" applyBorder="1" applyAlignment="1"/>
    <xf numFmtId="167" fontId="11" fillId="0" borderId="0" xfId="2" applyNumberFormat="1" applyFont="1" applyBorder="1"/>
    <xf numFmtId="0" fontId="3" fillId="0" borderId="21" xfId="0" quotePrefix="1" applyFont="1" applyBorder="1"/>
    <xf numFmtId="164" fontId="3" fillId="0" borderId="0" xfId="0" applyNumberFormat="1" applyFont="1" applyAlignment="1">
      <alignment horizontal="right"/>
    </xf>
    <xf numFmtId="166" fontId="3" fillId="7" borderId="0" xfId="1" applyNumberFormat="1" applyFont="1" applyFill="1" applyBorder="1" applyAlignment="1"/>
    <xf numFmtId="0" fontId="6" fillId="8" borderId="22" xfId="0" applyFont="1" applyFill="1" applyBorder="1"/>
    <xf numFmtId="164" fontId="5" fillId="8" borderId="23" xfId="0" applyNumberFormat="1" applyFont="1" applyFill="1" applyBorder="1"/>
    <xf numFmtId="164" fontId="6" fillId="8" borderId="23" xfId="0" applyNumberFormat="1" applyFont="1" applyFill="1" applyBorder="1" applyAlignment="1">
      <alignment horizontal="right"/>
    </xf>
    <xf numFmtId="166" fontId="6" fillId="8" borderId="23" xfId="1" applyNumberFormat="1" applyFont="1" applyFill="1" applyBorder="1" applyAlignment="1"/>
    <xf numFmtId="164" fontId="2" fillId="8" borderId="24" xfId="0" applyNumberFormat="1" applyFont="1" applyFill="1" applyBorder="1"/>
    <xf numFmtId="0" fontId="2" fillId="5" borderId="1" xfId="0" applyFont="1" applyFill="1" applyBorder="1"/>
    <xf numFmtId="9" fontId="13" fillId="0" borderId="9" xfId="2" applyFont="1" applyFill="1" applyBorder="1"/>
    <xf numFmtId="166" fontId="6" fillId="0" borderId="0" xfId="1" applyNumberFormat="1" applyFont="1" applyFill="1" applyBorder="1" applyAlignment="1"/>
    <xf numFmtId="168" fontId="2" fillId="0" borderId="9" xfId="1" applyNumberFormat="1" applyFont="1" applyFill="1" applyBorder="1" applyAlignment="1"/>
    <xf numFmtId="164" fontId="2" fillId="0" borderId="9" xfId="0" applyNumberFormat="1" applyFont="1" applyBorder="1"/>
    <xf numFmtId="166" fontId="6" fillId="8" borderId="9" xfId="1" applyNumberFormat="1" applyFont="1" applyFill="1" applyBorder="1" applyAlignment="1"/>
    <xf numFmtId="0" fontId="2" fillId="0" borderId="11" xfId="0" applyFont="1" applyBorder="1"/>
    <xf numFmtId="0" fontId="2" fillId="0" borderId="9" xfId="0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6" fillId="13" borderId="13" xfId="0" applyFont="1" applyFill="1" applyBorder="1"/>
    <xf numFmtId="164" fontId="2" fillId="13" borderId="14" xfId="0" applyNumberFormat="1" applyFont="1" applyFill="1" applyBorder="1"/>
    <xf numFmtId="164" fontId="2" fillId="13" borderId="15" xfId="0" applyNumberFormat="1" applyFont="1" applyFill="1" applyBorder="1"/>
    <xf numFmtId="164" fontId="2" fillId="13" borderId="16" xfId="0" applyNumberFormat="1" applyFont="1" applyFill="1" applyBorder="1"/>
    <xf numFmtId="9" fontId="2" fillId="0" borderId="0" xfId="0" applyNumberFormat="1" applyFont="1"/>
    <xf numFmtId="164" fontId="2" fillId="13" borderId="24" xfId="0" applyNumberFormat="1" applyFont="1" applyFill="1" applyBorder="1"/>
    <xf numFmtId="0" fontId="2" fillId="0" borderId="21" xfId="0" applyFont="1" applyBorder="1"/>
    <xf numFmtId="0" fontId="5" fillId="13" borderId="25" xfId="0" applyFont="1" applyFill="1" applyBorder="1"/>
    <xf numFmtId="0" fontId="5" fillId="13" borderId="21" xfId="0" applyFont="1" applyFill="1" applyBorder="1"/>
    <xf numFmtId="164" fontId="6" fillId="13" borderId="11" xfId="0" applyNumberFormat="1" applyFont="1" applyFill="1" applyBorder="1"/>
    <xf numFmtId="164" fontId="6" fillId="13" borderId="11" xfId="0" applyNumberFormat="1" applyFont="1" applyFill="1" applyBorder="1" applyAlignment="1">
      <alignment horizontal="right"/>
    </xf>
    <xf numFmtId="168" fontId="6" fillId="13" borderId="12" xfId="1" applyNumberFormat="1" applyFont="1" applyFill="1" applyBorder="1" applyAlignment="1"/>
    <xf numFmtId="168" fontId="6" fillId="13" borderId="11" xfId="1" applyNumberFormat="1" applyFont="1" applyFill="1" applyBorder="1" applyAlignment="1"/>
    <xf numFmtId="164" fontId="6" fillId="13" borderId="26" xfId="0" applyNumberFormat="1" applyFont="1" applyFill="1" applyBorder="1" applyAlignment="1">
      <alignment horizontal="right"/>
    </xf>
    <xf numFmtId="168" fontId="6" fillId="13" borderId="27" xfId="1" applyNumberFormat="1" applyFont="1" applyFill="1" applyBorder="1" applyAlignment="1"/>
    <xf numFmtId="164" fontId="6" fillId="13" borderId="28" xfId="0" applyNumberFormat="1" applyFont="1" applyFill="1" applyBorder="1"/>
    <xf numFmtId="168" fontId="6" fillId="13" borderId="28" xfId="1" applyNumberFormat="1" applyFont="1" applyFill="1" applyBorder="1" applyAlignment="1"/>
    <xf numFmtId="164" fontId="5" fillId="13" borderId="12" xfId="0" applyNumberFormat="1" applyFont="1" applyFill="1" applyBorder="1"/>
    <xf numFmtId="0" fontId="2" fillId="0" borderId="19" xfId="0" applyFont="1" applyBorder="1" applyAlignment="1">
      <alignment horizontal="right"/>
    </xf>
    <xf numFmtId="0" fontId="2" fillId="0" borderId="20" xfId="0" quotePrefix="1" applyFont="1" applyBorder="1" applyAlignment="1">
      <alignment horizontal="right"/>
    </xf>
    <xf numFmtId="166" fontId="3" fillId="11" borderId="9" xfId="1" applyNumberFormat="1" applyFont="1" applyFill="1" applyBorder="1" applyAlignment="1"/>
    <xf numFmtId="166" fontId="3" fillId="12" borderId="9" xfId="1" applyNumberFormat="1" applyFont="1" applyFill="1" applyBorder="1" applyAlignment="1"/>
    <xf numFmtId="166" fontId="3" fillId="4" borderId="8" xfId="1" applyNumberFormat="1" applyFont="1" applyFill="1" applyBorder="1" applyAlignment="1"/>
    <xf numFmtId="166" fontId="3" fillId="12" borderId="29" xfId="1" applyNumberFormat="1" applyFont="1" applyFill="1" applyBorder="1" applyAlignment="1"/>
    <xf numFmtId="166" fontId="2" fillId="12" borderId="29" xfId="1" applyNumberFormat="1" applyFont="1" applyFill="1" applyBorder="1" applyAlignment="1"/>
    <xf numFmtId="0" fontId="3" fillId="0" borderId="18" xfId="0" applyFont="1" applyBorder="1" applyAlignment="1">
      <alignment horizontal="left"/>
    </xf>
    <xf numFmtId="166" fontId="11" fillId="0" borderId="30" xfId="1" applyNumberFormat="1" applyFont="1" applyFill="1" applyBorder="1" applyAlignment="1"/>
    <xf numFmtId="164" fontId="2" fillId="0" borderId="12" xfId="0" applyNumberFormat="1" applyFont="1" applyBorder="1"/>
    <xf numFmtId="0" fontId="2" fillId="0" borderId="31" xfId="0" applyFont="1" applyBorder="1"/>
    <xf numFmtId="9" fontId="2" fillId="0" borderId="11" xfId="0" applyNumberFormat="1" applyFont="1" applyBorder="1"/>
    <xf numFmtId="0" fontId="16" fillId="0" borderId="0" xfId="0" applyFont="1"/>
    <xf numFmtId="166" fontId="7" fillId="3" borderId="8" xfId="1" applyNumberFormat="1" applyFont="1" applyFill="1" applyBorder="1" applyAlignment="1" applyProtection="1">
      <protection locked="0"/>
    </xf>
    <xf numFmtId="166" fontId="7" fillId="3" borderId="9" xfId="1" applyNumberFormat="1" applyFont="1" applyFill="1" applyBorder="1" applyAlignment="1" applyProtection="1">
      <protection locked="0"/>
    </xf>
    <xf numFmtId="166" fontId="8" fillId="10" borderId="8" xfId="1" applyNumberFormat="1" applyFont="1" applyFill="1" applyBorder="1" applyAlignment="1" applyProtection="1">
      <protection locked="0"/>
    </xf>
    <xf numFmtId="166" fontId="8" fillId="10" borderId="9" xfId="1" applyNumberFormat="1" applyFont="1" applyFill="1" applyBorder="1" applyAlignment="1" applyProtection="1">
      <protection locked="0"/>
    </xf>
    <xf numFmtId="167" fontId="8" fillId="10" borderId="9" xfId="2" applyNumberFormat="1" applyFont="1" applyFill="1" applyBorder="1" applyProtection="1">
      <protection locked="0"/>
    </xf>
    <xf numFmtId="166" fontId="11" fillId="9" borderId="8" xfId="1" applyNumberFormat="1" applyFont="1" applyFill="1" applyBorder="1" applyAlignment="1" applyProtection="1">
      <protection locked="0"/>
    </xf>
    <xf numFmtId="166" fontId="11" fillId="9" borderId="9" xfId="1" applyNumberFormat="1" applyFont="1" applyFill="1" applyBorder="1" applyAlignment="1" applyProtection="1">
      <protection locked="0"/>
    </xf>
    <xf numFmtId="167" fontId="11" fillId="9" borderId="9" xfId="2" applyNumberFormat="1" applyFont="1" applyFill="1" applyBorder="1" applyProtection="1">
      <protection locked="0"/>
    </xf>
    <xf numFmtId="167" fontId="11" fillId="9" borderId="12" xfId="2" applyNumberFormat="1" applyFont="1" applyFill="1" applyBorder="1" applyProtection="1">
      <protection locked="0"/>
    </xf>
    <xf numFmtId="9" fontId="12" fillId="5" borderId="9" xfId="2" applyFont="1" applyFill="1" applyBorder="1" applyProtection="1">
      <protection locked="0"/>
    </xf>
    <xf numFmtId="166" fontId="12" fillId="5" borderId="9" xfId="1" applyNumberFormat="1" applyFont="1" applyFill="1" applyBorder="1" applyAlignment="1" applyProtection="1">
      <protection locked="0"/>
    </xf>
    <xf numFmtId="164" fontId="2" fillId="0" borderId="9" xfId="0" applyNumberFormat="1" applyFont="1" applyBorder="1" applyAlignment="1">
      <alignment horizontal="center"/>
    </xf>
    <xf numFmtId="0" fontId="2" fillId="0" borderId="18" xfId="0" quotePrefix="1" applyFont="1" applyBorder="1"/>
    <xf numFmtId="164" fontId="2" fillId="0" borderId="5" xfId="0" applyNumberFormat="1" applyFont="1" applyBorder="1" applyAlignment="1">
      <alignment horizontal="center"/>
    </xf>
    <xf numFmtId="164" fontId="2" fillId="0" borderId="7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/>
    <xf numFmtId="0" fontId="2" fillId="0" borderId="5" xfId="0" applyFont="1" applyBorder="1" applyAlignment="1">
      <alignment horizontal="center"/>
    </xf>
    <xf numFmtId="0" fontId="5" fillId="2" borderId="13" xfId="0" applyFont="1" applyFill="1" applyBorder="1"/>
    <xf numFmtId="166" fontId="3" fillId="6" borderId="14" xfId="0" applyNumberFormat="1" applyFont="1" applyFill="1" applyBorder="1" applyAlignment="1">
      <alignment horizontal="right"/>
    </xf>
    <xf numFmtId="164" fontId="6" fillId="8" borderId="14" xfId="0" applyNumberFormat="1" applyFont="1" applyFill="1" applyBorder="1" applyAlignment="1">
      <alignment horizontal="right"/>
    </xf>
    <xf numFmtId="164" fontId="2" fillId="0" borderId="5" xfId="0" applyNumberFormat="1" applyFont="1" applyBorder="1"/>
    <xf numFmtId="164" fontId="6" fillId="8" borderId="14" xfId="0" applyNumberFormat="1" applyFont="1" applyFill="1" applyBorder="1"/>
    <xf numFmtId="0" fontId="18" fillId="0" borderId="0" xfId="0" applyFont="1" applyAlignment="1">
      <alignment horizontal="right" vertical="top"/>
    </xf>
    <xf numFmtId="0" fontId="16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4" fontId="7" fillId="3" borderId="9" xfId="1" applyNumberFormat="1" applyFont="1" applyFill="1" applyBorder="1" applyAlignment="1" applyProtection="1">
      <protection locked="0"/>
    </xf>
    <xf numFmtId="0" fontId="6" fillId="14" borderId="0" xfId="0" applyFont="1" applyFill="1"/>
    <xf numFmtId="0" fontId="2" fillId="0" borderId="0" xfId="0" applyFont="1" applyProtection="1">
      <protection locked="0"/>
    </xf>
    <xf numFmtId="9" fontId="2" fillId="0" borderId="9" xfId="2" applyFont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0" fontId="7" fillId="3" borderId="8" xfId="1" applyNumberFormat="1" applyFont="1" applyFill="1" applyBorder="1" applyAlignment="1" applyProtection="1">
      <alignment horizontal="center"/>
      <protection locked="0"/>
    </xf>
    <xf numFmtId="0" fontId="4" fillId="15" borderId="17" xfId="0" applyFont="1" applyFill="1" applyBorder="1"/>
    <xf numFmtId="0" fontId="7" fillId="3" borderId="32" xfId="1" applyNumberFormat="1" applyFont="1" applyFill="1" applyBorder="1" applyAlignment="1" applyProtection="1">
      <alignment horizontal="left"/>
      <protection locked="0"/>
    </xf>
    <xf numFmtId="0" fontId="7" fillId="3" borderId="33" xfId="1" applyNumberFormat="1" applyFont="1" applyFill="1" applyBorder="1" applyAlignment="1" applyProtection="1">
      <alignment horizontal="left"/>
      <protection locked="0"/>
    </xf>
    <xf numFmtId="166" fontId="7" fillId="3" borderId="31" xfId="1" applyNumberFormat="1" applyFont="1" applyFill="1" applyBorder="1" applyAlignment="1" applyProtection="1">
      <alignment horizontal="left"/>
      <protection locked="0"/>
    </xf>
    <xf numFmtId="166" fontId="7" fillId="3" borderId="11" xfId="1" applyNumberFormat="1" applyFont="1" applyFill="1" applyBorder="1" applyAlignment="1" applyProtection="1">
      <alignment horizontal="left"/>
      <protection locked="0"/>
    </xf>
    <xf numFmtId="166" fontId="7" fillId="3" borderId="12" xfId="1" applyNumberFormat="1" applyFont="1" applyFill="1" applyBorder="1" applyAlignment="1" applyProtection="1">
      <alignment horizontal="left"/>
      <protection locked="0"/>
    </xf>
    <xf numFmtId="164" fontId="2" fillId="0" borderId="10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00FF"/>
      <color rgb="FFFFD9FC"/>
      <color rgb="FFECF8A2"/>
      <color rgb="FFCCFF99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44228</xdr:rowOff>
    </xdr:from>
    <xdr:to>
      <xdr:col>0</xdr:col>
      <xdr:colOff>140758</xdr:colOff>
      <xdr:row>10</xdr:row>
      <xdr:rowOff>176956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" y="173015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160623</xdr:colOff>
      <xdr:row>10</xdr:row>
      <xdr:rowOff>44228</xdr:rowOff>
    </xdr:from>
    <xdr:to>
      <xdr:col>0</xdr:col>
      <xdr:colOff>291856</xdr:colOff>
      <xdr:row>10</xdr:row>
      <xdr:rowOff>176956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623" y="173015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8222</xdr:colOff>
      <xdr:row>11</xdr:row>
      <xdr:rowOff>48085</xdr:rowOff>
    </xdr:from>
    <xdr:to>
      <xdr:col>0</xdr:col>
      <xdr:colOff>139455</xdr:colOff>
      <xdr:row>11</xdr:row>
      <xdr:rowOff>180813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22" y="194356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18244</xdr:colOff>
      <xdr:row>18</xdr:row>
      <xdr:rowOff>40938</xdr:rowOff>
    </xdr:from>
    <xdr:to>
      <xdr:col>0</xdr:col>
      <xdr:colOff>149477</xdr:colOff>
      <xdr:row>18</xdr:row>
      <xdr:rowOff>173666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244" y="340326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43</xdr:row>
      <xdr:rowOff>51739</xdr:rowOff>
    </xdr:from>
    <xdr:to>
      <xdr:col>0</xdr:col>
      <xdr:colOff>139559</xdr:colOff>
      <xdr:row>43</xdr:row>
      <xdr:rowOff>184467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26" y="8681389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8326</xdr:colOff>
      <xdr:row>45</xdr:row>
      <xdr:rowOff>47533</xdr:rowOff>
    </xdr:from>
    <xdr:to>
      <xdr:col>0</xdr:col>
      <xdr:colOff>139559</xdr:colOff>
      <xdr:row>45</xdr:row>
      <xdr:rowOff>180261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26" y="909628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9525</xdr:colOff>
      <xdr:row>22</xdr:row>
      <xdr:rowOff>50937</xdr:rowOff>
    </xdr:from>
    <xdr:to>
      <xdr:col>0</xdr:col>
      <xdr:colOff>140758</xdr:colOff>
      <xdr:row>22</xdr:row>
      <xdr:rowOff>183665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525" y="42514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8326</xdr:colOff>
      <xdr:row>44</xdr:row>
      <xdr:rowOff>49636</xdr:rowOff>
    </xdr:from>
    <xdr:to>
      <xdr:col>0</xdr:col>
      <xdr:colOff>139559</xdr:colOff>
      <xdr:row>44</xdr:row>
      <xdr:rowOff>182364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26" y="8888836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161925</xdr:colOff>
      <xdr:row>22</xdr:row>
      <xdr:rowOff>50937</xdr:rowOff>
    </xdr:from>
    <xdr:to>
      <xdr:col>0</xdr:col>
      <xdr:colOff>293158</xdr:colOff>
      <xdr:row>22</xdr:row>
      <xdr:rowOff>183665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1925" y="42514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9525</xdr:colOff>
      <xdr:row>23</xdr:row>
      <xdr:rowOff>41412</xdr:rowOff>
    </xdr:from>
    <xdr:to>
      <xdr:col>0</xdr:col>
      <xdr:colOff>140758</xdr:colOff>
      <xdr:row>23</xdr:row>
      <xdr:rowOff>174140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5" y="445148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9525</xdr:colOff>
      <xdr:row>24</xdr:row>
      <xdr:rowOff>31887</xdr:rowOff>
    </xdr:from>
    <xdr:to>
      <xdr:col>0</xdr:col>
      <xdr:colOff>140758</xdr:colOff>
      <xdr:row>24</xdr:row>
      <xdr:rowOff>164615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525" y="465151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46</xdr:row>
      <xdr:rowOff>45430</xdr:rowOff>
    </xdr:from>
    <xdr:to>
      <xdr:col>0</xdr:col>
      <xdr:colOff>139559</xdr:colOff>
      <xdr:row>46</xdr:row>
      <xdr:rowOff>178158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326" y="9303730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8326</xdr:colOff>
      <xdr:row>47</xdr:row>
      <xdr:rowOff>43327</xdr:rowOff>
    </xdr:from>
    <xdr:to>
      <xdr:col>0</xdr:col>
      <xdr:colOff>139559</xdr:colOff>
      <xdr:row>47</xdr:row>
      <xdr:rowOff>176055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326" y="951117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8326</xdr:colOff>
      <xdr:row>48</xdr:row>
      <xdr:rowOff>41223</xdr:rowOff>
    </xdr:from>
    <xdr:to>
      <xdr:col>0</xdr:col>
      <xdr:colOff>139559</xdr:colOff>
      <xdr:row>48</xdr:row>
      <xdr:rowOff>173951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326" y="971862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61</xdr:row>
      <xdr:rowOff>51739</xdr:rowOff>
    </xdr:from>
    <xdr:to>
      <xdr:col>0</xdr:col>
      <xdr:colOff>118419</xdr:colOff>
      <xdr:row>61</xdr:row>
      <xdr:rowOff>184467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491389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62</xdr:row>
      <xdr:rowOff>50425</xdr:rowOff>
    </xdr:from>
    <xdr:to>
      <xdr:col>0</xdr:col>
      <xdr:colOff>118419</xdr:colOff>
      <xdr:row>62</xdr:row>
      <xdr:rowOff>183153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26996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63</xdr:row>
      <xdr:rowOff>49111</xdr:rowOff>
    </xdr:from>
    <xdr:to>
      <xdr:col>0</xdr:col>
      <xdr:colOff>118419</xdr:colOff>
      <xdr:row>63</xdr:row>
      <xdr:rowOff>181839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1290786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65</xdr:row>
      <xdr:rowOff>46482</xdr:rowOff>
    </xdr:from>
    <xdr:to>
      <xdr:col>0</xdr:col>
      <xdr:colOff>118419</xdr:colOff>
      <xdr:row>65</xdr:row>
      <xdr:rowOff>179210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3324332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64</xdr:row>
      <xdr:rowOff>47797</xdr:rowOff>
    </xdr:from>
    <xdr:to>
      <xdr:col>0</xdr:col>
      <xdr:colOff>118419</xdr:colOff>
      <xdr:row>64</xdr:row>
      <xdr:rowOff>180525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311609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5325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67</xdr:row>
      <xdr:rowOff>43852</xdr:rowOff>
    </xdr:from>
    <xdr:to>
      <xdr:col>0</xdr:col>
      <xdr:colOff>118419</xdr:colOff>
      <xdr:row>67</xdr:row>
      <xdr:rowOff>176580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1374080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69</xdr:row>
      <xdr:rowOff>41223</xdr:rowOff>
    </xdr:from>
    <xdr:to>
      <xdr:col>0</xdr:col>
      <xdr:colOff>118419</xdr:colOff>
      <xdr:row>69</xdr:row>
      <xdr:rowOff>173951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1415727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68</xdr:row>
      <xdr:rowOff>42538</xdr:rowOff>
    </xdr:from>
    <xdr:to>
      <xdr:col>0</xdr:col>
      <xdr:colOff>118419</xdr:colOff>
      <xdr:row>68</xdr:row>
      <xdr:rowOff>175266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1394903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73</xdr:row>
      <xdr:rowOff>61264</xdr:rowOff>
    </xdr:from>
    <xdr:to>
      <xdr:col>0</xdr:col>
      <xdr:colOff>118419</xdr:colOff>
      <xdr:row>73</xdr:row>
      <xdr:rowOff>193992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467261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74</xdr:row>
      <xdr:rowOff>59950</xdr:rowOff>
    </xdr:from>
    <xdr:to>
      <xdr:col>0</xdr:col>
      <xdr:colOff>118419</xdr:colOff>
      <xdr:row>74</xdr:row>
      <xdr:rowOff>192678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14880850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75</xdr:row>
      <xdr:rowOff>58636</xdr:rowOff>
    </xdr:from>
    <xdr:to>
      <xdr:col>0</xdr:col>
      <xdr:colOff>118419</xdr:colOff>
      <xdr:row>75</xdr:row>
      <xdr:rowOff>191364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15089086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77</xdr:row>
      <xdr:rowOff>56007</xdr:rowOff>
    </xdr:from>
    <xdr:to>
      <xdr:col>0</xdr:col>
      <xdr:colOff>118419</xdr:colOff>
      <xdr:row>77</xdr:row>
      <xdr:rowOff>188735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1550555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76</xdr:row>
      <xdr:rowOff>57322</xdr:rowOff>
    </xdr:from>
    <xdr:to>
      <xdr:col>0</xdr:col>
      <xdr:colOff>118419</xdr:colOff>
      <xdr:row>76</xdr:row>
      <xdr:rowOff>190050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15297322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1571379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53377</xdr:rowOff>
    </xdr:from>
    <xdr:to>
      <xdr:col>0</xdr:col>
      <xdr:colOff>118419</xdr:colOff>
      <xdr:row>79</xdr:row>
      <xdr:rowOff>186105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1592202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81</xdr:row>
      <xdr:rowOff>50748</xdr:rowOff>
    </xdr:from>
    <xdr:to>
      <xdr:col>0</xdr:col>
      <xdr:colOff>118419</xdr:colOff>
      <xdr:row>81</xdr:row>
      <xdr:rowOff>183476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1633849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80</xdr:row>
      <xdr:rowOff>52063</xdr:rowOff>
    </xdr:from>
    <xdr:to>
      <xdr:col>0</xdr:col>
      <xdr:colOff>118419</xdr:colOff>
      <xdr:row>80</xdr:row>
      <xdr:rowOff>184791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1613026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11476</xdr:colOff>
      <xdr:row>88</xdr:row>
      <xdr:rowOff>38908</xdr:rowOff>
    </xdr:from>
    <xdr:to>
      <xdr:col>0</xdr:col>
      <xdr:colOff>120370</xdr:colOff>
      <xdr:row>88</xdr:row>
      <xdr:rowOff>171636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1476" y="17450608"/>
          <a:ext cx="10889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1990</xdr:colOff>
      <xdr:row>89</xdr:row>
      <xdr:rowOff>41862</xdr:rowOff>
    </xdr:from>
    <xdr:to>
      <xdr:col>0</xdr:col>
      <xdr:colOff>133223</xdr:colOff>
      <xdr:row>89</xdr:row>
      <xdr:rowOff>174590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990" y="1766311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0</xdr:colOff>
      <xdr:row>35</xdr:row>
      <xdr:rowOff>42214</xdr:rowOff>
    </xdr:from>
    <xdr:to>
      <xdr:col>0</xdr:col>
      <xdr:colOff>130034</xdr:colOff>
      <xdr:row>35</xdr:row>
      <xdr:rowOff>174942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7128814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37</xdr:row>
      <xdr:rowOff>38008</xdr:rowOff>
    </xdr:from>
    <xdr:to>
      <xdr:col>0</xdr:col>
      <xdr:colOff>130034</xdr:colOff>
      <xdr:row>37</xdr:row>
      <xdr:rowOff>170736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75437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36</xdr:row>
      <xdr:rowOff>40111</xdr:rowOff>
    </xdr:from>
    <xdr:to>
      <xdr:col>0</xdr:col>
      <xdr:colOff>130034</xdr:colOff>
      <xdr:row>36</xdr:row>
      <xdr:rowOff>172839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733626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38</xdr:row>
      <xdr:rowOff>35905</xdr:rowOff>
    </xdr:from>
    <xdr:to>
      <xdr:col>0</xdr:col>
      <xdr:colOff>130034</xdr:colOff>
      <xdr:row>38</xdr:row>
      <xdr:rowOff>168633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775115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39</xdr:row>
      <xdr:rowOff>33802</xdr:rowOff>
    </xdr:from>
    <xdr:to>
      <xdr:col>0</xdr:col>
      <xdr:colOff>130034</xdr:colOff>
      <xdr:row>39</xdr:row>
      <xdr:rowOff>166530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79586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40</xdr:row>
      <xdr:rowOff>31698</xdr:rowOff>
    </xdr:from>
    <xdr:to>
      <xdr:col>0</xdr:col>
      <xdr:colOff>130034</xdr:colOff>
      <xdr:row>40</xdr:row>
      <xdr:rowOff>164426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816604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66675</xdr:colOff>
      <xdr:row>97</xdr:row>
      <xdr:rowOff>95250</xdr:rowOff>
    </xdr:from>
    <xdr:to>
      <xdr:col>0</xdr:col>
      <xdr:colOff>197908</xdr:colOff>
      <xdr:row>98</xdr:row>
      <xdr:rowOff>18428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6675" y="1912620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L</a:t>
          </a:r>
        </a:p>
      </xdr:txBody>
    </xdr:sp>
    <xdr:clientData/>
  </xdr:twoCellAnchor>
  <xdr:twoCellAnchor>
    <xdr:from>
      <xdr:col>0</xdr:col>
      <xdr:colOff>28575</xdr:colOff>
      <xdr:row>101</xdr:row>
      <xdr:rowOff>38100</xdr:rowOff>
    </xdr:from>
    <xdr:to>
      <xdr:col>0</xdr:col>
      <xdr:colOff>159808</xdr:colOff>
      <xdr:row>101</xdr:row>
      <xdr:rowOff>170828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8575" y="1975485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M </a:t>
          </a:r>
        </a:p>
      </xdr:txBody>
    </xdr:sp>
    <xdr:clientData/>
  </xdr:twoCellAnchor>
  <xdr:twoCellAnchor>
    <xdr:from>
      <xdr:col>0</xdr:col>
      <xdr:colOff>16232</xdr:colOff>
      <xdr:row>102</xdr:row>
      <xdr:rowOff>47625</xdr:rowOff>
    </xdr:from>
    <xdr:to>
      <xdr:col>0</xdr:col>
      <xdr:colOff>147465</xdr:colOff>
      <xdr:row>102</xdr:row>
      <xdr:rowOff>180353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6232" y="19973925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N</a:t>
          </a:r>
        </a:p>
      </xdr:txBody>
    </xdr:sp>
    <xdr:clientData/>
  </xdr:twoCellAnchor>
  <xdr:twoCellAnchor>
    <xdr:from>
      <xdr:col>0</xdr:col>
      <xdr:colOff>14354</xdr:colOff>
      <xdr:row>103</xdr:row>
      <xdr:rowOff>25623</xdr:rowOff>
    </xdr:from>
    <xdr:to>
      <xdr:col>0</xdr:col>
      <xdr:colOff>145587</xdr:colOff>
      <xdr:row>103</xdr:row>
      <xdr:rowOff>158351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4354" y="20161473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O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0" y="1612073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75</xdr:row>
      <xdr:rowOff>49111</xdr:rowOff>
    </xdr:from>
    <xdr:to>
      <xdr:col>0</xdr:col>
      <xdr:colOff>118419</xdr:colOff>
      <xdr:row>75</xdr:row>
      <xdr:rowOff>181839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0" y="1507956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tabSelected="1" zoomScaleNormal="100" zoomScaleSheetLayoutView="115" workbookViewId="0">
      <pane ySplit="4" topLeftCell="A5" activePane="bottomLeft" state="frozen"/>
      <selection pane="bottomLeft" activeCell="I14" sqref="I14"/>
    </sheetView>
  </sheetViews>
  <sheetFormatPr baseColWidth="10" defaultColWidth="11.42578125" defaultRowHeight="16.5" x14ac:dyDescent="0.3"/>
  <cols>
    <col min="1" max="1" width="45.28515625" style="1" customWidth="1"/>
    <col min="2" max="4" width="11.85546875" style="2" customWidth="1"/>
    <col min="5" max="5" width="12.7109375" style="2" customWidth="1"/>
    <col min="6" max="6" width="11.42578125" style="2"/>
    <col min="7" max="7" width="1.28515625" style="2" customWidth="1"/>
    <col min="8" max="8" width="3.28515625" style="2" customWidth="1"/>
    <col min="9" max="9" width="81.140625" style="1" customWidth="1"/>
    <col min="10" max="16384" width="11.42578125" style="1"/>
  </cols>
  <sheetData>
    <row r="1" spans="1:9" ht="17.25" x14ac:dyDescent="0.3">
      <c r="A1" s="122" t="s">
        <v>97</v>
      </c>
    </row>
    <row r="2" spans="1:9" ht="17.25" x14ac:dyDescent="0.3">
      <c r="A2" s="148" t="s">
        <v>88</v>
      </c>
      <c r="B2" s="157" t="s">
        <v>91</v>
      </c>
      <c r="C2" s="158"/>
      <c r="G2" s="147" t="s">
        <v>108</v>
      </c>
    </row>
    <row r="3" spans="1:9" ht="17.25" x14ac:dyDescent="0.3">
      <c r="A3" s="148" t="s">
        <v>89</v>
      </c>
      <c r="B3" s="159" t="s">
        <v>92</v>
      </c>
      <c r="C3" s="160"/>
      <c r="D3" s="161"/>
      <c r="E3" s="149" t="s">
        <v>90</v>
      </c>
      <c r="F3" s="150"/>
      <c r="G3" s="1"/>
      <c r="I3" s="151" t="s">
        <v>93</v>
      </c>
    </row>
    <row r="4" spans="1:9" customFormat="1" ht="6" customHeight="1" x14ac:dyDescent="0.25"/>
    <row r="5" spans="1:9" x14ac:dyDescent="0.3">
      <c r="A5" s="142" t="s">
        <v>6</v>
      </c>
      <c r="B5" s="34"/>
      <c r="C5" s="35"/>
      <c r="D5" s="35"/>
      <c r="E5" s="34"/>
      <c r="F5" s="154" t="s">
        <v>7</v>
      </c>
      <c r="G5" s="36"/>
      <c r="I5" s="152"/>
    </row>
    <row r="6" spans="1:9" x14ac:dyDescent="0.3">
      <c r="A6" s="11" t="s">
        <v>8</v>
      </c>
      <c r="B6" s="138"/>
      <c r="C6" s="139" t="s">
        <v>9</v>
      </c>
      <c r="D6" s="140"/>
      <c r="E6" s="136" t="s">
        <v>10</v>
      </c>
      <c r="F6" s="145" t="s">
        <v>11</v>
      </c>
      <c r="G6" s="37"/>
      <c r="I6" s="152"/>
    </row>
    <row r="7" spans="1:9" x14ac:dyDescent="0.3">
      <c r="A7" s="38"/>
      <c r="B7" s="141">
        <f>C7-1</f>
        <v>2021</v>
      </c>
      <c r="C7" s="141">
        <f>D7-1</f>
        <v>2022</v>
      </c>
      <c r="D7" s="155">
        <v>2023</v>
      </c>
      <c r="E7" s="137" t="s">
        <v>12</v>
      </c>
      <c r="F7" s="137"/>
      <c r="G7" s="37"/>
      <c r="I7" s="152" t="s">
        <v>109</v>
      </c>
    </row>
    <row r="8" spans="1:9" x14ac:dyDescent="0.3">
      <c r="A8" s="39" t="s">
        <v>13</v>
      </c>
      <c r="B8" s="4" t="s">
        <v>14</v>
      </c>
      <c r="C8" s="4" t="s">
        <v>14</v>
      </c>
      <c r="D8" s="4" t="s">
        <v>14</v>
      </c>
      <c r="E8" s="4" t="s">
        <v>14</v>
      </c>
      <c r="F8" s="5" t="s">
        <v>14</v>
      </c>
      <c r="G8" s="37"/>
      <c r="I8" s="152"/>
    </row>
    <row r="9" spans="1:9" x14ac:dyDescent="0.3">
      <c r="A9" s="40" t="s">
        <v>98</v>
      </c>
      <c r="B9" s="123">
        <v>0</v>
      </c>
      <c r="C9" s="123">
        <v>0</v>
      </c>
      <c r="D9" s="123">
        <v>0</v>
      </c>
      <c r="E9" s="12">
        <f t="shared" ref="E9:E17" si="0">AVERAGE(B9:D9)</f>
        <v>0</v>
      </c>
      <c r="G9" s="37"/>
      <c r="I9" s="152"/>
    </row>
    <row r="10" spans="1:9" x14ac:dyDescent="0.3">
      <c r="A10" s="41" t="s">
        <v>15</v>
      </c>
      <c r="B10" s="42"/>
      <c r="C10" s="42"/>
      <c r="D10" s="42"/>
      <c r="E10" s="43"/>
      <c r="G10" s="37"/>
      <c r="I10" s="152"/>
    </row>
    <row r="11" spans="1:9" x14ac:dyDescent="0.3">
      <c r="A11" s="40" t="s">
        <v>99</v>
      </c>
      <c r="B11" s="124">
        <v>0</v>
      </c>
      <c r="C11" s="124">
        <v>0</v>
      </c>
      <c r="D11" s="124">
        <v>0</v>
      </c>
      <c r="E11" s="26">
        <f>AVERAGE(B11:D11)</f>
        <v>0</v>
      </c>
      <c r="G11" s="37"/>
      <c r="I11" s="152"/>
    </row>
    <row r="12" spans="1:9" x14ac:dyDescent="0.3">
      <c r="A12" s="40" t="s">
        <v>100</v>
      </c>
      <c r="B12" s="124">
        <v>0</v>
      </c>
      <c r="C12" s="124">
        <v>0</v>
      </c>
      <c r="D12" s="124">
        <v>0</v>
      </c>
      <c r="E12" s="17">
        <f t="shared" si="0"/>
        <v>0</v>
      </c>
      <c r="G12" s="37"/>
      <c r="I12" s="152"/>
    </row>
    <row r="13" spans="1:9" x14ac:dyDescent="0.3">
      <c r="A13" s="40" t="s">
        <v>106</v>
      </c>
      <c r="B13" s="124">
        <v>0</v>
      </c>
      <c r="C13" s="124">
        <v>0</v>
      </c>
      <c r="D13" s="124">
        <v>0</v>
      </c>
      <c r="E13" s="26">
        <f t="shared" si="0"/>
        <v>0</v>
      </c>
      <c r="G13" s="37"/>
      <c r="I13" s="152"/>
    </row>
    <row r="14" spans="1:9" x14ac:dyDescent="0.3">
      <c r="A14" s="40" t="s">
        <v>101</v>
      </c>
      <c r="B14" s="124">
        <v>0</v>
      </c>
      <c r="C14" s="124">
        <v>0</v>
      </c>
      <c r="D14" s="124">
        <v>0</v>
      </c>
      <c r="E14" s="26">
        <f t="shared" si="0"/>
        <v>0</v>
      </c>
      <c r="G14" s="37"/>
      <c r="I14" s="152"/>
    </row>
    <row r="15" spans="1:9" x14ac:dyDescent="0.3">
      <c r="A15" s="135" t="s">
        <v>102</v>
      </c>
      <c r="B15" s="124">
        <v>0</v>
      </c>
      <c r="C15" s="124">
        <v>0</v>
      </c>
      <c r="D15" s="124">
        <v>0</v>
      </c>
      <c r="E15" s="26">
        <f t="shared" si="0"/>
        <v>0</v>
      </c>
      <c r="G15" s="37"/>
      <c r="I15" s="152"/>
    </row>
    <row r="16" spans="1:9" x14ac:dyDescent="0.3">
      <c r="A16" s="135" t="s">
        <v>103</v>
      </c>
      <c r="B16" s="124">
        <v>0</v>
      </c>
      <c r="C16" s="124">
        <v>0</v>
      </c>
      <c r="D16" s="124">
        <v>0</v>
      </c>
      <c r="E16" s="26">
        <f t="shared" si="0"/>
        <v>0</v>
      </c>
      <c r="G16" s="37"/>
      <c r="I16" s="152"/>
    </row>
    <row r="17" spans="1:9" x14ac:dyDescent="0.3">
      <c r="A17" s="135" t="s">
        <v>104</v>
      </c>
      <c r="B17" s="123">
        <v>0</v>
      </c>
      <c r="C17" s="123">
        <v>0</v>
      </c>
      <c r="D17" s="123">
        <v>0</v>
      </c>
      <c r="E17" s="22">
        <f t="shared" si="0"/>
        <v>0</v>
      </c>
      <c r="G17" s="37"/>
      <c r="I17" s="152"/>
    </row>
    <row r="18" spans="1:9" x14ac:dyDescent="0.3">
      <c r="A18" s="41" t="s">
        <v>16</v>
      </c>
      <c r="B18" s="43"/>
      <c r="C18" s="43"/>
      <c r="D18" s="43"/>
      <c r="E18" s="43"/>
      <c r="G18" s="37"/>
      <c r="I18" s="152"/>
    </row>
    <row r="19" spans="1:9" x14ac:dyDescent="0.3">
      <c r="A19" s="135" t="s">
        <v>17</v>
      </c>
      <c r="B19" s="14">
        <f>B9-SUM(B11:B15)+SUM(B16:B17)</f>
        <v>0</v>
      </c>
      <c r="C19" s="14">
        <f>C9-SUM(C11:C15)+SUM(C16:C17)</f>
        <v>0</v>
      </c>
      <c r="D19" s="14">
        <f>D9-SUM(D11:D15)+SUM(D16:D17)</f>
        <v>0</v>
      </c>
      <c r="E19" s="18">
        <f>AVERAGE(B19:D19)</f>
        <v>0</v>
      </c>
      <c r="G19" s="37"/>
      <c r="I19" s="152"/>
    </row>
    <row r="20" spans="1:9" x14ac:dyDescent="0.3">
      <c r="A20" s="39" t="s">
        <v>18</v>
      </c>
      <c r="B20" s="43"/>
      <c r="C20" s="43"/>
      <c r="D20" s="43"/>
      <c r="E20" s="43"/>
      <c r="G20" s="37"/>
      <c r="I20" s="152"/>
    </row>
    <row r="21" spans="1:9" x14ac:dyDescent="0.3">
      <c r="A21" s="135" t="s">
        <v>105</v>
      </c>
      <c r="B21" s="14">
        <f>B13</f>
        <v>0</v>
      </c>
      <c r="C21" s="14">
        <f t="shared" ref="C21:D21" si="1">C13</f>
        <v>0</v>
      </c>
      <c r="D21" s="14">
        <f t="shared" si="1"/>
        <v>0</v>
      </c>
      <c r="E21" s="26">
        <f>AVERAGE(B21:D21)</f>
        <v>0</v>
      </c>
      <c r="G21" s="37"/>
      <c r="I21" s="152"/>
    </row>
    <row r="22" spans="1:9" x14ac:dyDescent="0.3">
      <c r="A22" s="41" t="s">
        <v>19</v>
      </c>
      <c r="B22" s="43"/>
      <c r="C22" s="43"/>
      <c r="D22" s="43"/>
      <c r="E22" s="43"/>
      <c r="G22" s="37"/>
      <c r="I22" s="152"/>
    </row>
    <row r="23" spans="1:9" x14ac:dyDescent="0.3">
      <c r="A23" s="40" t="s">
        <v>20</v>
      </c>
      <c r="B23" s="124">
        <v>0</v>
      </c>
      <c r="C23" s="124">
        <v>0</v>
      </c>
      <c r="D23" s="124">
        <v>0</v>
      </c>
      <c r="E23" s="26">
        <f>AVERAGE(B23:D23)</f>
        <v>0</v>
      </c>
      <c r="G23" s="37"/>
      <c r="I23" s="152"/>
    </row>
    <row r="24" spans="1:9" x14ac:dyDescent="0.3">
      <c r="A24" s="40" t="s">
        <v>21</v>
      </c>
      <c r="B24" s="124">
        <v>0</v>
      </c>
      <c r="C24" s="124">
        <v>0</v>
      </c>
      <c r="D24" s="124">
        <v>0</v>
      </c>
      <c r="E24" s="17">
        <f>AVERAGE(B24:D24)</f>
        <v>0</v>
      </c>
      <c r="G24" s="37"/>
      <c r="I24" s="152"/>
    </row>
    <row r="25" spans="1:9" x14ac:dyDescent="0.3">
      <c r="A25" s="40" t="s">
        <v>22</v>
      </c>
      <c r="B25" s="124">
        <v>0</v>
      </c>
      <c r="C25" s="124">
        <v>0</v>
      </c>
      <c r="D25" s="124">
        <v>0</v>
      </c>
      <c r="E25" s="18">
        <f>AVERAGE(B25:D25)</f>
        <v>0</v>
      </c>
      <c r="G25" s="37"/>
      <c r="I25" s="152"/>
    </row>
    <row r="26" spans="1:9" x14ac:dyDescent="0.3">
      <c r="A26" s="41" t="s">
        <v>107</v>
      </c>
      <c r="B26" s="44">
        <f>SUM(B23:B25)-B21</f>
        <v>0</v>
      </c>
      <c r="C26" s="44">
        <f>SUM(C23:C25)-C21</f>
        <v>0</v>
      </c>
      <c r="D26" s="44">
        <f>SUM(D23:D25)-D21</f>
        <v>0</v>
      </c>
      <c r="E26" s="44"/>
      <c r="G26" s="37"/>
      <c r="I26" s="152"/>
    </row>
    <row r="27" spans="1:9" x14ac:dyDescent="0.3">
      <c r="A27" s="45" t="s">
        <v>23</v>
      </c>
      <c r="B27" s="15"/>
      <c r="C27" s="15"/>
      <c r="D27" s="15"/>
      <c r="E27" s="16"/>
      <c r="F27" s="112">
        <f>E12+E24</f>
        <v>0</v>
      </c>
      <c r="G27" s="37"/>
      <c r="I27" s="152"/>
    </row>
    <row r="28" spans="1:9" x14ac:dyDescent="0.3">
      <c r="A28" s="45" t="s">
        <v>24</v>
      </c>
      <c r="B28" s="15"/>
      <c r="C28" s="15"/>
      <c r="D28" s="15"/>
      <c r="E28" s="16"/>
      <c r="F28" s="113">
        <f>E19+E25</f>
        <v>0</v>
      </c>
      <c r="G28" s="37"/>
      <c r="I28" s="152"/>
    </row>
    <row r="29" spans="1:9" ht="15" customHeight="1" x14ac:dyDescent="0.3">
      <c r="A29" s="46"/>
      <c r="B29" s="47"/>
      <c r="C29" s="47"/>
      <c r="D29" s="47"/>
      <c r="E29" s="48"/>
      <c r="F29" s="49"/>
      <c r="G29" s="50"/>
      <c r="I29" s="152"/>
    </row>
    <row r="30" spans="1:9" x14ac:dyDescent="0.3">
      <c r="B30" s="3"/>
      <c r="C30" s="3"/>
      <c r="D30" s="3"/>
      <c r="E30" s="3"/>
      <c r="I30" s="152"/>
    </row>
    <row r="31" spans="1:9" x14ac:dyDescent="0.3">
      <c r="A31" s="51" t="s">
        <v>25</v>
      </c>
      <c r="B31" s="52"/>
      <c r="C31" s="52"/>
      <c r="D31" s="52"/>
      <c r="E31" s="52"/>
      <c r="F31" s="143" t="s">
        <v>26</v>
      </c>
      <c r="G31" s="53"/>
      <c r="I31" s="152"/>
    </row>
    <row r="32" spans="1:9" x14ac:dyDescent="0.3">
      <c r="A32" s="10" t="s">
        <v>27</v>
      </c>
      <c r="B32" s="6"/>
      <c r="C32" s="164" t="s">
        <v>28</v>
      </c>
      <c r="D32" s="164" t="s">
        <v>29</v>
      </c>
      <c r="E32" s="164" t="s">
        <v>30</v>
      </c>
      <c r="F32" s="164" t="s">
        <v>31</v>
      </c>
      <c r="G32" s="54"/>
      <c r="I32" s="152"/>
    </row>
    <row r="33" spans="1:9" ht="41.25" customHeight="1" x14ac:dyDescent="0.3">
      <c r="A33" s="55" t="s">
        <v>32</v>
      </c>
      <c r="B33" s="7" t="s">
        <v>33</v>
      </c>
      <c r="C33" s="165"/>
      <c r="D33" s="165"/>
      <c r="E33" s="165"/>
      <c r="F33" s="165"/>
      <c r="G33" s="54"/>
      <c r="I33" s="152"/>
    </row>
    <row r="34" spans="1:9" ht="6" customHeight="1" x14ac:dyDescent="0.3">
      <c r="A34" s="55"/>
      <c r="B34" s="7"/>
      <c r="C34" s="7"/>
      <c r="D34" s="7"/>
      <c r="E34" s="7"/>
      <c r="F34" s="7"/>
      <c r="G34" s="54"/>
      <c r="I34" s="152"/>
    </row>
    <row r="35" spans="1:9" x14ac:dyDescent="0.3">
      <c r="A35" s="156" t="s">
        <v>34</v>
      </c>
      <c r="B35" s="4" t="s">
        <v>0</v>
      </c>
      <c r="C35" s="4" t="s">
        <v>35</v>
      </c>
      <c r="D35" s="4" t="s">
        <v>1</v>
      </c>
      <c r="E35" s="8" t="s">
        <v>1</v>
      </c>
      <c r="F35" s="5" t="s">
        <v>14</v>
      </c>
      <c r="G35" s="54"/>
      <c r="I35" s="152"/>
    </row>
    <row r="36" spans="1:9" x14ac:dyDescent="0.3">
      <c r="A36" s="40" t="s">
        <v>36</v>
      </c>
      <c r="B36" s="125">
        <v>0</v>
      </c>
      <c r="C36" s="19">
        <v>33</v>
      </c>
      <c r="D36" s="20">
        <v>1</v>
      </c>
      <c r="E36" s="21">
        <v>1</v>
      </c>
      <c r="F36" s="22">
        <f>B36/C36*D36*E36</f>
        <v>0</v>
      </c>
      <c r="G36" s="54"/>
      <c r="I36" s="152"/>
    </row>
    <row r="37" spans="1:9" x14ac:dyDescent="0.3">
      <c r="A37" s="40" t="s">
        <v>37</v>
      </c>
      <c r="B37" s="126">
        <v>0</v>
      </c>
      <c r="C37" s="23">
        <v>50</v>
      </c>
      <c r="D37" s="24">
        <v>1</v>
      </c>
      <c r="E37" s="25">
        <v>1</v>
      </c>
      <c r="F37" s="26">
        <f t="shared" ref="F37:F49" si="2">B37/C37*D37*E37</f>
        <v>0</v>
      </c>
      <c r="G37" s="54"/>
      <c r="I37" s="152"/>
    </row>
    <row r="38" spans="1:9" x14ac:dyDescent="0.3">
      <c r="A38" s="40" t="s">
        <v>38</v>
      </c>
      <c r="B38" s="126">
        <v>0</v>
      </c>
      <c r="C38" s="23">
        <v>80</v>
      </c>
      <c r="D38" s="24">
        <v>1</v>
      </c>
      <c r="E38" s="25">
        <v>1</v>
      </c>
      <c r="F38" s="26">
        <f t="shared" si="2"/>
        <v>0</v>
      </c>
      <c r="G38" s="54"/>
      <c r="I38" s="152"/>
    </row>
    <row r="39" spans="1:9" x14ac:dyDescent="0.3">
      <c r="A39" s="40" t="s">
        <v>39</v>
      </c>
      <c r="B39" s="126">
        <v>0</v>
      </c>
      <c r="C39" s="23">
        <v>33</v>
      </c>
      <c r="D39" s="24">
        <v>1</v>
      </c>
      <c r="E39" s="127">
        <v>0</v>
      </c>
      <c r="F39" s="26">
        <f t="shared" si="2"/>
        <v>0</v>
      </c>
      <c r="G39" s="54"/>
      <c r="I39" s="152"/>
    </row>
    <row r="40" spans="1:9" x14ac:dyDescent="0.3">
      <c r="A40" s="40" t="s">
        <v>40</v>
      </c>
      <c r="B40" s="126">
        <v>0</v>
      </c>
      <c r="C40" s="23">
        <v>50</v>
      </c>
      <c r="D40" s="24">
        <v>1</v>
      </c>
      <c r="E40" s="127">
        <v>0</v>
      </c>
      <c r="F40" s="26">
        <f t="shared" si="2"/>
        <v>0</v>
      </c>
      <c r="G40" s="54"/>
      <c r="I40" s="152"/>
    </row>
    <row r="41" spans="1:9" x14ac:dyDescent="0.3">
      <c r="A41" s="40" t="s">
        <v>41</v>
      </c>
      <c r="B41" s="126">
        <v>0</v>
      </c>
      <c r="C41" s="23">
        <v>80</v>
      </c>
      <c r="D41" s="24">
        <v>1</v>
      </c>
      <c r="E41" s="127">
        <v>0</v>
      </c>
      <c r="F41" s="26">
        <f t="shared" si="2"/>
        <v>0</v>
      </c>
      <c r="G41" s="54"/>
      <c r="I41" s="152"/>
    </row>
    <row r="42" spans="1:9" ht="6" customHeight="1" x14ac:dyDescent="0.3">
      <c r="A42" s="38"/>
      <c r="B42" s="56"/>
      <c r="C42" s="57"/>
      <c r="D42" s="58"/>
      <c r="E42" s="59"/>
      <c r="F42" s="60"/>
      <c r="G42" s="54"/>
      <c r="I42" s="152"/>
    </row>
    <row r="43" spans="1:9" x14ac:dyDescent="0.3">
      <c r="A43" s="156" t="s">
        <v>42</v>
      </c>
      <c r="B43" s="61"/>
      <c r="D43" s="58"/>
      <c r="E43" s="62"/>
      <c r="F43" s="60"/>
      <c r="G43" s="54"/>
      <c r="I43" s="152"/>
    </row>
    <row r="44" spans="1:9" x14ac:dyDescent="0.3">
      <c r="A44" s="40" t="s">
        <v>36</v>
      </c>
      <c r="B44" s="126">
        <v>0</v>
      </c>
      <c r="C44" s="23">
        <v>33</v>
      </c>
      <c r="D44" s="27">
        <v>0.6</v>
      </c>
      <c r="E44" s="25">
        <v>1</v>
      </c>
      <c r="F44" s="26">
        <f t="shared" si="2"/>
        <v>0</v>
      </c>
      <c r="G44" s="54"/>
      <c r="I44" s="152"/>
    </row>
    <row r="45" spans="1:9" x14ac:dyDescent="0.3">
      <c r="A45" s="40" t="s">
        <v>37</v>
      </c>
      <c r="B45" s="126">
        <v>0</v>
      </c>
      <c r="C45" s="23">
        <v>50</v>
      </c>
      <c r="D45" s="27">
        <v>0.6</v>
      </c>
      <c r="E45" s="25">
        <v>1</v>
      </c>
      <c r="F45" s="26">
        <f t="shared" si="2"/>
        <v>0</v>
      </c>
      <c r="G45" s="54"/>
      <c r="I45" s="152"/>
    </row>
    <row r="46" spans="1:9" x14ac:dyDescent="0.3">
      <c r="A46" s="40" t="s">
        <v>38</v>
      </c>
      <c r="B46" s="126">
        <v>0</v>
      </c>
      <c r="C46" s="23">
        <v>80</v>
      </c>
      <c r="D46" s="27">
        <v>0.6</v>
      </c>
      <c r="E46" s="25">
        <v>1</v>
      </c>
      <c r="F46" s="26">
        <f t="shared" si="2"/>
        <v>0</v>
      </c>
      <c r="G46" s="54"/>
      <c r="I46" s="152"/>
    </row>
    <row r="47" spans="1:9" x14ac:dyDescent="0.3">
      <c r="A47" s="40" t="s">
        <v>39</v>
      </c>
      <c r="B47" s="126">
        <v>0</v>
      </c>
      <c r="C47" s="23">
        <v>33</v>
      </c>
      <c r="D47" s="27">
        <v>0.6</v>
      </c>
      <c r="E47" s="127">
        <v>0</v>
      </c>
      <c r="F47" s="26">
        <f t="shared" si="2"/>
        <v>0</v>
      </c>
      <c r="G47" s="54"/>
      <c r="I47" s="152"/>
    </row>
    <row r="48" spans="1:9" x14ac:dyDescent="0.3">
      <c r="A48" s="40" t="s">
        <v>40</v>
      </c>
      <c r="B48" s="126">
        <v>0</v>
      </c>
      <c r="C48" s="23">
        <v>50</v>
      </c>
      <c r="D48" s="27">
        <v>0.6</v>
      </c>
      <c r="E48" s="127">
        <v>0</v>
      </c>
      <c r="F48" s="26">
        <f t="shared" si="2"/>
        <v>0</v>
      </c>
      <c r="G48" s="54"/>
      <c r="I48" s="152"/>
    </row>
    <row r="49" spans="1:9" x14ac:dyDescent="0.3">
      <c r="A49" s="40" t="s">
        <v>41</v>
      </c>
      <c r="B49" s="126">
        <v>0</v>
      </c>
      <c r="C49" s="23">
        <v>80</v>
      </c>
      <c r="D49" s="27">
        <v>0.6</v>
      </c>
      <c r="E49" s="127">
        <v>0</v>
      </c>
      <c r="F49" s="26">
        <f t="shared" si="2"/>
        <v>0</v>
      </c>
      <c r="G49" s="54"/>
      <c r="I49" s="152"/>
    </row>
    <row r="50" spans="1:9" x14ac:dyDescent="0.3">
      <c r="A50" s="45" t="s">
        <v>43</v>
      </c>
      <c r="B50" s="28"/>
      <c r="C50" s="28"/>
      <c r="D50" s="28"/>
      <c r="E50" s="29"/>
      <c r="F50" s="114">
        <f>SUM(F36:F49)</f>
        <v>0</v>
      </c>
      <c r="G50" s="54"/>
      <c r="I50" s="152"/>
    </row>
    <row r="51" spans="1:9" ht="6" customHeight="1" x14ac:dyDescent="0.3">
      <c r="A51" s="39"/>
      <c r="E51" s="63"/>
      <c r="F51" s="60"/>
      <c r="G51" s="54"/>
      <c r="I51" s="152"/>
    </row>
    <row r="52" spans="1:9" x14ac:dyDescent="0.3">
      <c r="A52" s="41" t="s">
        <v>44</v>
      </c>
      <c r="E52" s="63"/>
      <c r="F52" s="60"/>
      <c r="G52" s="54"/>
      <c r="I52" s="152"/>
    </row>
    <row r="53" spans="1:9" x14ac:dyDescent="0.3">
      <c r="A53" s="45" t="s">
        <v>45</v>
      </c>
      <c r="B53" s="15"/>
      <c r="C53" s="15"/>
      <c r="D53" s="15"/>
      <c r="E53" s="16"/>
      <c r="F53" s="112">
        <f>F27</f>
        <v>0</v>
      </c>
      <c r="G53" s="54"/>
      <c r="I53" s="152"/>
    </row>
    <row r="54" spans="1:9" ht="17.25" thickBot="1" x14ac:dyDescent="0.35">
      <c r="A54" s="45" t="s">
        <v>46</v>
      </c>
      <c r="B54" s="15"/>
      <c r="C54" s="15"/>
      <c r="D54" s="15"/>
      <c r="E54" s="16"/>
      <c r="F54" s="115">
        <f>F28</f>
        <v>0</v>
      </c>
      <c r="G54" s="54"/>
      <c r="I54" s="152"/>
    </row>
    <row r="55" spans="1:9" x14ac:dyDescent="0.3">
      <c r="A55" s="64" t="s">
        <v>47</v>
      </c>
      <c r="B55" s="65"/>
      <c r="C55" s="65"/>
      <c r="D55" s="65"/>
      <c r="E55" s="66" t="s">
        <v>2</v>
      </c>
      <c r="F55" s="67">
        <f>SUM(F50:F54)</f>
        <v>0</v>
      </c>
      <c r="G55" s="68"/>
      <c r="I55" s="152"/>
    </row>
    <row r="56" spans="1:9" x14ac:dyDescent="0.3">
      <c r="I56" s="152"/>
    </row>
    <row r="57" spans="1:9" x14ac:dyDescent="0.3">
      <c r="A57" s="69" t="s">
        <v>48</v>
      </c>
      <c r="B57" s="70"/>
      <c r="C57" s="70"/>
      <c r="D57" s="70"/>
      <c r="E57" s="146"/>
      <c r="F57" s="144" t="s">
        <v>49</v>
      </c>
      <c r="G57" s="71"/>
      <c r="I57" s="152"/>
    </row>
    <row r="58" spans="1:9" x14ac:dyDescent="0.3">
      <c r="A58" s="9" t="s">
        <v>50</v>
      </c>
      <c r="B58" s="6"/>
      <c r="C58" s="164" t="s">
        <v>51</v>
      </c>
      <c r="D58" s="164" t="s">
        <v>29</v>
      </c>
      <c r="E58" s="164" t="s">
        <v>30</v>
      </c>
      <c r="F58" s="164" t="s">
        <v>52</v>
      </c>
      <c r="G58" s="72"/>
      <c r="I58" s="152"/>
    </row>
    <row r="59" spans="1:9" ht="39.75" customHeight="1" x14ac:dyDescent="0.3">
      <c r="A59" s="55" t="s">
        <v>53</v>
      </c>
      <c r="B59" s="7" t="s">
        <v>54</v>
      </c>
      <c r="C59" s="165"/>
      <c r="D59" s="165"/>
      <c r="E59" s="165"/>
      <c r="F59" s="165"/>
      <c r="G59" s="72"/>
      <c r="I59" s="152"/>
    </row>
    <row r="60" spans="1:9" ht="6" customHeight="1" x14ac:dyDescent="0.3">
      <c r="A60" s="55"/>
      <c r="B60" s="7"/>
      <c r="C60" s="7"/>
      <c r="D60" s="7"/>
      <c r="E60" s="7"/>
      <c r="F60" s="7"/>
      <c r="G60" s="72"/>
      <c r="I60" s="152"/>
    </row>
    <row r="61" spans="1:9" x14ac:dyDescent="0.3">
      <c r="A61" s="156" t="s">
        <v>55</v>
      </c>
      <c r="B61" s="4" t="s">
        <v>0</v>
      </c>
      <c r="C61" s="4" t="s">
        <v>35</v>
      </c>
      <c r="D61" s="4" t="s">
        <v>1</v>
      </c>
      <c r="E61" s="8" t="s">
        <v>1</v>
      </c>
      <c r="F61" s="4" t="s">
        <v>14</v>
      </c>
      <c r="G61" s="72"/>
      <c r="I61" s="152"/>
    </row>
    <row r="62" spans="1:9" x14ac:dyDescent="0.3">
      <c r="A62" s="40" t="s">
        <v>56</v>
      </c>
      <c r="B62" s="128">
        <v>0</v>
      </c>
      <c r="C62" s="19">
        <v>33</v>
      </c>
      <c r="D62" s="20">
        <v>1</v>
      </c>
      <c r="E62" s="21">
        <v>1</v>
      </c>
      <c r="F62" s="22">
        <f>B62/C62*D62*E62</f>
        <v>0</v>
      </c>
      <c r="G62" s="72"/>
      <c r="I62" s="152"/>
    </row>
    <row r="63" spans="1:9" x14ac:dyDescent="0.3">
      <c r="A63" s="40" t="s">
        <v>57</v>
      </c>
      <c r="B63" s="129">
        <v>0</v>
      </c>
      <c r="C63" s="23">
        <v>50</v>
      </c>
      <c r="D63" s="24">
        <v>1</v>
      </c>
      <c r="E63" s="25">
        <v>1</v>
      </c>
      <c r="F63" s="26">
        <f>B63/C63*D63*E63</f>
        <v>0</v>
      </c>
      <c r="G63" s="72"/>
      <c r="I63" s="152"/>
    </row>
    <row r="64" spans="1:9" x14ac:dyDescent="0.3">
      <c r="A64" s="40" t="s">
        <v>58</v>
      </c>
      <c r="B64" s="129">
        <v>0</v>
      </c>
      <c r="C64" s="23">
        <v>80</v>
      </c>
      <c r="D64" s="24">
        <v>1</v>
      </c>
      <c r="E64" s="25">
        <v>1</v>
      </c>
      <c r="F64" s="26">
        <f t="shared" ref="F64:F70" si="3">B64/C64*D64*E64</f>
        <v>0</v>
      </c>
      <c r="G64" s="72"/>
      <c r="I64" s="152"/>
    </row>
    <row r="65" spans="1:9" x14ac:dyDescent="0.3">
      <c r="A65" s="40" t="s">
        <v>59</v>
      </c>
      <c r="B65" s="129">
        <v>0</v>
      </c>
      <c r="C65" s="23">
        <v>80</v>
      </c>
      <c r="D65" s="24">
        <v>1</v>
      </c>
      <c r="E65" s="25">
        <v>1</v>
      </c>
      <c r="F65" s="26">
        <f t="shared" si="3"/>
        <v>0</v>
      </c>
      <c r="G65" s="72"/>
      <c r="I65" s="152"/>
    </row>
    <row r="66" spans="1:9" x14ac:dyDescent="0.3">
      <c r="A66" s="40" t="s">
        <v>60</v>
      </c>
      <c r="B66" s="129">
        <v>0</v>
      </c>
      <c r="C66" s="23">
        <v>80</v>
      </c>
      <c r="D66" s="24">
        <v>0.6</v>
      </c>
      <c r="E66" s="25">
        <v>1</v>
      </c>
      <c r="F66" s="26">
        <f t="shared" si="3"/>
        <v>0</v>
      </c>
      <c r="G66" s="72"/>
      <c r="I66" s="152"/>
    </row>
    <row r="67" spans="1:9" x14ac:dyDescent="0.3">
      <c r="A67" s="40" t="s">
        <v>61</v>
      </c>
      <c r="B67" s="129">
        <v>0</v>
      </c>
      <c r="C67" s="23">
        <v>33</v>
      </c>
      <c r="D67" s="24">
        <v>1</v>
      </c>
      <c r="E67" s="130">
        <v>0</v>
      </c>
      <c r="F67" s="26">
        <f t="shared" si="3"/>
        <v>0</v>
      </c>
      <c r="G67" s="72"/>
      <c r="I67" s="152"/>
    </row>
    <row r="68" spans="1:9" x14ac:dyDescent="0.3">
      <c r="A68" s="40" t="s">
        <v>62</v>
      </c>
      <c r="B68" s="129">
        <v>0</v>
      </c>
      <c r="C68" s="23">
        <v>50</v>
      </c>
      <c r="D68" s="24">
        <v>1</v>
      </c>
      <c r="E68" s="130">
        <v>0</v>
      </c>
      <c r="F68" s="26">
        <f>B68/C68*D68*E68</f>
        <v>0</v>
      </c>
      <c r="G68" s="72"/>
      <c r="I68" s="152"/>
    </row>
    <row r="69" spans="1:9" x14ac:dyDescent="0.3">
      <c r="A69" s="40" t="s">
        <v>63</v>
      </c>
      <c r="B69" s="129">
        <v>0</v>
      </c>
      <c r="C69" s="23">
        <v>80</v>
      </c>
      <c r="D69" s="24">
        <v>1</v>
      </c>
      <c r="E69" s="130">
        <v>0</v>
      </c>
      <c r="F69" s="26">
        <f t="shared" si="3"/>
        <v>0</v>
      </c>
      <c r="G69" s="72"/>
      <c r="I69" s="152"/>
    </row>
    <row r="70" spans="1:9" x14ac:dyDescent="0.3">
      <c r="A70" s="40" t="s">
        <v>64</v>
      </c>
      <c r="B70" s="129">
        <v>0</v>
      </c>
      <c r="C70" s="23">
        <v>80</v>
      </c>
      <c r="D70" s="24">
        <v>0.6</v>
      </c>
      <c r="E70" s="130">
        <v>0</v>
      </c>
      <c r="F70" s="26">
        <f t="shared" si="3"/>
        <v>0</v>
      </c>
      <c r="G70" s="72"/>
      <c r="I70" s="152"/>
    </row>
    <row r="71" spans="1:9" ht="18" x14ac:dyDescent="0.3">
      <c r="A71" s="38" t="s">
        <v>94</v>
      </c>
      <c r="B71" s="73"/>
      <c r="C71" s="129">
        <v>0</v>
      </c>
      <c r="D71" s="24">
        <v>1</v>
      </c>
      <c r="E71" s="153" t="s">
        <v>95</v>
      </c>
      <c r="F71" s="60">
        <f>-C71*D71</f>
        <v>0</v>
      </c>
      <c r="G71" s="72"/>
      <c r="I71" s="152"/>
    </row>
    <row r="72" spans="1:9" ht="6" customHeight="1" x14ac:dyDescent="0.3">
      <c r="A72" s="38"/>
      <c r="B72" s="73"/>
      <c r="C72" s="57"/>
      <c r="D72" s="58"/>
      <c r="E72" s="74"/>
      <c r="F72" s="60"/>
      <c r="G72" s="72"/>
      <c r="I72" s="152"/>
    </row>
    <row r="73" spans="1:9" x14ac:dyDescent="0.3">
      <c r="A73" s="156" t="s">
        <v>3</v>
      </c>
      <c r="B73" s="73"/>
      <c r="C73" s="57"/>
      <c r="D73" s="58"/>
      <c r="E73" s="59"/>
      <c r="F73" s="60"/>
      <c r="G73" s="72"/>
      <c r="I73" s="152"/>
    </row>
    <row r="74" spans="1:9" x14ac:dyDescent="0.3">
      <c r="A74" s="40" t="s">
        <v>56</v>
      </c>
      <c r="B74" s="129">
        <v>0</v>
      </c>
      <c r="C74" s="23">
        <v>33</v>
      </c>
      <c r="D74" s="24">
        <v>0.6</v>
      </c>
      <c r="E74" s="25">
        <v>1</v>
      </c>
      <c r="F74" s="26">
        <f>B74/C74*D74*E74</f>
        <v>0</v>
      </c>
      <c r="G74" s="72"/>
      <c r="I74" s="152"/>
    </row>
    <row r="75" spans="1:9" x14ac:dyDescent="0.3">
      <c r="A75" s="40" t="s">
        <v>57</v>
      </c>
      <c r="B75" s="129">
        <v>0</v>
      </c>
      <c r="C75" s="23">
        <v>50</v>
      </c>
      <c r="D75" s="24">
        <v>0.6</v>
      </c>
      <c r="E75" s="25">
        <v>1</v>
      </c>
      <c r="F75" s="26">
        <f>B75/C75*D75*E75</f>
        <v>0</v>
      </c>
      <c r="G75" s="72"/>
      <c r="I75" s="152"/>
    </row>
    <row r="76" spans="1:9" x14ac:dyDescent="0.3">
      <c r="A76" s="40" t="s">
        <v>58</v>
      </c>
      <c r="B76" s="129">
        <v>0</v>
      </c>
      <c r="C76" s="23">
        <v>80</v>
      </c>
      <c r="D76" s="24">
        <v>0.6</v>
      </c>
      <c r="E76" s="25">
        <v>1</v>
      </c>
      <c r="F76" s="26">
        <f t="shared" ref="F76:F81" si="4">B76/C76*D76*E76</f>
        <v>0</v>
      </c>
      <c r="G76" s="72"/>
      <c r="I76" s="152"/>
    </row>
    <row r="77" spans="1:9" x14ac:dyDescent="0.3">
      <c r="A77" s="40" t="s">
        <v>59</v>
      </c>
      <c r="B77" s="129">
        <v>0</v>
      </c>
      <c r="C77" s="23">
        <v>80</v>
      </c>
      <c r="D77" s="24">
        <v>0.6</v>
      </c>
      <c r="E77" s="25">
        <v>1</v>
      </c>
      <c r="F77" s="26">
        <f t="shared" si="4"/>
        <v>0</v>
      </c>
      <c r="G77" s="72"/>
      <c r="I77" s="152"/>
    </row>
    <row r="78" spans="1:9" x14ac:dyDescent="0.3">
      <c r="A78" s="40" t="s">
        <v>60</v>
      </c>
      <c r="B78" s="129">
        <v>0</v>
      </c>
      <c r="C78" s="23">
        <v>80</v>
      </c>
      <c r="D78" s="24">
        <v>0</v>
      </c>
      <c r="E78" s="25">
        <v>1</v>
      </c>
      <c r="F78" s="26">
        <f t="shared" si="4"/>
        <v>0</v>
      </c>
      <c r="G78" s="72"/>
      <c r="I78" s="152"/>
    </row>
    <row r="79" spans="1:9" x14ac:dyDescent="0.3">
      <c r="A79" s="40" t="s">
        <v>61</v>
      </c>
      <c r="B79" s="129">
        <v>0</v>
      </c>
      <c r="C79" s="23">
        <v>33</v>
      </c>
      <c r="D79" s="24">
        <v>0.6</v>
      </c>
      <c r="E79" s="130">
        <v>0</v>
      </c>
      <c r="F79" s="26">
        <f t="shared" si="4"/>
        <v>0</v>
      </c>
      <c r="G79" s="72"/>
      <c r="I79" s="152"/>
    </row>
    <row r="80" spans="1:9" x14ac:dyDescent="0.3">
      <c r="A80" s="40" t="s">
        <v>62</v>
      </c>
      <c r="B80" s="129">
        <v>0</v>
      </c>
      <c r="C80" s="23">
        <v>50</v>
      </c>
      <c r="D80" s="24">
        <v>0.6</v>
      </c>
      <c r="E80" s="130">
        <v>0</v>
      </c>
      <c r="F80" s="26">
        <f>B80/C80*D80*E80</f>
        <v>0</v>
      </c>
      <c r="G80" s="72"/>
      <c r="I80" s="152"/>
    </row>
    <row r="81" spans="1:9" x14ac:dyDescent="0.3">
      <c r="A81" s="40" t="s">
        <v>63</v>
      </c>
      <c r="B81" s="129">
        <v>0</v>
      </c>
      <c r="C81" s="23">
        <v>80</v>
      </c>
      <c r="D81" s="24">
        <v>0.6</v>
      </c>
      <c r="E81" s="130">
        <v>0</v>
      </c>
      <c r="F81" s="26">
        <f t="shared" si="4"/>
        <v>0</v>
      </c>
      <c r="G81" s="72"/>
      <c r="I81" s="152"/>
    </row>
    <row r="82" spans="1:9" x14ac:dyDescent="0.3">
      <c r="A82" s="40" t="s">
        <v>64</v>
      </c>
      <c r="B82" s="129">
        <v>0</v>
      </c>
      <c r="C82" s="23">
        <v>80</v>
      </c>
      <c r="D82" s="24">
        <v>0</v>
      </c>
      <c r="E82" s="130">
        <v>0</v>
      </c>
      <c r="F82" s="26">
        <f>B82/C82*D82*E82</f>
        <v>0</v>
      </c>
      <c r="G82" s="72"/>
      <c r="I82" s="152"/>
    </row>
    <row r="83" spans="1:9" ht="18" x14ac:dyDescent="0.3">
      <c r="A83" s="38" t="s">
        <v>96</v>
      </c>
      <c r="B83" s="73"/>
      <c r="C83" s="129">
        <v>0</v>
      </c>
      <c r="D83" s="24">
        <v>0.6</v>
      </c>
      <c r="E83" s="153" t="s">
        <v>95</v>
      </c>
      <c r="F83" s="60">
        <f>-C83*D83</f>
        <v>0</v>
      </c>
      <c r="G83" s="72"/>
      <c r="I83" s="152"/>
    </row>
    <row r="84" spans="1:9" x14ac:dyDescent="0.3">
      <c r="A84" s="45" t="s">
        <v>65</v>
      </c>
      <c r="B84" s="28"/>
      <c r="C84" s="28"/>
      <c r="D84" s="28"/>
      <c r="E84" s="29"/>
      <c r="F84" s="114">
        <f>SUM(F62:F70) + SUM(F74:F82) + AVERAGE(F71,F83)</f>
        <v>0</v>
      </c>
      <c r="G84" s="72"/>
      <c r="I84" s="152"/>
    </row>
    <row r="85" spans="1:9" ht="6" customHeight="1" x14ac:dyDescent="0.3">
      <c r="A85" s="39"/>
      <c r="E85" s="63"/>
      <c r="F85" s="60"/>
      <c r="G85" s="72"/>
      <c r="I85" s="152"/>
    </row>
    <row r="86" spans="1:9" x14ac:dyDescent="0.3">
      <c r="A86" s="41" t="s">
        <v>66</v>
      </c>
      <c r="E86" s="63"/>
      <c r="F86" s="60"/>
      <c r="G86" s="72"/>
      <c r="I86" s="152"/>
    </row>
    <row r="87" spans="1:9" x14ac:dyDescent="0.3">
      <c r="A87" s="75" t="s">
        <v>47</v>
      </c>
      <c r="B87" s="30"/>
      <c r="C87" s="31"/>
      <c r="D87" s="30"/>
      <c r="E87" s="29"/>
      <c r="F87" s="32">
        <f>F55</f>
        <v>0</v>
      </c>
      <c r="G87" s="72"/>
      <c r="I87" s="152"/>
    </row>
    <row r="88" spans="1:9" x14ac:dyDescent="0.3">
      <c r="A88" s="41" t="s">
        <v>67</v>
      </c>
      <c r="B88" s="60"/>
      <c r="C88" s="76"/>
      <c r="D88" s="60"/>
      <c r="E88" s="63"/>
      <c r="F88" s="77"/>
      <c r="G88" s="72"/>
      <c r="I88" s="152"/>
    </row>
    <row r="89" spans="1:9" x14ac:dyDescent="0.3">
      <c r="A89" s="117" t="s">
        <v>68</v>
      </c>
      <c r="B89" s="129">
        <v>0</v>
      </c>
      <c r="C89" s="162" t="s">
        <v>69</v>
      </c>
      <c r="D89" s="118"/>
      <c r="E89" s="1"/>
      <c r="F89" s="1"/>
      <c r="G89" s="72"/>
      <c r="I89" s="152"/>
    </row>
    <row r="90" spans="1:9" ht="17.25" thickBot="1" x14ac:dyDescent="0.35">
      <c r="A90" s="117" t="s">
        <v>70</v>
      </c>
      <c r="B90" s="129">
        <v>0</v>
      </c>
      <c r="C90" s="163"/>
      <c r="D90" s="131">
        <v>0</v>
      </c>
      <c r="E90" s="33" t="s">
        <v>71</v>
      </c>
      <c r="F90" s="116">
        <f>B89+B90*D90</f>
        <v>0</v>
      </c>
      <c r="G90" s="72"/>
      <c r="I90" s="152"/>
    </row>
    <row r="91" spans="1:9" x14ac:dyDescent="0.3">
      <c r="A91" s="78" t="s">
        <v>72</v>
      </c>
      <c r="B91" s="79"/>
      <c r="C91" s="79"/>
      <c r="D91" s="79"/>
      <c r="E91" s="80" t="s">
        <v>2</v>
      </c>
      <c r="F91" s="81">
        <f>SUM(F84:F90)</f>
        <v>0</v>
      </c>
      <c r="G91" s="82"/>
      <c r="I91" s="152"/>
    </row>
    <row r="92" spans="1:9" x14ac:dyDescent="0.3">
      <c r="I92" s="152"/>
    </row>
    <row r="93" spans="1:9" x14ac:dyDescent="0.3">
      <c r="A93" s="92" t="s">
        <v>73</v>
      </c>
      <c r="B93" s="93"/>
      <c r="C93" s="93"/>
      <c r="D93" s="93"/>
      <c r="E93" s="93"/>
      <c r="F93" s="93"/>
      <c r="G93" s="94"/>
      <c r="I93" s="152"/>
    </row>
    <row r="94" spans="1:9" x14ac:dyDescent="0.3">
      <c r="A94" s="83" t="s">
        <v>74</v>
      </c>
      <c r="G94" s="95"/>
      <c r="I94" s="152"/>
    </row>
    <row r="95" spans="1:9" ht="6" customHeight="1" x14ac:dyDescent="0.3">
      <c r="A95" s="38"/>
      <c r="G95" s="95"/>
      <c r="I95" s="152"/>
    </row>
    <row r="96" spans="1:9" x14ac:dyDescent="0.3">
      <c r="A96" s="98" t="s">
        <v>75</v>
      </c>
      <c r="B96" s="28"/>
      <c r="C96" s="89"/>
      <c r="D96" s="89"/>
      <c r="E96" s="28"/>
      <c r="F96" s="88">
        <f>F91</f>
        <v>0</v>
      </c>
      <c r="G96" s="95"/>
      <c r="I96" s="152"/>
    </row>
    <row r="97" spans="1:9" ht="5.25" customHeight="1" x14ac:dyDescent="0.3">
      <c r="A97" s="38"/>
      <c r="C97" s="85"/>
      <c r="D97" s="1"/>
      <c r="G97" s="95"/>
      <c r="I97" s="152"/>
    </row>
    <row r="98" spans="1:9" x14ac:dyDescent="0.3">
      <c r="A98" s="110" t="s">
        <v>76</v>
      </c>
      <c r="B98" s="134" t="s">
        <v>77</v>
      </c>
      <c r="C98" s="132">
        <v>0</v>
      </c>
      <c r="D98" s="13"/>
      <c r="E98" s="90" t="s">
        <v>78</v>
      </c>
      <c r="F98" s="26">
        <f>F96*C98</f>
        <v>0</v>
      </c>
      <c r="G98" s="95"/>
      <c r="I98" s="152"/>
    </row>
    <row r="99" spans="1:9" x14ac:dyDescent="0.3">
      <c r="A99" s="111" t="s">
        <v>79</v>
      </c>
      <c r="B99" s="91" t="s">
        <v>80</v>
      </c>
      <c r="C99" s="84">
        <f>1-C98</f>
        <v>1</v>
      </c>
      <c r="D99" s="13"/>
      <c r="E99" s="90" t="s">
        <v>78</v>
      </c>
      <c r="F99" s="26">
        <f>F96*C99</f>
        <v>0</v>
      </c>
      <c r="G99" s="95"/>
      <c r="I99" s="152"/>
    </row>
    <row r="100" spans="1:9" ht="6" customHeight="1" x14ac:dyDescent="0.3">
      <c r="A100" s="38"/>
      <c r="E100" s="96"/>
      <c r="G100" s="95"/>
      <c r="I100" s="152"/>
    </row>
    <row r="101" spans="1:9" ht="15" customHeight="1" x14ac:dyDescent="0.3">
      <c r="A101" s="120" t="s">
        <v>81</v>
      </c>
      <c r="B101" s="28"/>
      <c r="C101" s="28"/>
      <c r="D101" s="28"/>
      <c r="E101" s="121"/>
      <c r="F101" s="119"/>
      <c r="G101" s="95"/>
      <c r="I101" s="152"/>
    </row>
    <row r="102" spans="1:9" x14ac:dyDescent="0.3">
      <c r="A102" s="40" t="s">
        <v>82</v>
      </c>
      <c r="B102" s="91" t="s">
        <v>5</v>
      </c>
      <c r="C102" s="133">
        <v>1</v>
      </c>
      <c r="D102" s="87"/>
      <c r="E102" s="91" t="s">
        <v>83</v>
      </c>
      <c r="F102" s="86">
        <f>F99/C102</f>
        <v>0</v>
      </c>
      <c r="G102" s="95"/>
      <c r="I102" s="152"/>
    </row>
    <row r="103" spans="1:9" x14ac:dyDescent="0.3">
      <c r="A103" s="100" t="s">
        <v>84</v>
      </c>
      <c r="B103" s="109"/>
      <c r="C103" s="104">
        <f>F102</f>
        <v>0</v>
      </c>
      <c r="D103" s="101" t="s">
        <v>4</v>
      </c>
      <c r="E103" s="102"/>
      <c r="F103" s="103"/>
      <c r="G103" s="95"/>
      <c r="I103" s="152"/>
    </row>
    <row r="104" spans="1:9" x14ac:dyDescent="0.3">
      <c r="A104" s="99" t="s">
        <v>85</v>
      </c>
      <c r="B104" s="105" t="s">
        <v>86</v>
      </c>
      <c r="C104" s="106">
        <f>F102*0.75</f>
        <v>0</v>
      </c>
      <c r="D104" s="107" t="s">
        <v>4</v>
      </c>
      <c r="E104" s="105" t="s">
        <v>87</v>
      </c>
      <c r="F104" s="108">
        <f>F102*1.25</f>
        <v>0</v>
      </c>
      <c r="G104" s="97"/>
      <c r="I104" s="152"/>
    </row>
  </sheetData>
  <sheetProtection algorithmName="SHA-512" hashValue="s+o+1T8n/G4jyyW25p7LxCY2f2KYn4Sswmjrnv1pmhC6SnPW0q4egNs130x4nUDGGPEGTA6c7Hm3HlwTrcwbUA==" saltValue="Vt4ondrqewdlOM7YGtGViQ==" spinCount="100000" sheet="1" objects="1" scenarios="1"/>
  <mergeCells count="11">
    <mergeCell ref="E32:E33"/>
    <mergeCell ref="F32:F33"/>
    <mergeCell ref="C58:C59"/>
    <mergeCell ref="D58:D59"/>
    <mergeCell ref="E58:E59"/>
    <mergeCell ref="F58:F59"/>
    <mergeCell ref="B2:C2"/>
    <mergeCell ref="B3:D3"/>
    <mergeCell ref="C89:C90"/>
    <mergeCell ref="C32:C33"/>
    <mergeCell ref="D32:D33"/>
  </mergeCells>
  <printOptions gridLines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&amp;L&amp;F&amp;R&amp;P / &amp;N</oddFooter>
  </headerFooter>
  <rowBreaks count="3" manualBreakCount="3">
    <brk id="30" max="8" man="1"/>
    <brk id="56" max="8" man="1"/>
    <brk id="92" max="8" man="1"/>
  </row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FR</vt:lpstr>
      <vt:lpstr>FR!Impression_des_titres</vt:lpstr>
      <vt:lpstr>FR!Zone_d_impression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chaix</dc:creator>
  <cp:lastModifiedBy>Laurent SEPPEY</cp:lastModifiedBy>
  <cp:lastPrinted>2019-05-06T13:24:17Z</cp:lastPrinted>
  <dcterms:created xsi:type="dcterms:W3CDTF">2018-09-15T09:48:31Z</dcterms:created>
  <dcterms:modified xsi:type="dcterms:W3CDTF">2025-02-10T16:01:47Z</dcterms:modified>
</cp:coreProperties>
</file>