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OCPS\FORMULAIRES\En ligne\"/>
    </mc:Choice>
  </mc:AlternateContent>
  <xr:revisionPtr revIDLastSave="0" documentId="13_ncr:1_{5FB49C4E-50F8-4106-AD2F-36F2231F3B96}" xr6:coauthVersionLast="47" xr6:coauthVersionMax="47" xr10:uidLastSave="{00000000-0000-0000-0000-000000000000}"/>
  <workbookProtection workbookAlgorithmName="SHA-512" workbookHashValue="9VHgjQy+RP5AzxukekfAJ368U4SPJho7Kg/Fx81EFEZ6mcO+nDovCkv8O4rku6gpq9QZauE+qOyEC6rGdMtQhw==" workbookSaltValue="CdKrpTKKDyrXBW97ZGQnZw==" workbookSpinCount="100000" lockStructure="1"/>
  <bookViews>
    <workbookView xWindow="-110" yWindow="-110" windowWidth="19420" windowHeight="10300" xr2:uid="{00000000-000D-0000-FFFF-FFFF00000000}"/>
  </bookViews>
  <sheets>
    <sheet name="Indemnité de tenue au ménage" sheetId="1" r:id="rId1"/>
  </sheets>
  <definedNames>
    <definedName name="_xlnm.Print_Area" localSheetId="0">'Indemnité de tenue au ménage'!$A$1:$E$87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73" i="1" l="1"/>
  <c r="E75" i="1" s="1"/>
  <c r="E32" i="1" l="1"/>
  <c r="E39" i="1" l="1"/>
  <c r="E37" i="1"/>
  <c r="E41" i="1" l="1"/>
  <c r="E44" i="1" s="1"/>
  <c r="E51" i="1" s="1"/>
  <c r="E55" i="1" s="1"/>
  <c r="E58" i="1" l="1"/>
  <c r="E59" i="1"/>
  <c r="E56" i="1"/>
  <c r="E57" i="1"/>
  <c r="C13" i="1" l="1"/>
  <c r="E81" i="1" l="1"/>
  <c r="E83" i="1" l="1"/>
  <c r="E85" i="1" l="1"/>
  <c r="E87" i="1" s="1"/>
</calcChain>
</file>

<file path=xl/sharedStrings.xml><?xml version="1.0" encoding="utf-8"?>
<sst xmlns="http://schemas.openxmlformats.org/spreadsheetml/2006/main" count="107" uniqueCount="106">
  <si>
    <t>AS en charge du dossier:</t>
  </si>
  <si>
    <t xml:space="preserve">Concerne dossier aide sociale de: </t>
  </si>
  <si>
    <t>Forfait pour entretien</t>
  </si>
  <si>
    <t>Supplément de formation (si études)</t>
  </si>
  <si>
    <t>Frais spéciaux dus à la maladie et au handicap</t>
  </si>
  <si>
    <t>Contributions d'entretien si payées (Pension alimentaire)</t>
  </si>
  <si>
    <t>Part des primes de l'assurance RC et ménage (1/12)</t>
  </si>
  <si>
    <t>Allocations familiales/de formation</t>
  </si>
  <si>
    <t>Date:</t>
  </si>
  <si>
    <t>Signature AS</t>
  </si>
  <si>
    <t xml:space="preserve">Indemnité de tenue au ménage de: </t>
  </si>
  <si>
    <t>Indemnisation pour la tenue du ménage</t>
  </si>
  <si>
    <t>Total dépenses à considérer</t>
  </si>
  <si>
    <t>Total des franchises</t>
  </si>
  <si>
    <t>Part d'aide</t>
  </si>
  <si>
    <t>Calcul de l'indemnité de tenue du ménage</t>
  </si>
  <si>
    <t>Dépenses mensuelles</t>
  </si>
  <si>
    <t>Franchises mensuelles</t>
  </si>
  <si>
    <t>de Nendaz</t>
  </si>
  <si>
    <t>*uniquement si nécessaire à l'obtention d'un revenu</t>
  </si>
  <si>
    <t>Frais de repas pris à l'extérieur*</t>
  </si>
  <si>
    <t>Frais supplémentaires de déplacement*</t>
  </si>
  <si>
    <t>Garde d'enfants*</t>
  </si>
  <si>
    <t>Frais circonstanciels effectifs justifiés (ex : frais de voiture)*</t>
  </si>
  <si>
    <t>Total ressources financières</t>
  </si>
  <si>
    <t>Excédent / déficit personne hors unité assistance</t>
  </si>
  <si>
    <t>de Vouvry</t>
  </si>
  <si>
    <t>de Saint-Maurice</t>
  </si>
  <si>
    <t>de Martigny</t>
  </si>
  <si>
    <t>de Sion</t>
  </si>
  <si>
    <t>de Monthey</t>
  </si>
  <si>
    <t>de l'Entremont</t>
  </si>
  <si>
    <t>de Saxon</t>
  </si>
  <si>
    <t>du Val d'Hérens</t>
  </si>
  <si>
    <t>du Coteau</t>
  </si>
  <si>
    <t>Personne vivant hors de l'unité d'assistance</t>
  </si>
  <si>
    <t>Revenu(s) provenant d'une activité lucrative 1ère personne</t>
  </si>
  <si>
    <t>Revenu(s) provenant d'une activité lucrative 2ème personne</t>
  </si>
  <si>
    <t>Revenu(s) de mineurs</t>
  </si>
  <si>
    <t>Pension(s) alimentaire(s), avances sur PA</t>
  </si>
  <si>
    <t>Revenu(s) provenant de rentes/assurances</t>
  </si>
  <si>
    <t>Franchise(s) sur salaire selon barème aide sociale</t>
  </si>
  <si>
    <t xml:space="preserve">Franchise(s) apprentissage </t>
  </si>
  <si>
    <t>Taille unité d'assistance</t>
  </si>
  <si>
    <t>Taille ménage</t>
  </si>
  <si>
    <t>Croix-Rouge Valais</t>
  </si>
  <si>
    <t>Rotes Kreuz Wallis</t>
  </si>
  <si>
    <t>SMZ Oberwallis</t>
  </si>
  <si>
    <t>Fortune (3010 à 3400)</t>
  </si>
  <si>
    <t>Fortune totale</t>
  </si>
  <si>
    <t>Inscrire les dettes (3600 &amp; 3700 &amp;3800)</t>
  </si>
  <si>
    <t xml:space="preserve">Fortune totale moins les dettes </t>
  </si>
  <si>
    <t xml:space="preserve"> Franchise déductible de la fortune de la Famille</t>
  </si>
  <si>
    <t>Franchise de fortune déductible</t>
  </si>
  <si>
    <t>Parent(s)</t>
  </si>
  <si>
    <t>personne seule</t>
  </si>
  <si>
    <t>Enfants</t>
  </si>
  <si>
    <t>Personne mariée</t>
  </si>
  <si>
    <t>Total des franchises déductibles</t>
  </si>
  <si>
    <t>Par enfant mineur ou en formation</t>
  </si>
  <si>
    <t>Fortune après déduction de la franchise</t>
  </si>
  <si>
    <t xml:space="preserve">Part de la fortune convertie en revenu </t>
  </si>
  <si>
    <t>Taux</t>
  </si>
  <si>
    <t>Résultat</t>
  </si>
  <si>
    <t>18-30</t>
  </si>
  <si>
    <t xml:space="preserve"> 1/60</t>
  </si>
  <si>
    <t>31-40</t>
  </si>
  <si>
    <t xml:space="preserve"> 1/50</t>
  </si>
  <si>
    <t>41-50</t>
  </si>
  <si>
    <t xml:space="preserve"> 1/40 </t>
  </si>
  <si>
    <t>51-60</t>
  </si>
  <si>
    <t xml:space="preserve"> 1/30</t>
  </si>
  <si>
    <t>&gt;60</t>
  </si>
  <si>
    <t xml:space="preserve"> 1/20</t>
  </si>
  <si>
    <t>Reporter le montant de la case correspondant à l'âge du parent (sauf si le montant est négatif )</t>
  </si>
  <si>
    <t>Fortune convertie en revenu</t>
  </si>
  <si>
    <t>Fortune / dettes</t>
  </si>
  <si>
    <t>Âge du parent:</t>
  </si>
  <si>
    <t>Fortune valeur fiscale des biens immobiliers en Suisse (2910 à 2923 et 4200)</t>
  </si>
  <si>
    <t>Fortune valeur vénale des biens immobiliers en Suisse</t>
  </si>
  <si>
    <t>Fortune immobilière valeur fiscale à l'étranger (4300)</t>
  </si>
  <si>
    <t>Fortune immobilière valeur vénale à l'étranger</t>
  </si>
  <si>
    <t>CMS de Martigny &amp; Régions, Site d'Entremont</t>
  </si>
  <si>
    <t>Frais de logement effectifs</t>
  </si>
  <si>
    <t>Primes de caisse maladie LAMal (après subventions) et LCA</t>
  </si>
  <si>
    <t>Frais dentaires effectifs</t>
  </si>
  <si>
    <t>Impôts courants pour autant que les tranches soient régulièrement payées</t>
  </si>
  <si>
    <t>Remboursement effectif de dettes exécutoires ou liées à un contrat et paiement effectif de leasing</t>
  </si>
  <si>
    <t>Ressources mensuelles</t>
  </si>
  <si>
    <t>Autre(s) ressources (s):</t>
  </si>
  <si>
    <t>Total ressources</t>
  </si>
  <si>
    <t>Franchise et quote part LAMal et LCA</t>
  </si>
  <si>
    <t>Bourses et prêts d'études</t>
  </si>
  <si>
    <t>OCPS/07.08.2024</t>
  </si>
  <si>
    <t>CMS Martigny &amp; Régions, Site d'Entremont</t>
  </si>
  <si>
    <t>CMS Martigny &amp; Régions, Site de Martigny</t>
  </si>
  <si>
    <t>CMS Martigny &amp; Régions, Site de Saxon</t>
  </si>
  <si>
    <t>CMS Bas-Valais, site de St-Maurice</t>
  </si>
  <si>
    <t>CMS Bas-Valais, site de Vouvry</t>
  </si>
  <si>
    <t>CMS de Sierre</t>
  </si>
  <si>
    <t>CMS Sion-Hérens-Conthey, site de Nendaz</t>
  </si>
  <si>
    <t>CMS Sion-Hérens-Conthey, site de Sion</t>
  </si>
  <si>
    <t>CMS Sion-Hérens-Conthey, site des Coteaux du Soleil</t>
  </si>
  <si>
    <t>CMS Sion-Hérens-Conthey, site d'Hérens</t>
  </si>
  <si>
    <t>CMS Sion-Hérens-Conthey, site du Coteau</t>
  </si>
  <si>
    <t>CMS Bas-Valais, site de Monthey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</si>
</sst>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SFr.&quot;\ #,##0.00;[Red]&quot;SFr.&quot;\ #,##0.00"/>
    <numFmt numFmtId="165" formatCode="[$CHF]\ #,##0.00"/>
    <numFmt numFmtId="166" formatCode="[$CHF-1407]\ #,##0"/>
    <numFmt numFmtId="167" formatCode="[$CHF-1407]\ #,##0.00"/>
    <numFmt numFmtId="168" formatCode="#,##0.00\ &quot;CHF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2" borderId="1" xfId="1" applyFill="1" applyBorder="1" applyAlignment="1" applyProtection="1">
      <alignment horizontal="center" vertical="center"/>
      <protection locked="0"/>
    </xf>
    <xf numFmtId="164" fontId="1" fillId="0" borderId="0" xfId="1" applyNumberFormat="1" applyAlignment="1">
      <alignment horizontal="center" vertical="center"/>
    </xf>
    <xf numFmtId="165" fontId="1" fillId="2" borderId="1" xfId="1" applyNumberFormat="1" applyFill="1" applyBorder="1" applyAlignment="1" applyProtection="1">
      <alignment horizontal="center" vertical="center"/>
      <protection locked="0"/>
    </xf>
    <xf numFmtId="165" fontId="1" fillId="0" borderId="0" xfId="1" applyNumberFormat="1" applyAlignment="1">
      <alignment horizontal="center" vertical="center"/>
    </xf>
    <xf numFmtId="0" fontId="5" fillId="0" borderId="0" xfId="1" applyFont="1" applyAlignment="1">
      <alignment vertical="center"/>
    </xf>
    <xf numFmtId="165" fontId="3" fillId="0" borderId="3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0" fontId="11" fillId="0" borderId="0" xfId="0" applyFont="1"/>
    <xf numFmtId="0" fontId="6" fillId="0" borderId="0" xfId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165" fontId="3" fillId="0" borderId="0" xfId="1" applyNumberFormat="1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167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166" fontId="11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167" fontId="1" fillId="2" borderId="1" xfId="0" applyNumberFormat="1" applyFont="1" applyFill="1" applyBorder="1" applyAlignment="1" applyProtection="1">
      <alignment horizontal="center" vertical="center"/>
      <protection locked="0"/>
    </xf>
    <xf numFmtId="167" fontId="1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1" fillId="4" borderId="8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0" fontId="11" fillId="5" borderId="10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1" fillId="0" borderId="1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165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164" fontId="7" fillId="0" borderId="2" xfId="1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0" fontId="15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2" fillId="0" borderId="25" xfId="0" applyFont="1" applyBorder="1" applyAlignment="1">
      <alignment vertical="center" wrapText="1"/>
    </xf>
    <xf numFmtId="12" fontId="1" fillId="3" borderId="1" xfId="1" applyNumberForma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1" fillId="3" borderId="1" xfId="1" applyNumberFormat="1" applyFill="1" applyBorder="1" applyAlignment="1">
      <alignment horizontal="center" vertical="center"/>
    </xf>
    <xf numFmtId="165" fontId="11" fillId="0" borderId="0" xfId="0" applyNumberFormat="1" applyFont="1"/>
    <xf numFmtId="0" fontId="1" fillId="3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1" fillId="3" borderId="1" xfId="1" applyFill="1" applyBorder="1" applyAlignment="1">
      <alignment vertical="center" wrapText="1"/>
    </xf>
    <xf numFmtId="0" fontId="1" fillId="3" borderId="1" xfId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left" vertical="center"/>
    </xf>
    <xf numFmtId="0" fontId="3" fillId="2" borderId="14" xfId="1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1" fillId="0" borderId="1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18" xfId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2" xfId="1" applyFill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1" fillId="0" borderId="1" xfId="1" applyBorder="1" applyAlignment="1">
      <alignment vertical="center"/>
    </xf>
    <xf numFmtId="0" fontId="14" fillId="0" borderId="0" xfId="1" applyFont="1" applyAlignment="1">
      <alignment vertical="center" wrapText="1"/>
    </xf>
    <xf numFmtId="0" fontId="1" fillId="0" borderId="1" xfId="1" applyBorder="1" applyAlignment="1">
      <alignment vertical="center" wrapText="1"/>
    </xf>
    <xf numFmtId="0" fontId="3" fillId="0" borderId="1" xfId="1" applyFont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" fillId="3" borderId="4" xfId="1" applyFill="1" applyBorder="1" applyAlignment="1">
      <alignment horizontal="left" vertical="center"/>
    </xf>
    <xf numFmtId="0" fontId="1" fillId="3" borderId="5" xfId="1" applyFill="1" applyBorder="1" applyAlignment="1">
      <alignment horizontal="left" vertical="center"/>
    </xf>
    <xf numFmtId="0" fontId="1" fillId="2" borderId="4" xfId="1" applyFill="1" applyBorder="1" applyAlignment="1" applyProtection="1">
      <alignment horizontal="left" vertical="center"/>
      <protection locked="0"/>
    </xf>
    <xf numFmtId="0" fontId="1" fillId="2" borderId="5" xfId="1" applyFill="1" applyBorder="1" applyAlignment="1" applyProtection="1">
      <alignment horizontal="left" vertical="center"/>
      <protection locked="0"/>
    </xf>
    <xf numFmtId="0" fontId="4" fillId="3" borderId="6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596900</xdr:colOff>
      <xdr:row>0</xdr:row>
      <xdr:rowOff>38100</xdr:rowOff>
    </xdr:from>
    <xdr:to>
      <xdr:col>4</xdr:col>
      <xdr:colOff>1548765</xdr:colOff>
      <xdr:row>2</xdr:row>
      <xdr:rowOff>340360</xdr:rowOff>
    </xdr:to>
    <xdr:pic>
      <xdr:nvPicPr>
        <xdr:cNvPr id="3" name="Image 2" descr="Logo Fin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6450" y="38100"/>
          <a:ext cx="980440" cy="8547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148183</xdr:colOff>
      <xdr:row>54</xdr:row>
      <xdr:rowOff>23812</xdr:rowOff>
    </xdr:from>
    <xdr:to>
      <xdr:col>5</xdr:col>
      <xdr:colOff>582100</xdr:colOff>
      <xdr:row>59</xdr:row>
      <xdr:rowOff>29104</xdr:rowOff>
    </xdr:to>
    <xdr:sp macro="" textlink="">
      <xdr:nvSpPr>
        <xdr:cNvPr id="9" name="Accolade ferman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783808" y="10596562"/>
          <a:ext cx="433917" cy="878417"/>
        </a:xfrm>
        <a:prstGeom prst="rightBrac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5</xdr:col>
      <xdr:colOff>677342</xdr:colOff>
      <xdr:row>56</xdr:row>
      <xdr:rowOff>71437</xdr:rowOff>
    </xdr:from>
    <xdr:to>
      <xdr:col>5</xdr:col>
      <xdr:colOff>677342</xdr:colOff>
      <xdr:row>60</xdr:row>
      <xdr:rowOff>111124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6312967" y="10874375"/>
          <a:ext cx="0" cy="738187"/>
        </a:xfrm>
        <a:prstGeom prst="straightConnector1">
          <a:avLst/>
        </a:prstGeom>
        <a:ln w="3175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71438</xdr:colOff>
      <xdr:row>60</xdr:row>
      <xdr:rowOff>95250</xdr:rowOff>
    </xdr:from>
    <xdr:to>
      <xdr:col>5</xdr:col>
      <xdr:colOff>661469</xdr:colOff>
      <xdr:row>60</xdr:row>
      <xdr:rowOff>95250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5707063" y="11858625"/>
          <a:ext cx="590031" cy="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4"/>
  <sheetViews>
    <sheetView tabSelected="1" zoomScale="90" zoomScaleNormal="90" workbookViewId="0">
      <selection activeCell="H6" sqref="H6"/>
    </sheetView>
  </sheetViews>
  <sheetFormatPr baseColWidth="10" defaultColWidth="10.81640625" defaultRowHeight="14" x14ac:dyDescent="0.3"/>
  <cols>
    <col min="1" max="2" width="10.81640625" style="17"/>
    <col min="3" max="3" width="13.7265625" style="17" customWidth="1"/>
    <col min="4" max="4" width="22" style="17" customWidth="1"/>
    <col min="5" max="5" width="23.26953125" style="17" customWidth="1"/>
    <col min="6" max="6" width="10.1796875" style="15" customWidth="1"/>
    <col min="7" max="7" width="8" style="15" customWidth="1"/>
    <col min="8" max="8" width="24.1796875" style="15" customWidth="1"/>
    <col min="9" max="9" width="12.81640625" style="15" customWidth="1"/>
    <col min="10" max="10" width="11" style="15" bestFit="1" customWidth="1"/>
    <col min="11" max="14" width="15.81640625" style="15" bestFit="1" customWidth="1"/>
    <col min="15" max="16384" width="10.81640625" style="15"/>
  </cols>
  <sheetData>
    <row r="1" spans="1:43" x14ac:dyDescent="0.3">
      <c r="A1" s="62"/>
      <c r="B1" s="63"/>
      <c r="C1" s="63"/>
      <c r="D1" s="63"/>
      <c r="E1" s="64"/>
    </row>
    <row r="2" spans="1:43" ht="29.5" customHeight="1" x14ac:dyDescent="0.3">
      <c r="A2" s="85" t="s">
        <v>82</v>
      </c>
      <c r="B2" s="86"/>
      <c r="C2" s="86"/>
      <c r="D2" s="86"/>
      <c r="E2" s="65"/>
    </row>
    <row r="3" spans="1:43" ht="29.5" customHeight="1" thickBot="1" x14ac:dyDescent="0.35">
      <c r="A3" s="66"/>
      <c r="B3" s="67"/>
      <c r="C3" s="67"/>
      <c r="D3" s="67"/>
      <c r="E3" s="68"/>
    </row>
    <row r="4" spans="1:43" ht="18.5" thickBot="1" x14ac:dyDescent="0.35">
      <c r="A4" s="89" t="s">
        <v>15</v>
      </c>
      <c r="B4" s="90"/>
      <c r="C4" s="90"/>
      <c r="D4" s="90"/>
      <c r="E4" s="91"/>
    </row>
    <row r="5" spans="1:43" x14ac:dyDescent="0.3">
      <c r="A5" s="87" t="s">
        <v>0</v>
      </c>
      <c r="B5" s="88"/>
      <c r="C5" s="88"/>
      <c r="D5" s="92"/>
      <c r="E5" s="93"/>
      <c r="AQ5" s="15" t="s">
        <v>34</v>
      </c>
    </row>
    <row r="6" spans="1:43" x14ac:dyDescent="0.3">
      <c r="A6" s="87" t="s">
        <v>1</v>
      </c>
      <c r="B6" s="88"/>
      <c r="C6" s="88"/>
      <c r="D6" s="92"/>
      <c r="E6" s="93"/>
      <c r="AQ6" s="15" t="s">
        <v>31</v>
      </c>
    </row>
    <row r="7" spans="1:43" ht="14.5" thickBot="1" x14ac:dyDescent="0.35">
      <c r="A7" s="41" t="s">
        <v>10</v>
      </c>
      <c r="B7" s="42"/>
      <c r="C7" s="42"/>
      <c r="D7" s="94"/>
      <c r="E7" s="95"/>
      <c r="AQ7" s="15" t="s">
        <v>28</v>
      </c>
    </row>
    <row r="8" spans="1:43" ht="14.5" thickBot="1" x14ac:dyDescent="0.35">
      <c r="A8" s="2"/>
      <c r="B8" s="2"/>
      <c r="C8" s="2"/>
      <c r="D8" s="2"/>
      <c r="E8" s="3"/>
      <c r="AQ8" s="15" t="s">
        <v>30</v>
      </c>
    </row>
    <row r="9" spans="1:43" ht="14.5" thickBot="1" x14ac:dyDescent="0.35">
      <c r="A9" s="96" t="s">
        <v>16</v>
      </c>
      <c r="B9" s="97"/>
      <c r="C9" s="97"/>
      <c r="D9" s="97"/>
      <c r="E9" s="98"/>
      <c r="AQ9" s="15" t="s">
        <v>18</v>
      </c>
    </row>
    <row r="10" spans="1:43" ht="15.5" x14ac:dyDescent="0.3">
      <c r="A10" s="16"/>
      <c r="B10" s="16"/>
      <c r="C10" s="16"/>
      <c r="D10" s="1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AQ10" s="15" t="s">
        <v>32</v>
      </c>
    </row>
    <row r="11" spans="1:43" x14ac:dyDescent="0.3">
      <c r="A11" s="88" t="s">
        <v>43</v>
      </c>
      <c r="B11" s="88"/>
      <c r="C11" s="4">
        <v>1</v>
      </c>
      <c r="D11" s="15"/>
      <c r="E11" s="99" t="s">
        <v>35</v>
      </c>
      <c r="H11" s="1">
        <v>0</v>
      </c>
      <c r="I11" s="1">
        <v>1</v>
      </c>
      <c r="J11" s="1">
        <v>2</v>
      </c>
      <c r="K11" s="1">
        <v>3</v>
      </c>
      <c r="L11" s="1">
        <v>4</v>
      </c>
      <c r="M11" s="1">
        <v>5</v>
      </c>
      <c r="N11" s="1">
        <v>6</v>
      </c>
      <c r="O11" s="1">
        <v>7</v>
      </c>
      <c r="P11" s="1">
        <v>8</v>
      </c>
      <c r="Q11" s="1">
        <v>9</v>
      </c>
      <c r="R11" s="1">
        <v>10</v>
      </c>
      <c r="AQ11" s="15" t="s">
        <v>29</v>
      </c>
    </row>
    <row r="12" spans="1:43" x14ac:dyDescent="0.3">
      <c r="A12" s="88" t="s">
        <v>44</v>
      </c>
      <c r="B12" s="88"/>
      <c r="C12" s="4">
        <v>2</v>
      </c>
      <c r="D12" s="15"/>
      <c r="E12" s="9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AQ12" s="15" t="s">
        <v>27</v>
      </c>
    </row>
    <row r="13" spans="1:43" x14ac:dyDescent="0.3">
      <c r="A13" s="88" t="s">
        <v>14</v>
      </c>
      <c r="B13" s="88"/>
      <c r="C13" s="69">
        <f>C11/C12</f>
        <v>0.5</v>
      </c>
      <c r="D13" s="15"/>
      <c r="E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AQ13" s="15" t="s">
        <v>33</v>
      </c>
    </row>
    <row r="14" spans="1:43" ht="14.5" x14ac:dyDescent="0.3">
      <c r="A14" s="100"/>
      <c r="B14" s="100"/>
      <c r="C14" s="100"/>
      <c r="D14" s="100"/>
      <c r="E14" s="100"/>
      <c r="H14" s="70" t="s">
        <v>94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43" ht="14.5" x14ac:dyDescent="0.3">
      <c r="A15" s="73" t="s">
        <v>2</v>
      </c>
      <c r="B15" s="73"/>
      <c r="C15" s="73"/>
      <c r="D15" s="73"/>
      <c r="E15" s="6">
        <v>0</v>
      </c>
      <c r="H15" s="70" t="s">
        <v>95</v>
      </c>
      <c r="I15" s="1"/>
      <c r="J15" s="1"/>
      <c r="K15" s="1"/>
      <c r="L15" s="1"/>
      <c r="M15" s="1"/>
      <c r="N15" s="1"/>
      <c r="O15" s="1"/>
      <c r="P15" s="1"/>
      <c r="Q15" s="1"/>
      <c r="R15" s="1"/>
      <c r="AB15" s="17"/>
      <c r="AQ15" s="15" t="s">
        <v>26</v>
      </c>
    </row>
    <row r="16" spans="1:43" ht="14.5" x14ac:dyDescent="0.3">
      <c r="A16" s="73" t="s">
        <v>83</v>
      </c>
      <c r="B16" s="73"/>
      <c r="C16" s="73"/>
      <c r="D16" s="73"/>
      <c r="E16" s="6">
        <v>0</v>
      </c>
      <c r="H16" s="70" t="s">
        <v>96</v>
      </c>
      <c r="I16" s="1"/>
      <c r="J16" s="1"/>
      <c r="K16" s="1"/>
      <c r="L16" s="1"/>
      <c r="M16" s="1"/>
      <c r="N16" s="1"/>
      <c r="O16" s="1"/>
      <c r="P16" s="1"/>
      <c r="Q16" s="1"/>
      <c r="R16" s="1"/>
      <c r="AB16" s="17"/>
    </row>
    <row r="17" spans="1:28" ht="14.5" x14ac:dyDescent="0.3">
      <c r="A17" s="76" t="s">
        <v>20</v>
      </c>
      <c r="B17" s="76"/>
      <c r="C17" s="76"/>
      <c r="D17" s="76"/>
      <c r="E17" s="6">
        <v>0</v>
      </c>
      <c r="H17" s="70" t="s">
        <v>97</v>
      </c>
      <c r="I17" s="1"/>
      <c r="J17" s="1"/>
      <c r="K17" s="1"/>
      <c r="L17" s="1"/>
      <c r="M17" s="1"/>
      <c r="N17" s="1"/>
      <c r="O17" s="1"/>
      <c r="P17" s="1"/>
      <c r="Q17" s="1"/>
      <c r="R17" s="1"/>
      <c r="AB17" s="17"/>
    </row>
    <row r="18" spans="1:28" ht="14.5" x14ac:dyDescent="0.3">
      <c r="A18" s="77" t="s">
        <v>21</v>
      </c>
      <c r="B18" s="77"/>
      <c r="C18" s="77"/>
      <c r="D18" s="77"/>
      <c r="E18" s="6">
        <v>0</v>
      </c>
      <c r="H18" s="70" t="s">
        <v>105</v>
      </c>
      <c r="I18" s="1"/>
      <c r="J18" s="1"/>
      <c r="K18" s="1"/>
      <c r="L18" s="1"/>
      <c r="M18" s="1"/>
      <c r="N18" s="1"/>
      <c r="O18" s="1"/>
      <c r="P18" s="1"/>
      <c r="Q18" s="1"/>
      <c r="R18" s="1"/>
      <c r="AB18" s="17"/>
    </row>
    <row r="19" spans="1:28" ht="14.5" x14ac:dyDescent="0.3">
      <c r="A19" s="77" t="s">
        <v>22</v>
      </c>
      <c r="B19" s="77"/>
      <c r="C19" s="77"/>
      <c r="D19" s="77"/>
      <c r="E19" s="6">
        <v>0</v>
      </c>
      <c r="H19" s="70" t="s">
        <v>98</v>
      </c>
      <c r="I19" s="1"/>
      <c r="J19" s="1"/>
      <c r="K19" s="1"/>
      <c r="L19" s="1"/>
      <c r="M19" s="1"/>
      <c r="N19" s="1"/>
      <c r="O19" s="1"/>
      <c r="P19" s="1"/>
      <c r="Q19" s="1"/>
      <c r="R19" s="1"/>
      <c r="AB19" s="17"/>
    </row>
    <row r="20" spans="1:28" ht="14.5" x14ac:dyDescent="0.3">
      <c r="A20" s="77" t="s">
        <v>3</v>
      </c>
      <c r="B20" s="77"/>
      <c r="C20" s="77"/>
      <c r="D20" s="77"/>
      <c r="E20" s="6">
        <v>0</v>
      </c>
      <c r="H20" s="70" t="s">
        <v>100</v>
      </c>
      <c r="I20" s="1"/>
      <c r="J20" s="1"/>
      <c r="K20" s="1"/>
      <c r="L20" s="1"/>
      <c r="M20" s="1"/>
      <c r="N20" s="1"/>
      <c r="O20" s="1"/>
      <c r="P20" s="1"/>
      <c r="Q20" s="1"/>
      <c r="R20" s="1"/>
      <c r="AB20" s="17"/>
    </row>
    <row r="21" spans="1:28" ht="14.5" x14ac:dyDescent="0.3">
      <c r="A21" s="77" t="s">
        <v>4</v>
      </c>
      <c r="B21" s="77"/>
      <c r="C21" s="77"/>
      <c r="D21" s="77"/>
      <c r="E21" s="6">
        <v>0</v>
      </c>
      <c r="H21" s="70" t="s">
        <v>101</v>
      </c>
      <c r="I21" s="1"/>
      <c r="J21" s="1"/>
      <c r="K21" s="1"/>
      <c r="L21" s="1"/>
      <c r="M21" s="1"/>
      <c r="N21" s="1"/>
      <c r="O21" s="1"/>
      <c r="P21" s="1"/>
      <c r="Q21" s="1"/>
      <c r="R21" s="1"/>
      <c r="AB21" s="17"/>
    </row>
    <row r="22" spans="1:28" ht="14.5" x14ac:dyDescent="0.3">
      <c r="A22" s="76" t="s">
        <v>84</v>
      </c>
      <c r="B22" s="76"/>
      <c r="C22" s="76"/>
      <c r="D22" s="76"/>
      <c r="E22" s="6">
        <v>0</v>
      </c>
      <c r="H22" s="70" t="s">
        <v>102</v>
      </c>
      <c r="I22" s="1"/>
      <c r="J22" s="1"/>
      <c r="K22" s="1"/>
      <c r="L22" s="1"/>
      <c r="M22" s="1"/>
      <c r="N22" s="1"/>
      <c r="O22" s="1"/>
      <c r="P22" s="1"/>
      <c r="Q22" s="1"/>
      <c r="R22" s="1"/>
      <c r="AB22" s="17"/>
    </row>
    <row r="23" spans="1:28" ht="14.5" x14ac:dyDescent="0.3">
      <c r="A23" s="76" t="s">
        <v>91</v>
      </c>
      <c r="B23" s="76"/>
      <c r="C23" s="76"/>
      <c r="D23" s="76"/>
      <c r="E23" s="6">
        <v>0</v>
      </c>
      <c r="H23" s="70" t="s">
        <v>103</v>
      </c>
      <c r="I23" s="1"/>
      <c r="J23" s="1"/>
      <c r="K23" s="1"/>
      <c r="L23" s="1"/>
      <c r="M23" s="1"/>
      <c r="N23" s="1"/>
      <c r="O23" s="1"/>
      <c r="P23" s="1"/>
      <c r="Q23" s="1"/>
      <c r="R23" s="1"/>
      <c r="AB23" s="17"/>
    </row>
    <row r="24" spans="1:28" ht="14.5" x14ac:dyDescent="0.3">
      <c r="A24" s="76" t="s">
        <v>85</v>
      </c>
      <c r="B24" s="76"/>
      <c r="C24" s="76"/>
      <c r="D24" s="76"/>
      <c r="E24" s="6">
        <v>0</v>
      </c>
      <c r="H24" s="70" t="s">
        <v>104</v>
      </c>
      <c r="I24" s="1"/>
      <c r="J24" s="1"/>
      <c r="K24" s="1"/>
      <c r="L24" s="1"/>
      <c r="M24" s="1"/>
      <c r="N24" s="1"/>
      <c r="O24" s="1"/>
      <c r="P24" s="1"/>
      <c r="Q24" s="1"/>
      <c r="R24" s="1"/>
      <c r="AB24" s="17"/>
    </row>
    <row r="25" spans="1:28" ht="14.5" x14ac:dyDescent="0.3">
      <c r="A25" s="76" t="s">
        <v>23</v>
      </c>
      <c r="B25" s="76"/>
      <c r="C25" s="76"/>
      <c r="D25" s="76"/>
      <c r="E25" s="6">
        <v>0</v>
      </c>
      <c r="H25" s="70" t="s">
        <v>45</v>
      </c>
      <c r="I25" s="1"/>
      <c r="J25" s="1"/>
      <c r="K25" s="1"/>
      <c r="L25" s="1"/>
      <c r="M25" s="1"/>
      <c r="N25" s="1"/>
      <c r="O25" s="1"/>
      <c r="P25" s="1"/>
      <c r="Q25" s="1"/>
      <c r="R25" s="1"/>
      <c r="AB25" s="17"/>
    </row>
    <row r="26" spans="1:28" ht="14.5" x14ac:dyDescent="0.3">
      <c r="A26" s="76" t="s">
        <v>5</v>
      </c>
      <c r="B26" s="76"/>
      <c r="C26" s="76"/>
      <c r="D26" s="76"/>
      <c r="E26" s="6">
        <v>0</v>
      </c>
      <c r="H26" s="70" t="s">
        <v>46</v>
      </c>
      <c r="I26" s="1"/>
      <c r="J26" s="1"/>
      <c r="K26" s="1"/>
      <c r="L26" s="1"/>
      <c r="M26" s="1"/>
      <c r="N26" s="1"/>
      <c r="O26" s="1"/>
      <c r="P26" s="1"/>
      <c r="Q26" s="1"/>
      <c r="R26" s="1"/>
      <c r="AB26" s="17"/>
    </row>
    <row r="27" spans="1:28" ht="27.75" customHeight="1" x14ac:dyDescent="0.3">
      <c r="A27" s="76" t="s">
        <v>86</v>
      </c>
      <c r="B27" s="76"/>
      <c r="C27" s="76"/>
      <c r="D27" s="76"/>
      <c r="E27" s="6">
        <v>0</v>
      </c>
      <c r="H27" s="70" t="s">
        <v>47</v>
      </c>
      <c r="I27" s="1"/>
      <c r="J27" s="1"/>
      <c r="K27" s="1"/>
      <c r="L27" s="1"/>
      <c r="M27" s="1"/>
      <c r="N27" s="1"/>
      <c r="O27" s="1"/>
      <c r="P27" s="1"/>
      <c r="Q27" s="1"/>
      <c r="R27" s="1"/>
      <c r="AB27" s="17"/>
    </row>
    <row r="28" spans="1:28" x14ac:dyDescent="0.3">
      <c r="A28" s="76" t="s">
        <v>6</v>
      </c>
      <c r="B28" s="76"/>
      <c r="C28" s="76"/>
      <c r="D28" s="76"/>
      <c r="E28" s="6">
        <v>0</v>
      </c>
      <c r="H28" s="1" t="s">
        <v>99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8" ht="25.5" customHeight="1" x14ac:dyDescent="0.3">
      <c r="A29" s="76" t="s">
        <v>87</v>
      </c>
      <c r="B29" s="76"/>
      <c r="C29" s="76"/>
      <c r="D29" s="76"/>
      <c r="E29" s="6">
        <v>0</v>
      </c>
      <c r="G29" s="7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8" x14ac:dyDescent="0.3">
      <c r="A30" s="103" t="s">
        <v>19</v>
      </c>
      <c r="B30" s="103"/>
      <c r="C30" s="103"/>
      <c r="D30" s="103"/>
      <c r="E30" s="7"/>
    </row>
    <row r="31" spans="1:28" ht="9" customHeight="1" x14ac:dyDescent="0.3">
      <c r="A31" s="8"/>
      <c r="B31" s="8"/>
      <c r="C31" s="8"/>
      <c r="D31" s="8"/>
      <c r="E31" s="7"/>
    </row>
    <row r="32" spans="1:28" x14ac:dyDescent="0.3">
      <c r="A32" s="105" t="s">
        <v>12</v>
      </c>
      <c r="B32" s="88"/>
      <c r="C32" s="88"/>
      <c r="D32" s="88"/>
      <c r="E32" s="43">
        <f>SUM(E15:E29)</f>
        <v>0</v>
      </c>
    </row>
    <row r="33" spans="1:9" ht="14.5" thickBot="1" x14ac:dyDescent="0.35">
      <c r="A33" s="2"/>
      <c r="B33" s="18"/>
      <c r="C33" s="18"/>
      <c r="D33" s="18"/>
      <c r="E33" s="20"/>
    </row>
    <row r="34" spans="1:9" ht="15" customHeight="1" thickBot="1" x14ac:dyDescent="0.35">
      <c r="A34" s="113" t="s">
        <v>76</v>
      </c>
      <c r="B34" s="114"/>
      <c r="C34" s="114"/>
      <c r="D34" s="114"/>
      <c r="E34" s="115"/>
      <c r="F34" s="17"/>
      <c r="G34" s="27"/>
      <c r="H34" s="27"/>
      <c r="I34" s="21"/>
    </row>
    <row r="35" spans="1:9" x14ac:dyDescent="0.3">
      <c r="A35" s="29"/>
      <c r="B35" s="29"/>
      <c r="C35" s="29"/>
      <c r="D35" s="29"/>
      <c r="E35" s="30"/>
      <c r="F35" s="17"/>
      <c r="G35" s="27"/>
      <c r="H35" s="27"/>
      <c r="I35" s="21"/>
    </row>
    <row r="36" spans="1:9" ht="25" customHeight="1" x14ac:dyDescent="0.3">
      <c r="A36" s="78" t="s">
        <v>78</v>
      </c>
      <c r="B36" s="78"/>
      <c r="C36" s="78"/>
      <c r="D36" s="78"/>
      <c r="E36" s="31">
        <v>0</v>
      </c>
      <c r="F36" s="17"/>
      <c r="G36" s="17"/>
      <c r="H36" s="17"/>
      <c r="I36" s="17"/>
    </row>
    <row r="37" spans="1:9" x14ac:dyDescent="0.3">
      <c r="A37" s="79" t="s">
        <v>79</v>
      </c>
      <c r="B37" s="79"/>
      <c r="C37" s="79"/>
      <c r="D37" s="79"/>
      <c r="E37" s="32">
        <f>(E36*1.7)*100/70</f>
        <v>0</v>
      </c>
      <c r="F37" s="17"/>
      <c r="G37" s="17"/>
      <c r="H37" s="17"/>
      <c r="I37" s="17"/>
    </row>
    <row r="38" spans="1:9" x14ac:dyDescent="0.3">
      <c r="A38" s="79" t="s">
        <v>80</v>
      </c>
      <c r="B38" s="79"/>
      <c r="C38" s="79"/>
      <c r="D38" s="79"/>
      <c r="E38" s="31">
        <v>0</v>
      </c>
      <c r="F38" s="17"/>
      <c r="G38" s="17"/>
      <c r="H38" s="17"/>
      <c r="I38" s="17"/>
    </row>
    <row r="39" spans="1:9" x14ac:dyDescent="0.3">
      <c r="A39" s="79" t="s">
        <v>81</v>
      </c>
      <c r="B39" s="79"/>
      <c r="C39" s="79"/>
      <c r="D39" s="79"/>
      <c r="E39" s="32">
        <f>E38*2.5</f>
        <v>0</v>
      </c>
      <c r="F39" s="17"/>
      <c r="G39" s="17"/>
      <c r="H39" s="17"/>
      <c r="I39" s="17"/>
    </row>
    <row r="40" spans="1:9" x14ac:dyDescent="0.3">
      <c r="A40" s="79" t="s">
        <v>48</v>
      </c>
      <c r="B40" s="79"/>
      <c r="C40" s="79"/>
      <c r="D40" s="79"/>
      <c r="E40" s="31">
        <v>0</v>
      </c>
      <c r="F40" s="17"/>
      <c r="G40" s="17"/>
      <c r="H40" s="17"/>
      <c r="I40" s="17"/>
    </row>
    <row r="41" spans="1:9" x14ac:dyDescent="0.3">
      <c r="A41" s="119" t="s">
        <v>49</v>
      </c>
      <c r="B41" s="119"/>
      <c r="C41" s="119"/>
      <c r="D41" s="119"/>
      <c r="E41" s="53">
        <f>E37+E39+E40</f>
        <v>0</v>
      </c>
      <c r="F41" s="17"/>
      <c r="G41" s="17"/>
      <c r="H41" s="17"/>
      <c r="I41" s="17"/>
    </row>
    <row r="42" spans="1:9" ht="14.5" customHeight="1" x14ac:dyDescent="0.3">
      <c r="A42" s="33"/>
      <c r="B42" s="33"/>
      <c r="C42" s="33"/>
      <c r="D42" s="33"/>
      <c r="E42" s="44"/>
      <c r="F42" s="17"/>
      <c r="G42" s="17"/>
      <c r="H42" s="17"/>
      <c r="I42" s="17"/>
    </row>
    <row r="43" spans="1:9" ht="14.5" customHeight="1" x14ac:dyDescent="0.3">
      <c r="A43" s="79" t="s">
        <v>50</v>
      </c>
      <c r="B43" s="79"/>
      <c r="C43" s="79"/>
      <c r="D43" s="79"/>
      <c r="E43" s="31">
        <v>0</v>
      </c>
      <c r="F43" s="17"/>
      <c r="G43" s="17"/>
      <c r="H43" s="17"/>
      <c r="I43" s="17"/>
    </row>
    <row r="44" spans="1:9" x14ac:dyDescent="0.3">
      <c r="A44" s="119" t="s">
        <v>51</v>
      </c>
      <c r="B44" s="119"/>
      <c r="C44" s="119"/>
      <c r="D44" s="119"/>
      <c r="E44" s="59">
        <f>E41-E43</f>
        <v>0</v>
      </c>
      <c r="F44" s="17"/>
      <c r="G44" s="17"/>
      <c r="H44" s="17"/>
      <c r="I44" s="17"/>
    </row>
    <row r="45" spans="1:9" ht="39" customHeight="1" x14ac:dyDescent="0.3">
      <c r="A45" s="28"/>
      <c r="B45" s="28"/>
      <c r="C45" s="28"/>
      <c r="D45" s="22"/>
      <c r="F45" s="17"/>
      <c r="G45" s="23"/>
      <c r="H45" s="23"/>
      <c r="I45" s="17"/>
    </row>
    <row r="46" spans="1:9" x14ac:dyDescent="0.3">
      <c r="A46" s="74" t="s">
        <v>52</v>
      </c>
      <c r="B46" s="74"/>
      <c r="C46" s="74"/>
      <c r="D46" s="74"/>
      <c r="E46" s="74"/>
      <c r="F46" s="17"/>
      <c r="G46" s="23"/>
      <c r="H46" s="23"/>
      <c r="I46" s="17"/>
    </row>
    <row r="47" spans="1:9" ht="14.5" thickBot="1" x14ac:dyDescent="0.35">
      <c r="A47" s="45"/>
      <c r="B47" s="45"/>
      <c r="C47" s="45"/>
      <c r="D47" s="46"/>
      <c r="E47" s="44"/>
      <c r="F47" s="17"/>
    </row>
    <row r="48" spans="1:9" ht="14.5" thickBot="1" x14ac:dyDescent="0.35">
      <c r="A48" s="117" t="s">
        <v>54</v>
      </c>
      <c r="B48" s="117"/>
      <c r="C48" s="117"/>
      <c r="D48" s="117"/>
      <c r="E48" s="47">
        <v>0</v>
      </c>
      <c r="F48" s="17"/>
      <c r="G48" s="34" t="s">
        <v>53</v>
      </c>
      <c r="H48" s="35"/>
      <c r="I48" s="36"/>
    </row>
    <row r="49" spans="1:14" ht="14.15" customHeight="1" x14ac:dyDescent="0.3">
      <c r="A49" s="117" t="s">
        <v>56</v>
      </c>
      <c r="B49" s="117"/>
      <c r="C49" s="117"/>
      <c r="D49" s="117"/>
      <c r="E49" s="47">
        <v>0</v>
      </c>
      <c r="F49" s="17"/>
      <c r="G49" s="37" t="s">
        <v>55</v>
      </c>
      <c r="H49" s="38"/>
      <c r="I49" s="24">
        <v>250000</v>
      </c>
      <c r="J49" s="60">
        <v>0</v>
      </c>
      <c r="K49" s="60">
        <v>250000</v>
      </c>
      <c r="L49" s="60">
        <v>500000</v>
      </c>
      <c r="M49" s="1"/>
      <c r="N49" s="1"/>
    </row>
    <row r="50" spans="1:14" ht="14.5" customHeight="1" x14ac:dyDescent="0.3">
      <c r="A50" s="116" t="s">
        <v>58</v>
      </c>
      <c r="B50" s="116"/>
      <c r="C50" s="116"/>
      <c r="D50" s="116"/>
      <c r="E50" s="54">
        <f>SUM(E48:E49)</f>
        <v>0</v>
      </c>
      <c r="F50" s="17"/>
      <c r="G50" s="39" t="s">
        <v>57</v>
      </c>
      <c r="H50" s="40"/>
      <c r="I50" s="24">
        <v>500000</v>
      </c>
      <c r="J50" s="1"/>
      <c r="K50" s="1"/>
      <c r="L50" s="1"/>
      <c r="M50" s="1"/>
      <c r="N50" s="1"/>
    </row>
    <row r="51" spans="1:14" x14ac:dyDescent="0.3">
      <c r="A51" s="74" t="s">
        <v>60</v>
      </c>
      <c r="B51" s="74"/>
      <c r="C51" s="74"/>
      <c r="D51" s="74"/>
      <c r="E51" s="52">
        <f>IF(E44-E50&gt;0,E44-E50,0)</f>
        <v>0</v>
      </c>
      <c r="F51" s="17"/>
      <c r="G51" s="39" t="s">
        <v>59</v>
      </c>
      <c r="H51" s="40"/>
      <c r="I51" s="24">
        <v>40000</v>
      </c>
      <c r="J51" s="60">
        <v>0</v>
      </c>
      <c r="K51" s="60">
        <v>40000</v>
      </c>
      <c r="L51" s="60">
        <v>80000</v>
      </c>
      <c r="M51" s="60">
        <v>120000</v>
      </c>
      <c r="N51" s="60">
        <v>160000</v>
      </c>
    </row>
    <row r="52" spans="1:14" x14ac:dyDescent="0.3">
      <c r="A52" s="75"/>
      <c r="B52" s="75"/>
      <c r="C52" s="75"/>
      <c r="D52" s="75"/>
      <c r="E52" s="75"/>
      <c r="F52" s="17"/>
    </row>
    <row r="53" spans="1:14" ht="15" customHeight="1" x14ac:dyDescent="0.3">
      <c r="A53" s="74" t="s">
        <v>61</v>
      </c>
      <c r="B53" s="74"/>
      <c r="C53" s="74"/>
      <c r="D53" s="74"/>
      <c r="E53" s="74"/>
      <c r="F53" s="17"/>
      <c r="G53" s="17"/>
      <c r="H53" s="17"/>
      <c r="I53" s="21"/>
    </row>
    <row r="54" spans="1:14" x14ac:dyDescent="0.3">
      <c r="A54" s="117" t="s">
        <v>77</v>
      </c>
      <c r="B54" s="117"/>
      <c r="C54" s="117"/>
      <c r="D54" s="55" t="s">
        <v>62</v>
      </c>
      <c r="E54" s="55" t="s">
        <v>63</v>
      </c>
      <c r="F54" s="17"/>
      <c r="G54" s="17"/>
      <c r="H54" s="17"/>
      <c r="I54" s="17"/>
    </row>
    <row r="55" spans="1:14" x14ac:dyDescent="0.3">
      <c r="A55" s="118" t="s">
        <v>64</v>
      </c>
      <c r="B55" s="118"/>
      <c r="C55" s="118"/>
      <c r="D55" s="48" t="s">
        <v>65</v>
      </c>
      <c r="E55" s="56">
        <f>E51/60</f>
        <v>0</v>
      </c>
      <c r="F55" s="17"/>
      <c r="G55" s="17"/>
      <c r="H55" s="17"/>
      <c r="I55" s="17"/>
    </row>
    <row r="56" spans="1:14" x14ac:dyDescent="0.3">
      <c r="A56" s="118" t="s">
        <v>66</v>
      </c>
      <c r="B56" s="118"/>
      <c r="C56" s="118"/>
      <c r="D56" s="55" t="s">
        <v>67</v>
      </c>
      <c r="E56" s="56">
        <f>E51/50</f>
        <v>0</v>
      </c>
      <c r="F56" s="17"/>
      <c r="G56" s="17"/>
      <c r="H56" s="17"/>
      <c r="I56" s="17"/>
    </row>
    <row r="57" spans="1:14" ht="14.15" customHeight="1" x14ac:dyDescent="0.3">
      <c r="A57" s="118" t="s">
        <v>68</v>
      </c>
      <c r="B57" s="118"/>
      <c r="C57" s="118"/>
      <c r="D57" s="55" t="s">
        <v>69</v>
      </c>
      <c r="E57" s="56">
        <f>E51/40</f>
        <v>0</v>
      </c>
      <c r="F57" s="17"/>
      <c r="G57" s="17"/>
      <c r="H57" s="80" t="s">
        <v>74</v>
      </c>
      <c r="I57" s="80"/>
      <c r="J57" s="80"/>
    </row>
    <row r="58" spans="1:14" x14ac:dyDescent="0.3">
      <c r="A58" s="118" t="s">
        <v>70</v>
      </c>
      <c r="B58" s="118"/>
      <c r="C58" s="118"/>
      <c r="D58" s="55" t="s">
        <v>71</v>
      </c>
      <c r="E58" s="56">
        <f>E51/30</f>
        <v>0</v>
      </c>
      <c r="F58" s="17"/>
      <c r="G58" s="17"/>
      <c r="H58" s="80"/>
      <c r="I58" s="80"/>
      <c r="J58" s="80"/>
    </row>
    <row r="59" spans="1:14" x14ac:dyDescent="0.3">
      <c r="A59" s="118" t="s">
        <v>72</v>
      </c>
      <c r="B59" s="118"/>
      <c r="C59" s="118"/>
      <c r="D59" s="55" t="s">
        <v>73</v>
      </c>
      <c r="E59" s="56">
        <f>E51/20</f>
        <v>0</v>
      </c>
      <c r="F59" s="17"/>
      <c r="G59" s="17"/>
      <c r="H59" s="17"/>
      <c r="I59" s="17"/>
    </row>
    <row r="60" spans="1:14" x14ac:dyDescent="0.3">
      <c r="A60" s="49"/>
      <c r="B60" s="49"/>
      <c r="C60" s="50"/>
      <c r="D60" s="51"/>
      <c r="E60" s="25"/>
      <c r="F60" s="17"/>
      <c r="G60" s="17"/>
      <c r="H60" s="17"/>
      <c r="I60" s="17"/>
    </row>
    <row r="61" spans="1:14" x14ac:dyDescent="0.3">
      <c r="A61" s="84" t="s">
        <v>75</v>
      </c>
      <c r="B61" s="84"/>
      <c r="C61" s="84"/>
      <c r="D61" s="84"/>
      <c r="E61" s="31">
        <v>0</v>
      </c>
      <c r="F61" s="17"/>
      <c r="G61" s="17"/>
      <c r="H61" s="17"/>
      <c r="I61" s="17"/>
    </row>
    <row r="62" spans="1:14" ht="14.5" customHeight="1" thickBot="1" x14ac:dyDescent="0.35">
      <c r="A62" s="2"/>
      <c r="B62" s="18"/>
      <c r="C62" s="18"/>
      <c r="D62" s="18"/>
      <c r="E62" s="26"/>
      <c r="F62" s="17"/>
      <c r="G62" s="17"/>
    </row>
    <row r="63" spans="1:14" ht="14.5" thickBot="1" x14ac:dyDescent="0.35">
      <c r="A63" s="124" t="s">
        <v>88</v>
      </c>
      <c r="B63" s="125"/>
      <c r="C63" s="125"/>
      <c r="D63" s="125"/>
      <c r="E63" s="126"/>
      <c r="F63" s="25"/>
      <c r="G63" s="17"/>
      <c r="H63" s="17"/>
      <c r="I63" s="17"/>
    </row>
    <row r="64" spans="1:14" ht="15.5" x14ac:dyDescent="0.3">
      <c r="A64" s="10"/>
      <c r="B64" s="11"/>
      <c r="C64" s="11"/>
      <c r="D64" s="11"/>
      <c r="E64" s="20"/>
      <c r="F64" s="26"/>
      <c r="G64" s="17"/>
      <c r="H64" s="17"/>
      <c r="I64" s="17"/>
    </row>
    <row r="65" spans="1:10" x14ac:dyDescent="0.3">
      <c r="A65" s="104" t="s">
        <v>36</v>
      </c>
      <c r="B65" s="104"/>
      <c r="C65" s="104"/>
      <c r="D65" s="104"/>
      <c r="E65" s="6">
        <v>0</v>
      </c>
      <c r="F65" s="26"/>
      <c r="G65" s="17"/>
      <c r="H65" s="17"/>
      <c r="I65" s="17"/>
      <c r="J65" s="17"/>
    </row>
    <row r="66" spans="1:10" x14ac:dyDescent="0.3">
      <c r="A66" s="104" t="s">
        <v>37</v>
      </c>
      <c r="B66" s="104"/>
      <c r="C66" s="104"/>
      <c r="D66" s="104"/>
      <c r="E66" s="6">
        <v>0</v>
      </c>
      <c r="J66" s="17"/>
    </row>
    <row r="67" spans="1:10" x14ac:dyDescent="0.3">
      <c r="A67" s="102" t="s">
        <v>7</v>
      </c>
      <c r="B67" s="102"/>
      <c r="C67" s="102"/>
      <c r="D67" s="102"/>
      <c r="E67" s="6">
        <v>0</v>
      </c>
    </row>
    <row r="68" spans="1:10" x14ac:dyDescent="0.3">
      <c r="A68" s="102" t="s">
        <v>38</v>
      </c>
      <c r="B68" s="102"/>
      <c r="C68" s="102"/>
      <c r="D68" s="102"/>
      <c r="E68" s="6">
        <v>0</v>
      </c>
    </row>
    <row r="69" spans="1:10" x14ac:dyDescent="0.3">
      <c r="A69" s="102" t="s">
        <v>39</v>
      </c>
      <c r="B69" s="102"/>
      <c r="C69" s="102"/>
      <c r="D69" s="102"/>
      <c r="E69" s="6">
        <v>0</v>
      </c>
    </row>
    <row r="70" spans="1:10" ht="14.15" customHeight="1" x14ac:dyDescent="0.3">
      <c r="A70" s="102" t="s">
        <v>40</v>
      </c>
      <c r="B70" s="102"/>
      <c r="C70" s="102"/>
      <c r="D70" s="102"/>
      <c r="E70" s="6">
        <v>0</v>
      </c>
    </row>
    <row r="71" spans="1:10" ht="14.15" customHeight="1" x14ac:dyDescent="0.3">
      <c r="A71" s="127" t="s">
        <v>92</v>
      </c>
      <c r="B71" s="128"/>
      <c r="C71" s="128"/>
      <c r="D71" s="129"/>
      <c r="E71" s="6">
        <v>0</v>
      </c>
    </row>
    <row r="72" spans="1:10" ht="14.15" customHeight="1" x14ac:dyDescent="0.3">
      <c r="A72" s="120" t="s">
        <v>89</v>
      </c>
      <c r="B72" s="121"/>
      <c r="C72" s="122"/>
      <c r="D72" s="123"/>
      <c r="E72" s="6">
        <v>0</v>
      </c>
    </row>
    <row r="73" spans="1:10" x14ac:dyDescent="0.3">
      <c r="A73" s="88" t="s">
        <v>75</v>
      </c>
      <c r="B73" s="88"/>
      <c r="C73" s="88"/>
      <c r="D73" s="88"/>
      <c r="E73" s="71">
        <f>E61</f>
        <v>0</v>
      </c>
    </row>
    <row r="74" spans="1:10" x14ac:dyDescent="0.3">
      <c r="A74" s="3"/>
      <c r="B74" s="3"/>
      <c r="C74" s="3"/>
      <c r="D74" s="3"/>
      <c r="E74" s="15"/>
    </row>
    <row r="75" spans="1:10" x14ac:dyDescent="0.3">
      <c r="A75" s="106" t="s">
        <v>90</v>
      </c>
      <c r="B75" s="107"/>
      <c r="C75" s="107"/>
      <c r="D75" s="107"/>
      <c r="E75" s="43">
        <f>SUM(E65:E73)</f>
        <v>0</v>
      </c>
    </row>
    <row r="76" spans="1:10" x14ac:dyDescent="0.3">
      <c r="A76" s="3"/>
      <c r="B76" s="3"/>
      <c r="C76" s="3"/>
      <c r="D76" s="3"/>
      <c r="E76" s="7"/>
    </row>
    <row r="77" spans="1:10" x14ac:dyDescent="0.3">
      <c r="A77" s="81" t="s">
        <v>17</v>
      </c>
      <c r="B77" s="82"/>
      <c r="C77" s="82"/>
      <c r="D77" s="82"/>
      <c r="E77" s="83"/>
    </row>
    <row r="78" spans="1:10" ht="15.5" x14ac:dyDescent="0.3">
      <c r="A78" s="10"/>
      <c r="B78" s="3"/>
      <c r="C78" s="3"/>
      <c r="D78" s="3"/>
      <c r="E78" s="7"/>
    </row>
    <row r="79" spans="1:10" x14ac:dyDescent="0.3">
      <c r="A79" s="102" t="s">
        <v>41</v>
      </c>
      <c r="B79" s="102"/>
      <c r="C79" s="102"/>
      <c r="D79" s="102"/>
      <c r="E79" s="6">
        <v>0</v>
      </c>
    </row>
    <row r="80" spans="1:10" x14ac:dyDescent="0.3">
      <c r="A80" s="102" t="s">
        <v>42</v>
      </c>
      <c r="B80" s="102"/>
      <c r="C80" s="102"/>
      <c r="D80" s="102"/>
      <c r="E80" s="6">
        <v>0</v>
      </c>
    </row>
    <row r="81" spans="1:5" x14ac:dyDescent="0.3">
      <c r="A81" s="105" t="s">
        <v>13</v>
      </c>
      <c r="B81" s="108"/>
      <c r="C81" s="108"/>
      <c r="D81" s="108"/>
      <c r="E81" s="43">
        <f>SUM(E79:E80)</f>
        <v>0</v>
      </c>
    </row>
    <row r="82" spans="1:5" x14ac:dyDescent="0.3">
      <c r="A82" s="2"/>
      <c r="B82" s="18"/>
      <c r="C82" s="18"/>
      <c r="D82" s="18"/>
      <c r="E82" s="7"/>
    </row>
    <row r="83" spans="1:5" x14ac:dyDescent="0.3">
      <c r="A83" s="112" t="s">
        <v>24</v>
      </c>
      <c r="B83" s="112"/>
      <c r="C83" s="112"/>
      <c r="D83" s="112"/>
      <c r="E83" s="43">
        <f>E75-E81</f>
        <v>0</v>
      </c>
    </row>
    <row r="84" spans="1:5" ht="14.5" thickBot="1" x14ac:dyDescent="0.35">
      <c r="A84" s="19"/>
      <c r="B84" s="19"/>
      <c r="C84" s="19"/>
      <c r="D84" s="19"/>
      <c r="E84" s="7"/>
    </row>
    <row r="85" spans="1:5" ht="14.5" thickBot="1" x14ac:dyDescent="0.35">
      <c r="A85" s="109" t="s">
        <v>25</v>
      </c>
      <c r="B85" s="110"/>
      <c r="C85" s="110"/>
      <c r="D85" s="111"/>
      <c r="E85" s="9">
        <f>E83-E32</f>
        <v>0</v>
      </c>
    </row>
    <row r="86" spans="1:5" ht="16" thickBot="1" x14ac:dyDescent="0.35">
      <c r="A86" s="12"/>
      <c r="B86" s="12"/>
      <c r="C86" s="12"/>
      <c r="D86" s="12"/>
      <c r="E86" s="7"/>
    </row>
    <row r="87" spans="1:5" ht="14.5" thickBot="1" x14ac:dyDescent="0.35">
      <c r="A87" s="109" t="s">
        <v>11</v>
      </c>
      <c r="B87" s="110"/>
      <c r="C87" s="110"/>
      <c r="D87" s="111"/>
      <c r="E87" s="9">
        <f>IF(E85/2&gt;950,950,IF(E85/2&gt;0,E85/2,0))</f>
        <v>0</v>
      </c>
    </row>
    <row r="88" spans="1:5" ht="15.5" x14ac:dyDescent="0.3">
      <c r="A88" s="13"/>
      <c r="B88" s="13"/>
      <c r="C88" s="13"/>
      <c r="D88" s="13"/>
      <c r="E88" s="3"/>
    </row>
    <row r="89" spans="1:5" x14ac:dyDescent="0.3">
      <c r="A89" s="101"/>
      <c r="B89" s="101"/>
      <c r="C89" s="101"/>
      <c r="D89" s="101"/>
      <c r="E89" s="15"/>
    </row>
    <row r="90" spans="1:5" ht="15.5" x14ac:dyDescent="0.3">
      <c r="A90" s="57"/>
      <c r="B90" s="57"/>
      <c r="C90" s="57"/>
      <c r="D90" s="57"/>
      <c r="E90" s="58"/>
    </row>
    <row r="91" spans="1:5" ht="15.5" x14ac:dyDescent="0.3">
      <c r="A91" s="3" t="s">
        <v>8</v>
      </c>
      <c r="B91" s="13"/>
      <c r="C91" s="13"/>
      <c r="D91" s="13"/>
      <c r="E91" s="14"/>
    </row>
    <row r="92" spans="1:5" ht="15.5" x14ac:dyDescent="0.3">
      <c r="B92" s="13"/>
      <c r="C92" s="13"/>
      <c r="D92" s="13"/>
      <c r="E92" s="3"/>
    </row>
    <row r="93" spans="1:5" x14ac:dyDescent="0.3">
      <c r="A93" s="3" t="s">
        <v>9</v>
      </c>
      <c r="B93" s="3"/>
      <c r="C93" s="3"/>
      <c r="D93" s="3"/>
      <c r="E93" s="3"/>
    </row>
    <row r="94" spans="1:5" x14ac:dyDescent="0.3">
      <c r="A94" s="61" t="s">
        <v>93</v>
      </c>
    </row>
  </sheetData>
  <sheetProtection algorithmName="SHA-512" hashValue="rxhKi7gtPtl52ZyWjbByanTF7h5ZaD5vIF1fHFJ9VcoJZ0PmQZrn/rqtvwifPUXWKybCY6WxZt0iBSLrTGxpnw==" saltValue="zKkvLsdlugJ74zbzb1cWSw==" spinCount="100000" sheet="1" objects="1" scenarios="1"/>
  <mergeCells count="74">
    <mergeCell ref="A72:B72"/>
    <mergeCell ref="C72:D72"/>
    <mergeCell ref="A43:D43"/>
    <mergeCell ref="A44:D44"/>
    <mergeCell ref="A48:D48"/>
    <mergeCell ref="A49:D49"/>
    <mergeCell ref="A63:E63"/>
    <mergeCell ref="A58:C58"/>
    <mergeCell ref="A59:C59"/>
    <mergeCell ref="A71:D71"/>
    <mergeCell ref="A85:D85"/>
    <mergeCell ref="A87:D87"/>
    <mergeCell ref="A83:D83"/>
    <mergeCell ref="A29:D29"/>
    <mergeCell ref="A25:D25"/>
    <mergeCell ref="A34:E34"/>
    <mergeCell ref="A46:E46"/>
    <mergeCell ref="A26:D26"/>
    <mergeCell ref="A27:D27"/>
    <mergeCell ref="A28:D28"/>
    <mergeCell ref="A50:D50"/>
    <mergeCell ref="A51:D51"/>
    <mergeCell ref="A54:C54"/>
    <mergeCell ref="A55:C55"/>
    <mergeCell ref="A56:C56"/>
    <mergeCell ref="A57:C57"/>
    <mergeCell ref="A13:B13"/>
    <mergeCell ref="A12:B12"/>
    <mergeCell ref="A89:D89"/>
    <mergeCell ref="A80:D80"/>
    <mergeCell ref="A30:D30"/>
    <mergeCell ref="A69:D69"/>
    <mergeCell ref="A70:D70"/>
    <mergeCell ref="A79:D79"/>
    <mergeCell ref="A66:D66"/>
    <mergeCell ref="A32:D32"/>
    <mergeCell ref="A75:D75"/>
    <mergeCell ref="A67:D67"/>
    <mergeCell ref="A68:D68"/>
    <mergeCell ref="A65:D65"/>
    <mergeCell ref="A81:D81"/>
    <mergeCell ref="A73:D73"/>
    <mergeCell ref="H57:J58"/>
    <mergeCell ref="A77:E77"/>
    <mergeCell ref="A61:D61"/>
    <mergeCell ref="A2:D2"/>
    <mergeCell ref="A6:C6"/>
    <mergeCell ref="A17:D17"/>
    <mergeCell ref="A18:D18"/>
    <mergeCell ref="A11:B11"/>
    <mergeCell ref="A4:E4"/>
    <mergeCell ref="D6:E6"/>
    <mergeCell ref="D5:E5"/>
    <mergeCell ref="D7:E7"/>
    <mergeCell ref="A5:C5"/>
    <mergeCell ref="A9:E9"/>
    <mergeCell ref="E11:E12"/>
    <mergeCell ref="A14:E14"/>
    <mergeCell ref="A15:D15"/>
    <mergeCell ref="A16:D16"/>
    <mergeCell ref="A53:E53"/>
    <mergeCell ref="A52:E52"/>
    <mergeCell ref="A24:D24"/>
    <mergeCell ref="A19:D19"/>
    <mergeCell ref="A20:D20"/>
    <mergeCell ref="A21:D21"/>
    <mergeCell ref="A22:D22"/>
    <mergeCell ref="A23:D23"/>
    <mergeCell ref="A36:D36"/>
    <mergeCell ref="A37:D37"/>
    <mergeCell ref="A38:D38"/>
    <mergeCell ref="A39:D39"/>
    <mergeCell ref="A40:D40"/>
    <mergeCell ref="A41:D41"/>
  </mergeCells>
  <dataValidations count="4">
    <dataValidation type="list" allowBlank="1" showInputMessage="1" showErrorMessage="1" sqref="C11:C12" xr:uid="{00000000-0002-0000-0000-000000000000}">
      <formula1>$H$11:$R$11</formula1>
    </dataValidation>
    <dataValidation type="list" allowBlank="1" showInputMessage="1" showErrorMessage="1" sqref="E49" xr:uid="{00000000-0002-0000-0000-000001000000}">
      <formula1>$J$51:$N$51</formula1>
    </dataValidation>
    <dataValidation type="list" allowBlank="1" showInputMessage="1" showErrorMessage="1" sqref="E48" xr:uid="{00000000-0002-0000-0000-000002000000}">
      <formula1>$J$49:$L$49</formula1>
    </dataValidation>
    <dataValidation type="list" allowBlank="1" showInputMessage="1" showErrorMessage="1" sqref="A2:D2" xr:uid="{00000000-0002-0000-0000-000003000000}">
      <formula1>$H$14:$H$27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Indemnité de tenue au ménage</vt:lpstr>
      <vt:lpstr>'Indemnité de tenue au ménage'!Zone_d_impression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Stephane AYMON</cp:lastModifiedBy>
  <cp:lastPrinted>2024-05-07T10:23:23Z</cp:lastPrinted>
  <dcterms:created xsi:type="dcterms:W3CDTF">2018-08-24T13:22:07Z</dcterms:created>
  <dcterms:modified xsi:type="dcterms:W3CDTF">2025-04-17T08:35:27Z</dcterms:modified>
</cp:coreProperties>
</file>