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OCPS\FORMULAIRES\En ligne\"/>
    </mc:Choice>
  </mc:AlternateContent>
  <xr:revisionPtr revIDLastSave="0" documentId="13_ncr:1_{DF41293F-8713-4A06-A3C4-3EE036C4D0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mnité de tenue au ménage" sheetId="1" r:id="rId1"/>
  </sheets>
  <definedNames>
    <definedName name="_xlnm.Print_Area" localSheetId="0">'Indemnité de tenue au ménage'!$A$1:$E$96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E83" i="1"/>
  <c r="E75" i="1"/>
  <c r="E50" i="1"/>
  <c r="E32" i="1"/>
  <c r="E85" i="1" l="1"/>
  <c r="E87" i="1" s="1"/>
  <c r="E39" i="1"/>
  <c r="E37" i="1"/>
  <c r="E41" i="1" l="1"/>
  <c r="E44" i="1" s="1"/>
  <c r="E52" i="1" s="1"/>
  <c r="E59" i="1" s="1"/>
  <c r="E58" i="1" l="1"/>
  <c r="E57" i="1"/>
  <c r="E56" i="1"/>
  <c r="E60" i="1"/>
  <c r="C13" i="1"/>
  <c r="E89" i="1" l="1"/>
</calcChain>
</file>

<file path=xl/sharedStrings.xml><?xml version="1.0" encoding="utf-8"?>
<sst xmlns="http://schemas.openxmlformats.org/spreadsheetml/2006/main" count="107" uniqueCount="105">
  <si>
    <t>de Saint-Maurice</t>
  </si>
  <si>
    <t>de Martigny</t>
  </si>
  <si>
    <t>de Sion</t>
  </si>
  <si>
    <t>de Monthey</t>
  </si>
  <si>
    <t>de l'Entremont</t>
  </si>
  <si>
    <t>de Saxon</t>
  </si>
  <si>
    <t>du Val d'Hérens</t>
  </si>
  <si>
    <t>du Coteau</t>
  </si>
  <si>
    <t>de Sierre</t>
  </si>
  <si>
    <t>des coteaux du soleil</t>
  </si>
  <si>
    <t>Oberwallis</t>
  </si>
  <si>
    <t>Berechnung der Entschädigung für die Haushaltsführung</t>
  </si>
  <si>
    <t>Für Dossier verantwortlicher SA:</t>
  </si>
  <si>
    <t>Monatliche Ausgaben</t>
  </si>
  <si>
    <t>Anteil</t>
  </si>
  <si>
    <t>Kosten für auswärts eingenommene Hauptmahlzeiten*</t>
  </si>
  <si>
    <t>zusätzliche Reisekosten*</t>
  </si>
  <si>
    <t>Kosten für Kinderfremdbetreuung*</t>
  </si>
  <si>
    <t>Ausbildungszulage (bei Studium)</t>
  </si>
  <si>
    <t>Krankheits- und behinderungsbedingte Auslagen</t>
  </si>
  <si>
    <t>tatsächliche und begründete situationsbedingte Kosten (z.B. Kosten für Personenwagen)*</t>
  </si>
  <si>
    <t>familienrechtliche Unterhaltsbeiträge, wenn bezahlt (Alimente)</t>
  </si>
  <si>
    <t>Anteil der Prämien an Hausrat- und Haftpflichtversicherung (1/12)</t>
  </si>
  <si>
    <t>*nur wenn für den Erhalt eines Einkommens erforderlich</t>
  </si>
  <si>
    <t>Total anzurechnende Ausgaben</t>
  </si>
  <si>
    <t>Monatliche Einnahmen</t>
  </si>
  <si>
    <t>Erwerbseinkommen 1. Person</t>
  </si>
  <si>
    <t>Erwerbseinkommen 2. Person</t>
  </si>
  <si>
    <t>Kinder- und Ausbildungszulagen</t>
  </si>
  <si>
    <t>Einkommen von Minderjährigen</t>
  </si>
  <si>
    <t>Unterhaltsbeiträge, Vorschüsse auf Alimente</t>
  </si>
  <si>
    <t>Einkommen aus Renten / Versicherungen</t>
  </si>
  <si>
    <t>Monatliche Freibeträge</t>
  </si>
  <si>
    <t>Lohnfreibeträge gemäss Ansätzen der Sozialhilfe</t>
  </si>
  <si>
    <t>Total Freibeträge</t>
  </si>
  <si>
    <t>Entschädigung für die Haushaltsführung</t>
  </si>
  <si>
    <t>Datum:</t>
  </si>
  <si>
    <t>Unterschrift SA:</t>
  </si>
  <si>
    <t>Betrifft Sozialhilfe - Dossier von:</t>
  </si>
  <si>
    <t>Person(en) ausserhalb der Unterstützungseinheit</t>
  </si>
  <si>
    <t>Freibeträge Lehre</t>
  </si>
  <si>
    <t>Überschuss-/Defizit der Person ausserhalb der Unterstützungseinheit</t>
  </si>
  <si>
    <t>Entschädigung für die Haushaltsführung von:</t>
  </si>
  <si>
    <t>Haushaltsgrösse</t>
  </si>
  <si>
    <t>Grösse der Unterstützungseinheit</t>
  </si>
  <si>
    <t>CMSR Sion-Hérens-Conthey, site des Coteaux du Soleil</t>
  </si>
  <si>
    <t>CMSR Sion-Hérens-Conthey, site du Coteau</t>
  </si>
  <si>
    <t>CMSR Sion-Hérens-Conthey, site de Nendaz</t>
  </si>
  <si>
    <t>CMSR de Sierre</t>
  </si>
  <si>
    <t>CMSR Sion-Hérens-Conthey, site de Sion</t>
  </si>
  <si>
    <t>CMSR Bas-Valais, site de St-Maurice</t>
  </si>
  <si>
    <t>CMSR Sion-Hérens-Conthey, site d'Hérens</t>
  </si>
  <si>
    <t>Croix-Rouge Valais</t>
  </si>
  <si>
    <t>Rotes Kreuz Wallis</t>
  </si>
  <si>
    <t>SMZ Oberwallis</t>
  </si>
  <si>
    <t>CMSR Bas-Valais, site de Vouvry</t>
  </si>
  <si>
    <t>Steuerwert der Immobilien in der Schweiz 
(Steuerposten 2910 bis 2923 und 4200)</t>
  </si>
  <si>
    <t>Verkehrswert der Immobilien in der Schweiz</t>
  </si>
  <si>
    <t>Steuerwert der Immobilien im Ausland (Steuerposten 4300)</t>
  </si>
  <si>
    <t>Verkehrswert der Immobilien im Ausland</t>
  </si>
  <si>
    <t>Vermögen (Steuerposten 3010 bis 3400)</t>
  </si>
  <si>
    <t>Total Vermögen</t>
  </si>
  <si>
    <t>Schulden (Steuerposten 3600 &amp; 3700 &amp; 3800)</t>
  </si>
  <si>
    <t>Total Vermögen minus Schulden</t>
  </si>
  <si>
    <t>Freibetrag vom Familienvermögen abziehbar</t>
  </si>
  <si>
    <t>Abzugsfähiger Freibetrag des Vermögens</t>
  </si>
  <si>
    <t>Eltern</t>
  </si>
  <si>
    <t>Einzelperson</t>
  </si>
  <si>
    <t>Kind (er)</t>
  </si>
  <si>
    <t>Paar</t>
  </si>
  <si>
    <t>Total Freibetrag</t>
  </si>
  <si>
    <t>Pro minderjährigem Kind oder Kind in Ausbildung</t>
  </si>
  <si>
    <t>Vermögenswerte nach Abzug des Freibetrags</t>
  </si>
  <si>
    <t>Anteil des in Einkommen umgwandelten Vermögens (Vermögensverzehr)</t>
  </si>
  <si>
    <t>Alter der Eltern</t>
  </si>
  <si>
    <t>Rate</t>
  </si>
  <si>
    <t>Ergebnis</t>
  </si>
  <si>
    <t>18-30</t>
  </si>
  <si>
    <t xml:space="preserve"> 1/60</t>
  </si>
  <si>
    <t>31-40</t>
  </si>
  <si>
    <t xml:space="preserve"> 1/50</t>
  </si>
  <si>
    <t>41-50</t>
  </si>
  <si>
    <t xml:space="preserve"> 1/40 </t>
  </si>
  <si>
    <t>51-60</t>
  </si>
  <si>
    <t xml:space="preserve"> 1/30</t>
  </si>
  <si>
    <t>&gt;60</t>
  </si>
  <si>
    <t xml:space="preserve"> 1/20</t>
  </si>
  <si>
    <t>Geben Sie den Betrag in das Feld ein, der dem Alter des Elternteils entspricht (es sei denn, der Betrag ist negativ)</t>
  </si>
  <si>
    <t>In Einkommen umgewandeltes Vermögen</t>
  </si>
  <si>
    <t>Vermögen / Schulden</t>
  </si>
  <si>
    <t>CMS de Martigny &amp; Régions, Site d'Entremont</t>
  </si>
  <si>
    <t>CMS de Martigny &amp; Régions, Site de Martigny</t>
  </si>
  <si>
    <t>CMS de Martigny &amp; Régions, Site de Saxon</t>
  </si>
  <si>
    <t>Total Einnahmen</t>
  </si>
  <si>
    <t>andere Einnahmen:</t>
  </si>
  <si>
    <t>Total anzurechnende Einnahmen</t>
  </si>
  <si>
    <t>OCPS/07.05.2024</t>
  </si>
  <si>
    <t>tatsächliche Wohnkosten</t>
  </si>
  <si>
    <t>Prämien der Krankenversicherung KVG (nach Abzug der Subventionen) und VVG</t>
  </si>
  <si>
    <t>tatsächliche Kosten für Zahnbehandlungen</t>
  </si>
  <si>
    <t>tatsächliche Rückzahlung von vollstreckbaren Schulden oder Vertragsschulden sowie tatsächliche Leasingkosten</t>
  </si>
  <si>
    <t>laufende Steuern, sofern die Raten jeweils ordnungsgemäss beglichen werden</t>
  </si>
  <si>
    <t>Grundbedarf für den Lebensunterhalt</t>
  </si>
  <si>
    <t>Stipendien und Ausbildungsdarlehen</t>
  </si>
  <si>
    <t>Franchise und Selbsbehalte KVG und VVG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</si>
</sst>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SFr.&quot;\ #,##0.00;[Red]&quot;SFr.&quot;\ #,##0.00"/>
    <numFmt numFmtId="165" formatCode="[$CHF]\ #,##0.00"/>
    <numFmt numFmtId="166" formatCode="[$CHF-1407]\ #,##0"/>
    <numFmt numFmtId="167" formatCode="[$CHF-1407]\ #,##0.00"/>
    <numFmt numFmtId="168" formatCode="#,##0.00\ &quot;CHF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2" borderId="1" xfId="1" applyFill="1" applyBorder="1" applyAlignment="1" applyProtection="1">
      <alignment horizontal="center" vertical="center"/>
      <protection locked="0"/>
    </xf>
    <xf numFmtId="164" fontId="1" fillId="0" borderId="0" xfId="1" applyNumberFormat="1" applyAlignment="1">
      <alignment horizontal="center" vertical="center"/>
    </xf>
    <xf numFmtId="0" fontId="4" fillId="0" borderId="0" xfId="0" applyFont="1" applyAlignment="1">
      <alignment vertical="center"/>
    </xf>
    <xf numFmtId="165" fontId="1" fillId="2" borderId="1" xfId="1" applyNumberFormat="1" applyFill="1" applyBorder="1" applyAlignment="1" applyProtection="1">
      <alignment horizontal="center" vertical="center"/>
      <protection locked="0"/>
    </xf>
    <xf numFmtId="165" fontId="1" fillId="0" borderId="0" xfId="1" applyNumberFormat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9" fillId="0" borderId="0" xfId="1" applyFont="1" applyAlignment="1">
      <alignment vertical="center"/>
    </xf>
    <xf numFmtId="164" fontId="8" fillId="0" borderId="3" xfId="1" applyNumberFormat="1" applyFont="1" applyBorder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3" fillId="0" borderId="0" xfId="0" applyFont="1"/>
    <xf numFmtId="0" fontId="11" fillId="0" borderId="0" xfId="0" applyFont="1"/>
    <xf numFmtId="0" fontId="7" fillId="0" borderId="0" xfId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165" fontId="2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6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12" fillId="0" borderId="18" xfId="0" applyFont="1" applyBorder="1" applyAlignment="1">
      <alignment wrapText="1"/>
    </xf>
    <xf numFmtId="0" fontId="3" fillId="0" borderId="8" xfId="0" applyFont="1" applyBorder="1"/>
    <xf numFmtId="165" fontId="2" fillId="0" borderId="1" xfId="1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167" fontId="1" fillId="2" borderId="1" xfId="0" applyNumberFormat="1" applyFont="1" applyFill="1" applyBorder="1" applyAlignment="1" applyProtection="1">
      <alignment horizontal="center" vertical="center"/>
      <protection locked="0"/>
    </xf>
    <xf numFmtId="167" fontId="1" fillId="3" borderId="1" xfId="0" applyNumberFormat="1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7" fontId="1" fillId="3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0" fontId="15" fillId="0" borderId="0" xfId="1" applyFont="1"/>
    <xf numFmtId="0" fontId="16" fillId="0" borderId="0" xfId="0" applyFont="1"/>
    <xf numFmtId="165" fontId="2" fillId="3" borderId="1" xfId="0" applyNumberFormat="1" applyFont="1" applyFill="1" applyBorder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3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2" fontId="1" fillId="3" borderId="1" xfId="1" applyNumberForma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2" fontId="1" fillId="3" borderId="0" xfId="1" applyNumberFormat="1" applyFill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1" fillId="3" borderId="1" xfId="1" applyNumberFormat="1" applyFill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11" fillId="5" borderId="1" xfId="0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1" applyFill="1" applyBorder="1" applyAlignment="1">
      <alignment vertical="center" wrapText="1"/>
    </xf>
    <xf numFmtId="0" fontId="1" fillId="3" borderId="1" xfId="1" applyFill="1" applyBorder="1" applyAlignment="1">
      <alignment vertical="center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3" fillId="0" borderId="3" xfId="1" applyFont="1" applyBorder="1" applyAlignment="1">
      <alignment horizontal="left" vertical="center" wrapText="1"/>
    </xf>
    <xf numFmtId="0" fontId="1" fillId="0" borderId="1" xfId="1" applyBorder="1" applyAlignment="1">
      <alignment vertical="center"/>
    </xf>
    <xf numFmtId="0" fontId="14" fillId="0" borderId="0" xfId="1" applyFont="1" applyAlignment="1">
      <alignment vertical="center" wrapText="1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0" fontId="6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" fillId="0" borderId="9" xfId="1" applyBorder="1" applyAlignment="1">
      <alignment horizontal="left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 wrapText="1"/>
    </xf>
    <xf numFmtId="0" fontId="1" fillId="3" borderId="1" xfId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4" xfId="1" applyFill="1" applyBorder="1" applyAlignment="1" applyProtection="1">
      <alignment horizontal="left" vertical="center"/>
      <protection locked="0"/>
    </xf>
    <xf numFmtId="0" fontId="1" fillId="2" borderId="22" xfId="1" applyFill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left" vertical="center"/>
    </xf>
    <xf numFmtId="0" fontId="1" fillId="0" borderId="23" xfId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569736</xdr:colOff>
      <xdr:row>0</xdr:row>
      <xdr:rowOff>42336</xdr:rowOff>
    </xdr:from>
    <xdr:to>
      <xdr:col>5</xdr:col>
      <xdr:colOff>2364</xdr:colOff>
      <xdr:row>2</xdr:row>
      <xdr:rowOff>346713</xdr:rowOff>
    </xdr:to>
    <xdr:pic>
      <xdr:nvPicPr>
        <xdr:cNvPr id="3" name="Image 2" descr="Logo Fin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7611" y="42336"/>
          <a:ext cx="1042353" cy="85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29102</xdr:colOff>
      <xdr:row>54</xdr:row>
      <xdr:rowOff>142874</xdr:rowOff>
    </xdr:from>
    <xdr:to>
      <xdr:col>5</xdr:col>
      <xdr:colOff>463019</xdr:colOff>
      <xdr:row>59</xdr:row>
      <xdr:rowOff>140229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44165" y="10636249"/>
          <a:ext cx="433917" cy="910168"/>
        </a:xfrm>
        <a:prstGeom prst="rightBrac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597957</xdr:colOff>
      <xdr:row>57</xdr:row>
      <xdr:rowOff>31749</xdr:rowOff>
    </xdr:from>
    <xdr:to>
      <xdr:col>5</xdr:col>
      <xdr:colOff>597957</xdr:colOff>
      <xdr:row>61</xdr:row>
      <xdr:rowOff>79375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813020" y="11072812"/>
          <a:ext cx="0" cy="769938"/>
        </a:xfrm>
        <a:prstGeom prst="straightConnector1">
          <a:avLst/>
        </a:prstGeom>
        <a:ln w="3175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68791</xdr:colOff>
      <xdr:row>61</xdr:row>
      <xdr:rowOff>63501</xdr:rowOff>
    </xdr:from>
    <xdr:to>
      <xdr:col>5</xdr:col>
      <xdr:colOff>603250</xdr:colOff>
      <xdr:row>61</xdr:row>
      <xdr:rowOff>63501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6283854" y="11826876"/>
          <a:ext cx="534459" cy="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6"/>
  <sheetViews>
    <sheetView tabSelected="1" zoomScaleNormal="100" workbookViewId="0">
      <selection activeCell="A17" sqref="A17:XFD17"/>
    </sheetView>
  </sheetViews>
  <sheetFormatPr baseColWidth="10" defaultColWidth="10.85546875" defaultRowHeight="14.25" x14ac:dyDescent="0.2"/>
  <cols>
    <col min="1" max="1" width="10.85546875" style="17"/>
    <col min="2" max="2" width="19.42578125" style="17" customWidth="1"/>
    <col min="3" max="3" width="13.42578125" style="17" customWidth="1"/>
    <col min="4" max="4" width="22" style="17" customWidth="1"/>
    <col min="5" max="5" width="23.28515625" style="17" customWidth="1"/>
    <col min="6" max="6" width="10.85546875" style="17"/>
    <col min="7" max="7" width="12.5703125" style="17" bestFit="1" customWidth="1"/>
    <col min="8" max="8" width="13" style="17" customWidth="1"/>
    <col min="9" max="9" width="12.85546875" style="17" bestFit="1" customWidth="1"/>
    <col min="10" max="10" width="10.85546875" style="17" bestFit="1" customWidth="1"/>
    <col min="11" max="14" width="15.85546875" style="17" bestFit="1" customWidth="1"/>
    <col min="15" max="16384" width="10.85546875" style="17"/>
  </cols>
  <sheetData>
    <row r="1" spans="1:43" ht="15" x14ac:dyDescent="0.25">
      <c r="A1" s="33"/>
      <c r="B1" s="34"/>
      <c r="C1" s="34"/>
      <c r="D1" s="34"/>
      <c r="E1" s="35"/>
    </row>
    <row r="2" spans="1:43" ht="29.45" customHeight="1" x14ac:dyDescent="0.25">
      <c r="A2" s="100" t="s">
        <v>54</v>
      </c>
      <c r="B2" s="101"/>
      <c r="C2" s="101"/>
      <c r="D2" s="101"/>
      <c r="E2" s="36"/>
    </row>
    <row r="3" spans="1:43" ht="29.45" customHeight="1" thickBot="1" x14ac:dyDescent="0.3">
      <c r="A3" s="37"/>
      <c r="B3" s="16"/>
      <c r="C3" s="16"/>
      <c r="D3" s="16"/>
      <c r="E3" s="36"/>
    </row>
    <row r="4" spans="1:43" ht="18.75" thickBot="1" x14ac:dyDescent="0.3">
      <c r="A4" s="103" t="s">
        <v>11</v>
      </c>
      <c r="B4" s="104"/>
      <c r="C4" s="104"/>
      <c r="D4" s="104"/>
      <c r="E4" s="105"/>
    </row>
    <row r="5" spans="1:43" x14ac:dyDescent="0.2">
      <c r="A5" s="102" t="s">
        <v>12</v>
      </c>
      <c r="B5" s="71"/>
      <c r="C5" s="71"/>
      <c r="D5" s="106"/>
      <c r="E5" s="107"/>
      <c r="AQ5" s="17" t="s">
        <v>0</v>
      </c>
    </row>
    <row r="6" spans="1:43" x14ac:dyDescent="0.2">
      <c r="A6" s="102" t="s">
        <v>38</v>
      </c>
      <c r="B6" s="71"/>
      <c r="C6" s="71"/>
      <c r="D6" s="106"/>
      <c r="E6" s="107"/>
      <c r="AQ6" s="17" t="s">
        <v>1</v>
      </c>
    </row>
    <row r="7" spans="1:43" ht="15" thickBot="1" x14ac:dyDescent="0.25">
      <c r="A7" s="31" t="s">
        <v>42</v>
      </c>
      <c r="B7" s="32"/>
      <c r="C7" s="32"/>
      <c r="D7" s="108"/>
      <c r="E7" s="109"/>
      <c r="AQ7" s="17" t="s">
        <v>2</v>
      </c>
    </row>
    <row r="8" spans="1:43" ht="15" thickBot="1" x14ac:dyDescent="0.25">
      <c r="A8" s="1"/>
      <c r="B8" s="1"/>
      <c r="C8" s="1"/>
      <c r="D8" s="1"/>
      <c r="E8" s="2"/>
      <c r="AQ8" s="17" t="s">
        <v>3</v>
      </c>
    </row>
    <row r="9" spans="1:43" ht="15.75" thickBot="1" x14ac:dyDescent="0.25">
      <c r="A9" s="91" t="s">
        <v>13</v>
      </c>
      <c r="B9" s="92"/>
      <c r="C9" s="92"/>
      <c r="D9" s="92"/>
      <c r="E9" s="93"/>
      <c r="AQ9" s="17" t="s">
        <v>4</v>
      </c>
    </row>
    <row r="10" spans="1:43" ht="14.45" customHeight="1" x14ac:dyDescent="0.2">
      <c r="A10" s="18"/>
      <c r="B10" s="18"/>
      <c r="C10" s="18"/>
      <c r="D10" s="18"/>
      <c r="AQ10" s="17" t="s">
        <v>5</v>
      </c>
    </row>
    <row r="11" spans="1:43" s="19" customFormat="1" x14ac:dyDescent="0.25">
      <c r="A11" s="71" t="s">
        <v>44</v>
      </c>
      <c r="B11" s="71"/>
      <c r="C11" s="3">
        <v>1</v>
      </c>
      <c r="D11" s="62"/>
      <c r="E11" s="110" t="s">
        <v>39</v>
      </c>
      <c r="H11" s="5">
        <v>0</v>
      </c>
      <c r="I11" s="5">
        <v>1</v>
      </c>
      <c r="J11" s="5">
        <v>2</v>
      </c>
      <c r="K11" s="5">
        <v>3</v>
      </c>
      <c r="L11" s="5">
        <v>4</v>
      </c>
      <c r="M11" s="5">
        <v>5</v>
      </c>
      <c r="N11" s="5">
        <v>6</v>
      </c>
      <c r="O11" s="5">
        <v>7</v>
      </c>
      <c r="P11" s="5">
        <v>8</v>
      </c>
      <c r="Q11" s="5">
        <v>9</v>
      </c>
      <c r="R11" s="5">
        <v>10</v>
      </c>
      <c r="AQ11" s="19" t="s">
        <v>6</v>
      </c>
    </row>
    <row r="12" spans="1:43" s="19" customFormat="1" x14ac:dyDescent="0.25">
      <c r="A12" s="71" t="s">
        <v>43</v>
      </c>
      <c r="B12" s="71"/>
      <c r="C12" s="3">
        <v>2</v>
      </c>
      <c r="D12" s="63"/>
      <c r="E12" s="110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AQ12" s="19" t="s">
        <v>7</v>
      </c>
    </row>
    <row r="13" spans="1:43" s="19" customFormat="1" x14ac:dyDescent="0.25">
      <c r="A13" s="71" t="s">
        <v>14</v>
      </c>
      <c r="B13" s="71"/>
      <c r="C13" s="64">
        <f>C11/C12</f>
        <v>0.5</v>
      </c>
      <c r="E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AQ13" s="19" t="s">
        <v>8</v>
      </c>
    </row>
    <row r="14" spans="1:43" s="19" customFormat="1" ht="15" x14ac:dyDescent="0.25">
      <c r="A14" s="24"/>
      <c r="B14" s="24"/>
      <c r="C14" s="66"/>
      <c r="E14" s="4"/>
      <c r="H14" s="65" t="s">
        <v>90</v>
      </c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43" s="19" customFormat="1" ht="15" x14ac:dyDescent="0.25">
      <c r="A15" s="71" t="s">
        <v>102</v>
      </c>
      <c r="B15" s="71"/>
      <c r="C15" s="71"/>
      <c r="D15" s="71"/>
      <c r="E15" s="6">
        <v>0</v>
      </c>
      <c r="H15" s="65" t="s">
        <v>91</v>
      </c>
      <c r="I15" s="5"/>
      <c r="J15" s="5"/>
      <c r="K15" s="5"/>
      <c r="L15" s="5"/>
      <c r="M15" s="5"/>
      <c r="N15" s="5"/>
      <c r="O15" s="5"/>
      <c r="P15" s="5"/>
      <c r="Q15" s="5"/>
      <c r="R15" s="5"/>
      <c r="AQ15" s="19" t="s">
        <v>9</v>
      </c>
    </row>
    <row r="16" spans="1:43" s="19" customFormat="1" ht="15" x14ac:dyDescent="0.25">
      <c r="A16" s="111" t="s">
        <v>97</v>
      </c>
      <c r="B16" s="111"/>
      <c r="C16" s="111"/>
      <c r="D16" s="111"/>
      <c r="E16" s="6">
        <v>0</v>
      </c>
      <c r="H16" s="65" t="s">
        <v>92</v>
      </c>
      <c r="I16" s="5"/>
      <c r="J16" s="5"/>
      <c r="K16" s="5"/>
      <c r="L16" s="5"/>
      <c r="M16" s="5"/>
      <c r="N16" s="5"/>
      <c r="O16" s="5"/>
      <c r="P16" s="5"/>
      <c r="Q16" s="5"/>
      <c r="R16" s="5"/>
      <c r="AQ16" s="19" t="s">
        <v>10</v>
      </c>
    </row>
    <row r="17" spans="1:18" s="19" customFormat="1" ht="15" x14ac:dyDescent="0.25">
      <c r="A17" s="77" t="s">
        <v>15</v>
      </c>
      <c r="B17" s="77"/>
      <c r="C17" s="77"/>
      <c r="D17" s="77"/>
      <c r="E17" s="6">
        <v>0</v>
      </c>
      <c r="H17" s="65" t="s">
        <v>50</v>
      </c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s="19" customFormat="1" ht="15" x14ac:dyDescent="0.25">
      <c r="A18" s="78" t="s">
        <v>16</v>
      </c>
      <c r="B18" s="78"/>
      <c r="C18" s="78"/>
      <c r="D18" s="78"/>
      <c r="E18" s="6">
        <v>0</v>
      </c>
      <c r="H18" s="65" t="s">
        <v>55</v>
      </c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19" customFormat="1" ht="15" x14ac:dyDescent="0.25">
      <c r="A19" s="78" t="s">
        <v>17</v>
      </c>
      <c r="B19" s="78"/>
      <c r="C19" s="78"/>
      <c r="D19" s="78"/>
      <c r="E19" s="6">
        <v>0</v>
      </c>
      <c r="H19" s="65" t="s">
        <v>48</v>
      </c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s="19" customFormat="1" ht="15" x14ac:dyDescent="0.25">
      <c r="A20" s="78" t="s">
        <v>18</v>
      </c>
      <c r="B20" s="78"/>
      <c r="C20" s="78"/>
      <c r="D20" s="78"/>
      <c r="E20" s="6">
        <v>0</v>
      </c>
      <c r="H20" s="65" t="s">
        <v>47</v>
      </c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s="19" customFormat="1" ht="15" x14ac:dyDescent="0.25">
      <c r="A21" s="78" t="s">
        <v>19</v>
      </c>
      <c r="B21" s="78"/>
      <c r="C21" s="78"/>
      <c r="D21" s="78"/>
      <c r="E21" s="6">
        <v>0</v>
      </c>
      <c r="H21" s="65" t="s">
        <v>49</v>
      </c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s="19" customFormat="1" ht="24.75" customHeight="1" x14ac:dyDescent="0.25">
      <c r="A22" s="77" t="s">
        <v>98</v>
      </c>
      <c r="B22" s="77"/>
      <c r="C22" s="77"/>
      <c r="D22" s="77"/>
      <c r="E22" s="6">
        <v>0</v>
      </c>
      <c r="H22" s="65" t="s">
        <v>45</v>
      </c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s="19" customFormat="1" ht="15" x14ac:dyDescent="0.25">
      <c r="A23" s="77" t="s">
        <v>104</v>
      </c>
      <c r="B23" s="77"/>
      <c r="C23" s="77"/>
      <c r="D23" s="77"/>
      <c r="E23" s="6">
        <v>0</v>
      </c>
      <c r="H23" s="65" t="s">
        <v>51</v>
      </c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s="19" customFormat="1" ht="15" x14ac:dyDescent="0.25">
      <c r="A24" s="77" t="s">
        <v>99</v>
      </c>
      <c r="B24" s="77"/>
      <c r="C24" s="77"/>
      <c r="D24" s="77"/>
      <c r="E24" s="6">
        <v>0</v>
      </c>
      <c r="H24" s="65" t="s">
        <v>46</v>
      </c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s="19" customFormat="1" ht="26.1" customHeight="1" x14ac:dyDescent="0.25">
      <c r="A25" s="77" t="s">
        <v>20</v>
      </c>
      <c r="B25" s="77"/>
      <c r="C25" s="77"/>
      <c r="D25" s="77"/>
      <c r="E25" s="6">
        <v>0</v>
      </c>
      <c r="H25" s="65" t="s">
        <v>52</v>
      </c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s="19" customFormat="1" ht="15" x14ac:dyDescent="0.25">
      <c r="A26" s="77" t="s">
        <v>21</v>
      </c>
      <c r="B26" s="77"/>
      <c r="C26" s="77"/>
      <c r="D26" s="77"/>
      <c r="E26" s="6">
        <v>0</v>
      </c>
      <c r="H26" s="65" t="s">
        <v>53</v>
      </c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19" customFormat="1" ht="15" x14ac:dyDescent="0.25">
      <c r="A27" s="77" t="s">
        <v>101</v>
      </c>
      <c r="B27" s="77"/>
      <c r="C27" s="77"/>
      <c r="D27" s="77"/>
      <c r="E27" s="6">
        <v>0</v>
      </c>
      <c r="H27" s="65" t="s">
        <v>54</v>
      </c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s="19" customFormat="1" x14ac:dyDescent="0.25">
      <c r="A28" s="77" t="s">
        <v>22</v>
      </c>
      <c r="B28" s="77"/>
      <c r="C28" s="77"/>
      <c r="D28" s="77"/>
      <c r="E28" s="6">
        <v>0</v>
      </c>
    </row>
    <row r="29" spans="1:18" s="19" customFormat="1" ht="24" customHeight="1" x14ac:dyDescent="0.25">
      <c r="A29" s="77" t="s">
        <v>100</v>
      </c>
      <c r="B29" s="77"/>
      <c r="C29" s="77"/>
      <c r="D29" s="77"/>
      <c r="E29" s="6">
        <v>0</v>
      </c>
      <c r="G29" s="67"/>
    </row>
    <row r="30" spans="1:18" s="19" customFormat="1" x14ac:dyDescent="0.25">
      <c r="A30" s="90" t="s">
        <v>23</v>
      </c>
      <c r="B30" s="90"/>
      <c r="C30" s="90"/>
      <c r="D30" s="90"/>
      <c r="E30" s="7"/>
    </row>
    <row r="31" spans="1:18" s="19" customFormat="1" ht="8.4499999999999993" customHeight="1" x14ac:dyDescent="0.25">
      <c r="A31" s="22"/>
      <c r="B31" s="22"/>
      <c r="C31" s="22"/>
      <c r="D31" s="22"/>
      <c r="E31" s="7"/>
    </row>
    <row r="32" spans="1:18" s="19" customFormat="1" x14ac:dyDescent="0.25">
      <c r="A32" s="94" t="s">
        <v>24</v>
      </c>
      <c r="B32" s="96"/>
      <c r="C32" s="96"/>
      <c r="D32" s="96"/>
      <c r="E32" s="38">
        <f>SUM(E15:E29)</f>
        <v>0</v>
      </c>
    </row>
    <row r="33" spans="1:14" s="19" customFormat="1" ht="15" thickBot="1" x14ac:dyDescent="0.3">
      <c r="A33" s="1"/>
      <c r="B33" s="23"/>
      <c r="C33" s="23"/>
      <c r="D33" s="23"/>
      <c r="E33" s="25"/>
    </row>
    <row r="34" spans="1:14" s="19" customFormat="1" ht="15.75" thickBot="1" x14ac:dyDescent="0.3">
      <c r="A34" s="72" t="s">
        <v>89</v>
      </c>
      <c r="B34" s="73"/>
      <c r="C34" s="73"/>
      <c r="D34" s="73"/>
      <c r="E34" s="74"/>
      <c r="G34" s="26"/>
      <c r="H34" s="26"/>
      <c r="I34" s="27"/>
    </row>
    <row r="35" spans="1:14" s="19" customFormat="1" x14ac:dyDescent="0.25">
      <c r="A35" s="39"/>
      <c r="B35" s="39"/>
      <c r="C35" s="39"/>
      <c r="D35" s="39"/>
      <c r="E35" s="40"/>
      <c r="G35" s="26"/>
      <c r="H35" s="26"/>
      <c r="I35" s="27"/>
    </row>
    <row r="36" spans="1:14" s="19" customFormat="1" ht="24.6" customHeight="1" x14ac:dyDescent="0.25">
      <c r="A36" s="75" t="s">
        <v>56</v>
      </c>
      <c r="B36" s="75"/>
      <c r="C36" s="75"/>
      <c r="D36" s="75"/>
      <c r="E36" s="41">
        <v>0</v>
      </c>
    </row>
    <row r="37" spans="1:14" s="19" customFormat="1" x14ac:dyDescent="0.25">
      <c r="A37" s="76" t="s">
        <v>57</v>
      </c>
      <c r="B37" s="76"/>
      <c r="C37" s="76"/>
      <c r="D37" s="76"/>
      <c r="E37" s="42">
        <f>(E36*1.7)*100/70</f>
        <v>0</v>
      </c>
    </row>
    <row r="38" spans="1:14" s="19" customFormat="1" x14ac:dyDescent="0.25">
      <c r="A38" s="76" t="s">
        <v>58</v>
      </c>
      <c r="B38" s="76"/>
      <c r="C38" s="76"/>
      <c r="D38" s="76"/>
      <c r="E38" s="41">
        <v>0</v>
      </c>
    </row>
    <row r="39" spans="1:14" s="19" customFormat="1" x14ac:dyDescent="0.25">
      <c r="A39" s="76" t="s">
        <v>59</v>
      </c>
      <c r="B39" s="76"/>
      <c r="C39" s="76"/>
      <c r="D39" s="76"/>
      <c r="E39" s="42">
        <f>E38*2.5</f>
        <v>0</v>
      </c>
    </row>
    <row r="40" spans="1:14" s="19" customFormat="1" x14ac:dyDescent="0.25">
      <c r="A40" s="76" t="s">
        <v>60</v>
      </c>
      <c r="B40" s="76"/>
      <c r="C40" s="76"/>
      <c r="D40" s="76"/>
      <c r="E40" s="41">
        <v>0</v>
      </c>
    </row>
    <row r="41" spans="1:14" s="19" customFormat="1" x14ac:dyDescent="0.25">
      <c r="A41" s="83" t="s">
        <v>61</v>
      </c>
      <c r="B41" s="83"/>
      <c r="C41" s="83"/>
      <c r="D41" s="83"/>
      <c r="E41" s="43">
        <f>E37+E39+E40</f>
        <v>0</v>
      </c>
    </row>
    <row r="42" spans="1:14" s="19" customFormat="1" x14ac:dyDescent="0.25">
      <c r="A42" s="44"/>
      <c r="B42" s="44"/>
      <c r="C42" s="44"/>
      <c r="D42" s="45"/>
      <c r="E42" s="46"/>
    </row>
    <row r="43" spans="1:14" s="19" customFormat="1" x14ac:dyDescent="0.25">
      <c r="A43" s="76" t="s">
        <v>62</v>
      </c>
      <c r="B43" s="76"/>
      <c r="C43" s="76"/>
      <c r="D43" s="76"/>
      <c r="E43" s="41">
        <v>0</v>
      </c>
      <c r="G43" s="28"/>
      <c r="H43" s="28"/>
    </row>
    <row r="44" spans="1:14" s="19" customFormat="1" x14ac:dyDescent="0.25">
      <c r="A44" s="83" t="s">
        <v>63</v>
      </c>
      <c r="B44" s="83"/>
      <c r="C44" s="83"/>
      <c r="D44" s="83"/>
      <c r="E44" s="59">
        <f>E41-E43</f>
        <v>0</v>
      </c>
      <c r="G44" s="28"/>
      <c r="H44" s="28"/>
    </row>
    <row r="45" spans="1:14" s="19" customFormat="1" ht="29.1" customHeight="1" x14ac:dyDescent="0.25">
      <c r="A45" s="39"/>
      <c r="B45" s="39"/>
      <c r="C45" s="39"/>
      <c r="D45" s="45"/>
      <c r="E45" s="46"/>
      <c r="G45" s="28"/>
      <c r="H45" s="28"/>
    </row>
    <row r="46" spans="1:14" s="19" customFormat="1" ht="15" thickBot="1" x14ac:dyDescent="0.3">
      <c r="A46" s="84" t="s">
        <v>64</v>
      </c>
      <c r="B46" s="84"/>
      <c r="C46" s="84"/>
      <c r="D46" s="84"/>
      <c r="E46" s="84"/>
    </row>
    <row r="47" spans="1:14" s="19" customFormat="1" ht="15" thickBot="1" x14ac:dyDescent="0.3">
      <c r="A47" s="47"/>
      <c r="B47" s="47"/>
      <c r="C47" s="47"/>
      <c r="D47" s="48"/>
      <c r="E47" s="46"/>
      <c r="G47" s="112" t="s">
        <v>65</v>
      </c>
      <c r="H47" s="113"/>
      <c r="I47" s="114"/>
    </row>
    <row r="48" spans="1:14" s="19" customFormat="1" x14ac:dyDescent="0.25">
      <c r="A48" s="116" t="s">
        <v>66</v>
      </c>
      <c r="B48" s="116"/>
      <c r="C48" s="116"/>
      <c r="D48" s="116"/>
      <c r="E48" s="49">
        <v>0</v>
      </c>
      <c r="G48" s="115" t="s">
        <v>67</v>
      </c>
      <c r="H48" s="115"/>
      <c r="I48" s="70">
        <v>250000</v>
      </c>
      <c r="J48" s="60">
        <v>0</v>
      </c>
      <c r="K48" s="60">
        <v>250000</v>
      </c>
      <c r="L48" s="60">
        <v>500000</v>
      </c>
      <c r="M48" s="60"/>
      <c r="N48" s="60"/>
    </row>
    <row r="49" spans="1:14" s="19" customFormat="1" x14ac:dyDescent="0.25">
      <c r="A49" s="116" t="s">
        <v>68</v>
      </c>
      <c r="B49" s="116"/>
      <c r="C49" s="116"/>
      <c r="D49" s="116"/>
      <c r="E49" s="49">
        <v>0</v>
      </c>
      <c r="G49" s="115" t="s">
        <v>69</v>
      </c>
      <c r="H49" s="115"/>
      <c r="I49" s="70">
        <v>500000</v>
      </c>
      <c r="J49" s="60"/>
      <c r="K49" s="60"/>
      <c r="L49" s="60"/>
      <c r="M49" s="60"/>
      <c r="N49" s="60"/>
    </row>
    <row r="50" spans="1:14" s="19" customFormat="1" x14ac:dyDescent="0.25">
      <c r="A50" s="122" t="s">
        <v>70</v>
      </c>
      <c r="B50" s="122"/>
      <c r="C50" s="122"/>
      <c r="D50" s="122"/>
      <c r="E50" s="59">
        <f>SUM(E48:E49)</f>
        <v>0</v>
      </c>
      <c r="G50" s="119" t="s">
        <v>71</v>
      </c>
      <c r="H50" s="119"/>
      <c r="I50" s="120">
        <v>40000</v>
      </c>
      <c r="J50" s="60">
        <v>0</v>
      </c>
      <c r="K50" s="60">
        <v>40000</v>
      </c>
      <c r="L50" s="60">
        <v>80000</v>
      </c>
      <c r="M50" s="60">
        <v>120000</v>
      </c>
      <c r="N50" s="60">
        <v>160000</v>
      </c>
    </row>
    <row r="51" spans="1:14" s="19" customFormat="1" x14ac:dyDescent="0.25">
      <c r="A51" s="46"/>
      <c r="B51" s="46"/>
      <c r="C51" s="46"/>
      <c r="D51" s="46"/>
      <c r="E51" s="46"/>
      <c r="G51" s="119"/>
      <c r="H51" s="119"/>
      <c r="I51" s="120"/>
      <c r="J51" s="5"/>
      <c r="K51" s="5"/>
      <c r="L51" s="5"/>
      <c r="M51" s="5"/>
      <c r="N51" s="5"/>
    </row>
    <row r="52" spans="1:14" s="19" customFormat="1" x14ac:dyDescent="0.25">
      <c r="A52" s="84" t="s">
        <v>72</v>
      </c>
      <c r="B52" s="84"/>
      <c r="C52" s="84"/>
      <c r="D52" s="84"/>
      <c r="E52" s="69">
        <f>IF(E44-E50&gt;0,E44-E50,0)</f>
        <v>0</v>
      </c>
    </row>
    <row r="53" spans="1:14" s="19" customFormat="1" x14ac:dyDescent="0.25">
      <c r="A53" s="47"/>
      <c r="B53" s="47"/>
      <c r="C53" s="47"/>
      <c r="D53" s="50"/>
      <c r="E53" s="51"/>
    </row>
    <row r="54" spans="1:14" s="19" customFormat="1" ht="14.45" customHeight="1" x14ac:dyDescent="0.25">
      <c r="A54" s="84" t="s">
        <v>73</v>
      </c>
      <c r="B54" s="84"/>
      <c r="C54" s="84"/>
      <c r="D54" s="84"/>
      <c r="E54" s="84"/>
    </row>
    <row r="55" spans="1:14" s="19" customFormat="1" x14ac:dyDescent="0.25">
      <c r="A55" s="116" t="s">
        <v>74</v>
      </c>
      <c r="B55" s="116"/>
      <c r="C55" s="116"/>
      <c r="D55" s="61" t="s">
        <v>75</v>
      </c>
      <c r="E55" s="61" t="s">
        <v>76</v>
      </c>
    </row>
    <row r="56" spans="1:14" s="19" customFormat="1" x14ac:dyDescent="0.25">
      <c r="A56" s="85" t="s">
        <v>77</v>
      </c>
      <c r="B56" s="85"/>
      <c r="C56" s="85"/>
      <c r="D56" s="52" t="s">
        <v>78</v>
      </c>
      <c r="E56" s="42">
        <f>E52/60</f>
        <v>0</v>
      </c>
    </row>
    <row r="57" spans="1:14" s="19" customFormat="1" x14ac:dyDescent="0.25">
      <c r="A57" s="85" t="s">
        <v>79</v>
      </c>
      <c r="B57" s="85"/>
      <c r="C57" s="85"/>
      <c r="D57" s="61" t="s">
        <v>80</v>
      </c>
      <c r="E57" s="42">
        <f>E52/50</f>
        <v>0</v>
      </c>
      <c r="F57" s="29"/>
      <c r="G57" s="29"/>
    </row>
    <row r="58" spans="1:14" s="19" customFormat="1" x14ac:dyDescent="0.25">
      <c r="A58" s="85" t="s">
        <v>81</v>
      </c>
      <c r="B58" s="85"/>
      <c r="C58" s="85"/>
      <c r="D58" s="61" t="s">
        <v>82</v>
      </c>
      <c r="E58" s="42">
        <f>E52/40</f>
        <v>0</v>
      </c>
    </row>
    <row r="59" spans="1:14" s="19" customFormat="1" x14ac:dyDescent="0.25">
      <c r="A59" s="85" t="s">
        <v>83</v>
      </c>
      <c r="B59" s="85"/>
      <c r="C59" s="85"/>
      <c r="D59" s="61" t="s">
        <v>84</v>
      </c>
      <c r="E59" s="42">
        <f>E52/30</f>
        <v>0</v>
      </c>
    </row>
    <row r="60" spans="1:14" s="19" customFormat="1" ht="14.45" customHeight="1" x14ac:dyDescent="0.25">
      <c r="A60" s="85" t="s">
        <v>85</v>
      </c>
      <c r="B60" s="85"/>
      <c r="C60" s="85"/>
      <c r="D60" s="61" t="s">
        <v>86</v>
      </c>
      <c r="E60" s="42">
        <f>E52/20</f>
        <v>0</v>
      </c>
      <c r="G60" s="119" t="s">
        <v>87</v>
      </c>
      <c r="H60" s="119"/>
      <c r="I60" s="119"/>
    </row>
    <row r="61" spans="1:14" s="19" customFormat="1" x14ac:dyDescent="0.25">
      <c r="A61" s="53"/>
      <c r="B61" s="53"/>
      <c r="C61" s="54"/>
      <c r="D61" s="55"/>
      <c r="E61" s="56"/>
      <c r="G61" s="119"/>
      <c r="H61" s="119"/>
      <c r="I61" s="119"/>
    </row>
    <row r="62" spans="1:14" s="19" customFormat="1" x14ac:dyDescent="0.25">
      <c r="A62" s="121" t="s">
        <v>88</v>
      </c>
      <c r="B62" s="121"/>
      <c r="C62" s="121"/>
      <c r="D62" s="121"/>
      <c r="E62" s="41">
        <v>0</v>
      </c>
      <c r="G62" s="119"/>
      <c r="H62" s="119"/>
      <c r="I62" s="119"/>
    </row>
    <row r="63" spans="1:14" s="19" customFormat="1" x14ac:dyDescent="0.25">
      <c r="F63" s="30"/>
    </row>
    <row r="64" spans="1:14" s="19" customFormat="1" ht="15" thickBot="1" x14ac:dyDescent="0.3">
      <c r="A64" s="1"/>
      <c r="B64" s="23"/>
      <c r="C64" s="23"/>
      <c r="D64" s="23"/>
      <c r="E64" s="25"/>
      <c r="F64" s="30"/>
    </row>
    <row r="65" spans="1:5" s="19" customFormat="1" ht="15.75" thickBot="1" x14ac:dyDescent="0.3">
      <c r="A65" s="91" t="s">
        <v>25</v>
      </c>
      <c r="B65" s="92"/>
      <c r="C65" s="92"/>
      <c r="D65" s="92"/>
      <c r="E65" s="93"/>
    </row>
    <row r="66" spans="1:5" s="19" customFormat="1" ht="15.75" x14ac:dyDescent="0.25">
      <c r="A66" s="9"/>
      <c r="B66" s="10"/>
      <c r="C66" s="10"/>
      <c r="D66" s="10"/>
      <c r="E66" s="7"/>
    </row>
    <row r="67" spans="1:5" s="19" customFormat="1" x14ac:dyDescent="0.25">
      <c r="A67" s="95" t="s">
        <v>26</v>
      </c>
      <c r="B67" s="95"/>
      <c r="C67" s="95"/>
      <c r="D67" s="95"/>
      <c r="E67" s="6">
        <v>0</v>
      </c>
    </row>
    <row r="68" spans="1:5" s="19" customFormat="1" x14ac:dyDescent="0.25">
      <c r="A68" s="95" t="s">
        <v>27</v>
      </c>
      <c r="B68" s="95"/>
      <c r="C68" s="95"/>
      <c r="D68" s="95"/>
      <c r="E68" s="6">
        <v>0</v>
      </c>
    </row>
    <row r="69" spans="1:5" s="19" customFormat="1" x14ac:dyDescent="0.25">
      <c r="A69" s="89" t="s">
        <v>28</v>
      </c>
      <c r="B69" s="89"/>
      <c r="C69" s="89"/>
      <c r="D69" s="89"/>
      <c r="E69" s="6">
        <v>0</v>
      </c>
    </row>
    <row r="70" spans="1:5" s="19" customFormat="1" x14ac:dyDescent="0.25">
      <c r="A70" s="89" t="s">
        <v>29</v>
      </c>
      <c r="B70" s="89"/>
      <c r="C70" s="89"/>
      <c r="D70" s="89"/>
      <c r="E70" s="6">
        <v>0</v>
      </c>
    </row>
    <row r="71" spans="1:5" s="19" customFormat="1" x14ac:dyDescent="0.25">
      <c r="A71" s="89" t="s">
        <v>30</v>
      </c>
      <c r="B71" s="89"/>
      <c r="C71" s="89"/>
      <c r="D71" s="89"/>
      <c r="E71" s="6">
        <v>0</v>
      </c>
    </row>
    <row r="72" spans="1:5" s="19" customFormat="1" x14ac:dyDescent="0.25">
      <c r="A72" s="89" t="s">
        <v>31</v>
      </c>
      <c r="B72" s="89"/>
      <c r="C72" s="89"/>
      <c r="D72" s="89"/>
      <c r="E72" s="6">
        <v>0</v>
      </c>
    </row>
    <row r="73" spans="1:5" s="19" customFormat="1" x14ac:dyDescent="0.25">
      <c r="A73" s="86" t="s">
        <v>103</v>
      </c>
      <c r="B73" s="123"/>
      <c r="C73" s="123"/>
      <c r="D73" s="87"/>
      <c r="E73" s="6">
        <v>0</v>
      </c>
    </row>
    <row r="74" spans="1:5" s="19" customFormat="1" x14ac:dyDescent="0.25">
      <c r="A74" s="86" t="s">
        <v>94</v>
      </c>
      <c r="B74" s="87"/>
      <c r="C74" s="117"/>
      <c r="D74" s="118"/>
      <c r="E74" s="6">
        <v>0</v>
      </c>
    </row>
    <row r="75" spans="1:5" s="19" customFormat="1" x14ac:dyDescent="0.25">
      <c r="A75" s="71" t="s">
        <v>88</v>
      </c>
      <c r="B75" s="71"/>
      <c r="C75" s="71"/>
      <c r="D75" s="71"/>
      <c r="E75" s="68">
        <f>E62</f>
        <v>0</v>
      </c>
    </row>
    <row r="76" spans="1:5" s="19" customFormat="1" x14ac:dyDescent="0.25">
      <c r="A76" s="12"/>
      <c r="B76" s="12"/>
      <c r="C76" s="12"/>
      <c r="D76" s="12"/>
      <c r="E76" s="7"/>
    </row>
    <row r="77" spans="1:5" s="19" customFormat="1" x14ac:dyDescent="0.25">
      <c r="A77" s="94" t="s">
        <v>93</v>
      </c>
      <c r="B77" s="96"/>
      <c r="C77" s="96"/>
      <c r="D77" s="96"/>
      <c r="E77" s="38">
        <f>SUM(E67:E75)</f>
        <v>0</v>
      </c>
    </row>
    <row r="78" spans="1:5" s="19" customFormat="1" x14ac:dyDescent="0.25">
      <c r="A78" s="12"/>
      <c r="B78" s="12"/>
      <c r="C78" s="12"/>
      <c r="D78" s="12"/>
      <c r="E78" s="7"/>
    </row>
    <row r="79" spans="1:5" s="19" customFormat="1" x14ac:dyDescent="0.25">
      <c r="A79" s="94" t="s">
        <v>32</v>
      </c>
      <c r="B79" s="94"/>
      <c r="C79" s="94"/>
      <c r="D79" s="94"/>
      <c r="E79" s="94"/>
    </row>
    <row r="80" spans="1:5" s="19" customFormat="1" ht="15.75" x14ac:dyDescent="0.25">
      <c r="A80" s="9"/>
      <c r="B80" s="12"/>
      <c r="C80" s="12"/>
      <c r="D80" s="12"/>
      <c r="E80" s="7"/>
    </row>
    <row r="81" spans="1:5" s="19" customFormat="1" x14ac:dyDescent="0.25">
      <c r="A81" s="89" t="s">
        <v>33</v>
      </c>
      <c r="B81" s="89"/>
      <c r="C81" s="89"/>
      <c r="D81" s="89"/>
      <c r="E81" s="6">
        <v>0</v>
      </c>
    </row>
    <row r="82" spans="1:5" s="19" customFormat="1" x14ac:dyDescent="0.25">
      <c r="A82" s="89" t="s">
        <v>40</v>
      </c>
      <c r="B82" s="89"/>
      <c r="C82" s="89"/>
      <c r="D82" s="89"/>
      <c r="E82" s="6">
        <v>0</v>
      </c>
    </row>
    <row r="83" spans="1:5" s="19" customFormat="1" x14ac:dyDescent="0.25">
      <c r="A83" s="94" t="s">
        <v>34</v>
      </c>
      <c r="B83" s="96"/>
      <c r="C83" s="96"/>
      <c r="D83" s="96"/>
      <c r="E83" s="38">
        <f>SUM(E81:E82)</f>
        <v>0</v>
      </c>
    </row>
    <row r="84" spans="1:5" s="19" customFormat="1" x14ac:dyDescent="0.25">
      <c r="A84" s="1"/>
      <c r="B84" s="23"/>
      <c r="C84" s="23"/>
      <c r="D84" s="23"/>
      <c r="E84" s="7"/>
    </row>
    <row r="85" spans="1:5" s="19" customFormat="1" x14ac:dyDescent="0.25">
      <c r="A85" s="82" t="s">
        <v>95</v>
      </c>
      <c r="B85" s="82"/>
      <c r="C85" s="82"/>
      <c r="D85" s="82"/>
      <c r="E85" s="38">
        <f>E77-E83</f>
        <v>0</v>
      </c>
    </row>
    <row r="86" spans="1:5" s="19" customFormat="1" ht="15" thickBot="1" x14ac:dyDescent="0.3">
      <c r="A86" s="21"/>
      <c r="B86" s="21"/>
      <c r="C86" s="21"/>
      <c r="D86" s="21"/>
      <c r="E86" s="7"/>
    </row>
    <row r="87" spans="1:5" s="19" customFormat="1" ht="15" thickBot="1" x14ac:dyDescent="0.3">
      <c r="A87" s="97" t="s">
        <v>41</v>
      </c>
      <c r="B87" s="98"/>
      <c r="C87" s="98"/>
      <c r="D87" s="99"/>
      <c r="E87" s="8">
        <f>E85-E32</f>
        <v>0</v>
      </c>
    </row>
    <row r="88" spans="1:5" s="19" customFormat="1" ht="16.5" thickBot="1" x14ac:dyDescent="0.3">
      <c r="A88" s="11"/>
      <c r="B88" s="11"/>
      <c r="C88" s="11"/>
      <c r="D88" s="11"/>
      <c r="E88" s="12"/>
    </row>
    <row r="89" spans="1:5" s="19" customFormat="1" ht="15.75" thickBot="1" x14ac:dyDescent="0.3">
      <c r="A89" s="79" t="s">
        <v>35</v>
      </c>
      <c r="B89" s="80"/>
      <c r="C89" s="80"/>
      <c r="D89" s="81"/>
      <c r="E89" s="8">
        <f>IF(E87/2&gt;950,950,IF(E87/2&gt;0,E87/2,0))</f>
        <v>0</v>
      </c>
    </row>
    <row r="90" spans="1:5" s="19" customFormat="1" ht="15.75" x14ac:dyDescent="0.25">
      <c r="A90" s="13"/>
      <c r="B90" s="13"/>
      <c r="C90" s="13"/>
      <c r="D90" s="13"/>
      <c r="E90" s="12"/>
    </row>
    <row r="91" spans="1:5" s="19" customFormat="1" ht="15" x14ac:dyDescent="0.25">
      <c r="A91" s="88"/>
      <c r="B91" s="88"/>
      <c r="C91" s="88"/>
      <c r="D91" s="88"/>
      <c r="E91" s="14"/>
    </row>
    <row r="92" spans="1:5" s="19" customFormat="1" ht="15.75" x14ac:dyDescent="0.25">
      <c r="A92" s="20"/>
      <c r="B92" s="20"/>
      <c r="C92" s="20"/>
      <c r="D92" s="20"/>
      <c r="E92" s="15"/>
    </row>
    <row r="93" spans="1:5" s="19" customFormat="1" ht="15.75" x14ac:dyDescent="0.2">
      <c r="A93" s="2" t="s">
        <v>36</v>
      </c>
      <c r="B93" s="13"/>
      <c r="C93" s="13"/>
      <c r="D93" s="13"/>
      <c r="E93" s="15"/>
    </row>
    <row r="94" spans="1:5" s="19" customFormat="1" ht="24" customHeight="1" x14ac:dyDescent="0.2">
      <c r="A94" s="2"/>
      <c r="B94" s="2"/>
      <c r="C94" s="2"/>
      <c r="D94" s="2"/>
      <c r="E94" s="15"/>
    </row>
    <row r="95" spans="1:5" x14ac:dyDescent="0.2">
      <c r="A95" s="2" t="s">
        <v>37</v>
      </c>
      <c r="B95" s="2"/>
      <c r="C95" s="57"/>
      <c r="D95" s="2"/>
      <c r="E95" s="2"/>
    </row>
    <row r="96" spans="1:5" x14ac:dyDescent="0.2">
      <c r="A96" s="58" t="s">
        <v>96</v>
      </c>
    </row>
  </sheetData>
  <sheetProtection algorithmName="SHA-512" hashValue="bjdh87ss+rfbWSfhRVtYW2OI1xhYiJl7IhGlr4eCDiSke4H6FyS+UOJGkzkTJh+oFgDKe20itDqKqMtW9VBmKw==" saltValue="r6iS/AqUq7yVoilLu58/2g==" spinCount="100000" sheet="1" objects="1" scenarios="1"/>
  <mergeCells count="77">
    <mergeCell ref="C74:D74"/>
    <mergeCell ref="G50:H51"/>
    <mergeCell ref="I50:I51"/>
    <mergeCell ref="A62:D62"/>
    <mergeCell ref="A50:D50"/>
    <mergeCell ref="G60:I62"/>
    <mergeCell ref="A55:C55"/>
    <mergeCell ref="A56:C56"/>
    <mergeCell ref="A57:C57"/>
    <mergeCell ref="A58:C58"/>
    <mergeCell ref="A73:D73"/>
    <mergeCell ref="G47:I47"/>
    <mergeCell ref="G48:H48"/>
    <mergeCell ref="G49:H49"/>
    <mergeCell ref="A48:D48"/>
    <mergeCell ref="A49:D49"/>
    <mergeCell ref="A2:D2"/>
    <mergeCell ref="A6:C6"/>
    <mergeCell ref="A17:D17"/>
    <mergeCell ref="A18:D18"/>
    <mergeCell ref="A11:B11"/>
    <mergeCell ref="A4:E4"/>
    <mergeCell ref="D6:E6"/>
    <mergeCell ref="D5:E5"/>
    <mergeCell ref="D7:E7"/>
    <mergeCell ref="A5:C5"/>
    <mergeCell ref="A9:E9"/>
    <mergeCell ref="E11:E12"/>
    <mergeCell ref="A15:D15"/>
    <mergeCell ref="A16:D16"/>
    <mergeCell ref="A13:B13"/>
    <mergeCell ref="A91:D91"/>
    <mergeCell ref="A82:D82"/>
    <mergeCell ref="A30:D30"/>
    <mergeCell ref="A71:D71"/>
    <mergeCell ref="A72:D72"/>
    <mergeCell ref="A81:D81"/>
    <mergeCell ref="A65:E65"/>
    <mergeCell ref="A79:E79"/>
    <mergeCell ref="A68:D68"/>
    <mergeCell ref="A32:D32"/>
    <mergeCell ref="A77:D77"/>
    <mergeCell ref="A69:D69"/>
    <mergeCell ref="A70:D70"/>
    <mergeCell ref="A67:D67"/>
    <mergeCell ref="A83:D83"/>
    <mergeCell ref="A87:D87"/>
    <mergeCell ref="A89:D89"/>
    <mergeCell ref="A85:D85"/>
    <mergeCell ref="A29:D29"/>
    <mergeCell ref="A25:D25"/>
    <mergeCell ref="A43:D43"/>
    <mergeCell ref="A39:D39"/>
    <mergeCell ref="A40:D40"/>
    <mergeCell ref="A41:D41"/>
    <mergeCell ref="A44:D44"/>
    <mergeCell ref="A46:E46"/>
    <mergeCell ref="A59:C59"/>
    <mergeCell ref="A60:C60"/>
    <mergeCell ref="A75:D75"/>
    <mergeCell ref="A52:D52"/>
    <mergeCell ref="A54:E54"/>
    <mergeCell ref="A74:B74"/>
    <mergeCell ref="A12:B12"/>
    <mergeCell ref="A34:E34"/>
    <mergeCell ref="A36:D36"/>
    <mergeCell ref="A37:D37"/>
    <mergeCell ref="A38:D38"/>
    <mergeCell ref="A24:D24"/>
    <mergeCell ref="A19:D19"/>
    <mergeCell ref="A26:D26"/>
    <mergeCell ref="A27:D27"/>
    <mergeCell ref="A28:D28"/>
    <mergeCell ref="A20:D20"/>
    <mergeCell ref="A21:D21"/>
    <mergeCell ref="A22:D22"/>
    <mergeCell ref="A23:D23"/>
  </mergeCells>
  <dataValidations count="4">
    <dataValidation type="list" allowBlank="1" showInputMessage="1" showErrorMessage="1" sqref="C11:C12" xr:uid="{00000000-0002-0000-0000-000000000000}">
      <formula1>$H$11:$R$11</formula1>
    </dataValidation>
    <dataValidation type="list" allowBlank="1" showInputMessage="1" showErrorMessage="1" sqref="E49" xr:uid="{00000000-0002-0000-0000-000001000000}">
      <formula1>$J$50:$N$50</formula1>
    </dataValidation>
    <dataValidation type="list" allowBlank="1" showInputMessage="1" showErrorMessage="1" sqref="E48" xr:uid="{00000000-0002-0000-0000-000002000000}">
      <formula1>$J$48:$L$48</formula1>
    </dataValidation>
    <dataValidation type="list" allowBlank="1" showInputMessage="1" showErrorMessage="1" sqref="A2:D2" xr:uid="{00000000-0002-0000-0000-000003000000}">
      <formula1>$H$14:$H$27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Indemnité de tenue au ménage</vt:lpstr>
      <vt:lpstr>'Indemnité de tenue au ménage'!Zone_d_impression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Stephane AYMON</cp:lastModifiedBy>
  <cp:lastPrinted>2024-05-07T10:25:36Z</cp:lastPrinted>
  <dcterms:created xsi:type="dcterms:W3CDTF">2018-08-24T13:22:07Z</dcterms:created>
  <dcterms:modified xsi:type="dcterms:W3CDTF">2024-05-16T13:52:09Z</dcterms:modified>
</cp:coreProperties>
</file>