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CPS\FORMULAIRES\Formulaires actuels (harmonisés)\En ligne (PDF)\"/>
    </mc:Choice>
  </mc:AlternateContent>
  <bookViews>
    <workbookView xWindow="14450" yWindow="-90" windowWidth="13970" windowHeight="12690"/>
  </bookViews>
  <sheets>
    <sheet name="Calcul dette alimentaire" sheetId="1" r:id="rId1"/>
  </sheets>
  <definedNames>
    <definedName name="_xlnm.Print_Area" localSheetId="0">'Calcul dette alimentaire'!$A$1:$D$64</definedName>
  </definedNames>
  <calcPr calcId="162913"/>
</workbook>
</file>

<file path=xl/calcChain.xml><?xml version="1.0" encoding="utf-8"?>
<calcChain xmlns="http://schemas.openxmlformats.org/spreadsheetml/2006/main">
  <c r="D29" i="1" l="1"/>
  <c r="D16" i="1" l="1"/>
  <c r="D50" i="1" l="1"/>
  <c r="D42" i="1" l="1"/>
  <c r="D45" i="1" s="1"/>
  <c r="D52" i="1" s="1"/>
  <c r="C59" i="1" l="1"/>
  <c r="D59" i="1" s="1"/>
  <c r="C58" i="1"/>
  <c r="D58" i="1" s="1"/>
  <c r="C55" i="1"/>
  <c r="D55" i="1" s="1"/>
  <c r="D18" i="1"/>
  <c r="D20" i="1" l="1"/>
  <c r="D23" i="1" s="1"/>
  <c r="D31" i="1" s="1"/>
  <c r="D36" i="1" l="1"/>
  <c r="D39" i="1"/>
  <c r="D35" i="1"/>
  <c r="D38" i="1"/>
  <c r="D37" i="1"/>
</calcChain>
</file>

<file path=xl/sharedStrings.xml><?xml version="1.0" encoding="utf-8"?>
<sst xmlns="http://schemas.openxmlformats.org/spreadsheetml/2006/main" count="77" uniqueCount="73">
  <si>
    <t>Total</t>
  </si>
  <si>
    <t>personne seule</t>
  </si>
  <si>
    <t>Taux</t>
  </si>
  <si>
    <t>18-30</t>
  </si>
  <si>
    <t>31-40</t>
  </si>
  <si>
    <t>41-50</t>
  </si>
  <si>
    <t>51-60</t>
  </si>
  <si>
    <t>&gt;60</t>
  </si>
  <si>
    <t xml:space="preserve"> 1/60</t>
  </si>
  <si>
    <t xml:space="preserve"> 1/50</t>
  </si>
  <si>
    <t xml:space="preserve"> 1/40 </t>
  </si>
  <si>
    <t xml:space="preserve"> 1/30</t>
  </si>
  <si>
    <t xml:space="preserve"> 1/20</t>
  </si>
  <si>
    <t>Résultat</t>
  </si>
  <si>
    <t>Parent(s)</t>
  </si>
  <si>
    <t>Enfant(s)</t>
  </si>
  <si>
    <t xml:space="preserve">Part de la fortune convertie en revenu </t>
  </si>
  <si>
    <t>Par enfant mineur ou en formation</t>
  </si>
  <si>
    <t>Total des franchises déductibles</t>
  </si>
  <si>
    <t>Fortune après déduction de la franchise</t>
  </si>
  <si>
    <t>Personne mariée</t>
  </si>
  <si>
    <t>Calcul de la dette alimentaire</t>
  </si>
  <si>
    <t>Revenus</t>
  </si>
  <si>
    <t>Fortune convertie en revenu</t>
  </si>
  <si>
    <t>Couple</t>
  </si>
  <si>
    <t>Fortune totale</t>
  </si>
  <si>
    <t>Revenu net</t>
  </si>
  <si>
    <t>Nom AS en charge du dossier</t>
  </si>
  <si>
    <t>Fortune (3010 à 3400)</t>
  </si>
  <si>
    <t>Différence entre le seuil d'aisance et le revenu déterminant</t>
  </si>
  <si>
    <t>CMSR Sion-Hérens-Conthey, site des Coteaux du Soleil</t>
  </si>
  <si>
    <t>CMSR Sion-Hérens-Conthey, site du Coteau</t>
  </si>
  <si>
    <t>CMSR Bas-Valais, site de Monthey</t>
  </si>
  <si>
    <t>CMSR Sion-Hérens-Conthey, site de Nendaz</t>
  </si>
  <si>
    <t>CMSR de Sierre</t>
  </si>
  <si>
    <t>CMSR Sion-Hérens-Conthey, site de Sion</t>
  </si>
  <si>
    <t>CMSR Bas-Valais, site de St-Maurice</t>
  </si>
  <si>
    <t>CMSR Sion-Hérens-Conthey, site d'Hérens</t>
  </si>
  <si>
    <t>Croix-Rouge Valais</t>
  </si>
  <si>
    <t>Rotes Kreuz Wallis</t>
  </si>
  <si>
    <t>SMZ Oberwallis</t>
  </si>
  <si>
    <t>CMSR Bas-Valais, site de Vouvry</t>
  </si>
  <si>
    <t>Fortune valeur fiscale des biens immobiliers en Suisse (2910 à 2923 et 4200)</t>
  </si>
  <si>
    <t>Fortune valeur vénale des biens immobiliers en Suisse</t>
  </si>
  <si>
    <t>Fortune immobilière valeur fiscale à l'étranger (4300)</t>
  </si>
  <si>
    <t>Fortune immobilière valeur vénale à l'étranger</t>
  </si>
  <si>
    <t>Fortune / Dettes</t>
  </si>
  <si>
    <t>Signature AS:</t>
  </si>
  <si>
    <t>Date:</t>
  </si>
  <si>
    <t>Nom du bénéficiaire</t>
  </si>
  <si>
    <t>Débiteur de la dette alimentaire</t>
  </si>
  <si>
    <t>Dettes (3600 à 3800)</t>
  </si>
  <si>
    <t xml:space="preserve">Fortune nette </t>
  </si>
  <si>
    <t>Déduction de la franchise</t>
  </si>
  <si>
    <t>Franchise déductible</t>
  </si>
  <si>
    <t>Âge du débiteur</t>
  </si>
  <si>
    <t>Revenu déterminant</t>
  </si>
  <si>
    <t>Calcul du revenu déterminant</t>
  </si>
  <si>
    <t>Personne seule</t>
  </si>
  <si>
    <t>Calcul du seuil d'aisance</t>
  </si>
  <si>
    <t>Seuil d'aisance</t>
  </si>
  <si>
    <t>Dette alimentaire</t>
  </si>
  <si>
    <t>Part mensuelle</t>
  </si>
  <si>
    <t>Part annuelle</t>
  </si>
  <si>
    <t>Si bénéficiaire marié</t>
  </si>
  <si>
    <t>Si débiteur marié à une tierce personne</t>
  </si>
  <si>
    <t>Cas particuliers:</t>
  </si>
  <si>
    <t>Revenu net (rubrique 2800 de la taxation fiscale)</t>
  </si>
  <si>
    <t>Reporter le montant de la case correspondant à l'âge du débiteur</t>
  </si>
  <si>
    <t>CMS Martigny &amp; Régions, Site Entremont</t>
  </si>
  <si>
    <t>CMS Martigny &amp; Régions, Site Saxon</t>
  </si>
  <si>
    <t>CMS Martigny &amp; Régions, Site Martigny</t>
  </si>
  <si>
    <t>OCPS/22.12.2021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</si>
</sst>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[$CHF-1407]\ #,##0.00"/>
    <numFmt numFmtId="166" formatCode="[$CHF-1407]\ #,##0"/>
    <numFmt numFmtId="167" formatCode="[$CHF]\ #,##0.00"/>
    <numFmt numFmtId="168" formatCode="&quot;fr.&quot;\ #,##0"/>
    <numFmt numFmtId="169" formatCode="[$CHF]\ #,##0"/>
    <numFmt numFmtId="170" formatCode="#,##0.00\ &quot;CHF&quot;"/>
    <numFmt numFmtId="171" formatCode="#,##0\ &quot;CHF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sz val="11"/>
      <name val="Calibri"/>
      <family val="2"/>
      <scheme val="minor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1" applyFont="1" applyBorder="1" applyAlignment="1" applyProtection="1">
      <alignment vertical="center"/>
    </xf>
    <xf numFmtId="49" fontId="1" fillId="0" borderId="0" xfId="1" applyNumberFormat="1" applyFont="1" applyBorder="1" applyAlignment="1" applyProtection="1">
      <alignment vertical="center"/>
    </xf>
    <xf numFmtId="167" fontId="3" fillId="0" borderId="0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169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2" borderId="13" xfId="0" applyNumberFormat="1" applyFont="1" applyFill="1" applyBorder="1" applyAlignment="1" applyProtection="1">
      <alignment horizontal="center" vertical="center"/>
    </xf>
    <xf numFmtId="165" fontId="2" fillId="2" borderId="13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167" fontId="2" fillId="2" borderId="13" xfId="0" applyNumberFormat="1" applyFont="1" applyFill="1" applyBorder="1" applyAlignment="1" applyProtection="1">
      <alignment horizontal="center" vertical="center"/>
    </xf>
    <xf numFmtId="167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167" fontId="2" fillId="0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7" fontId="1" fillId="0" borderId="13" xfId="0" applyNumberFormat="1" applyFont="1" applyFill="1" applyBorder="1" applyAlignment="1" applyProtection="1">
      <alignment horizontal="center" vertical="center"/>
    </xf>
    <xf numFmtId="165" fontId="1" fillId="0" borderId="13" xfId="0" applyNumberFormat="1" applyFont="1" applyFill="1" applyBorder="1" applyAlignment="1" applyProtection="1">
      <alignment horizontal="center" vertical="center"/>
    </xf>
    <xf numFmtId="165" fontId="1" fillId="0" borderId="13" xfId="0" applyNumberFormat="1" applyFont="1" applyBorder="1" applyAlignment="1" applyProtection="1">
      <alignment horizontal="center" vertical="center"/>
    </xf>
    <xf numFmtId="165" fontId="1" fillId="0" borderId="14" xfId="0" applyNumberFormat="1" applyFont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165" fontId="2" fillId="0" borderId="1" xfId="0" applyNumberFormat="1" applyFont="1" applyBorder="1" applyAlignment="1" applyProtection="1">
      <alignment horizontal="center" vertical="center"/>
    </xf>
    <xf numFmtId="167" fontId="1" fillId="0" borderId="13" xfId="0" applyNumberFormat="1" applyFont="1" applyBorder="1" applyAlignment="1" applyProtection="1">
      <alignment horizontal="center" vertical="center"/>
    </xf>
    <xf numFmtId="166" fontId="1" fillId="5" borderId="13" xfId="0" applyNumberFormat="1" applyFont="1" applyFill="1" applyBorder="1" applyAlignment="1" applyProtection="1">
      <alignment horizontal="center" vertical="center"/>
    </xf>
    <xf numFmtId="166" fontId="1" fillId="5" borderId="14" xfId="0" applyNumberFormat="1" applyFont="1" applyFill="1" applyBorder="1" applyAlignment="1" applyProtection="1">
      <alignment horizontal="center" vertical="center"/>
    </xf>
    <xf numFmtId="169" fontId="1" fillId="5" borderId="1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Border="1" applyAlignment="1">
      <alignment vertical="center"/>
    </xf>
    <xf numFmtId="170" fontId="4" fillId="0" borderId="0" xfId="0" applyNumberFormat="1" applyFont="1" applyAlignment="1" applyProtection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69" fontId="4" fillId="0" borderId="0" xfId="0" applyNumberFormat="1" applyFont="1" applyBorder="1" applyAlignment="1">
      <alignment vertical="center"/>
    </xf>
    <xf numFmtId="169" fontId="4" fillId="0" borderId="0" xfId="0" applyNumberFormat="1" applyFont="1" applyAlignment="1" applyProtection="1">
      <alignment vertical="center"/>
    </xf>
    <xf numFmtId="171" fontId="12" fillId="0" borderId="0" xfId="0" applyNumberFormat="1" applyFont="1" applyAlignment="1">
      <alignment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49" fontId="1" fillId="0" borderId="0" xfId="1" applyNumberFormat="1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vertical="center"/>
    </xf>
    <xf numFmtId="0" fontId="1" fillId="5" borderId="24" xfId="0" applyFont="1" applyFill="1" applyBorder="1" applyAlignment="1" applyProtection="1">
      <alignment horizontal="left" vertical="center"/>
    </xf>
    <xf numFmtId="0" fontId="1" fillId="5" borderId="25" xfId="0" applyFont="1" applyFill="1" applyBorder="1" applyAlignment="1" applyProtection="1">
      <alignment horizontal="left" vertical="center"/>
    </xf>
    <xf numFmtId="0" fontId="1" fillId="5" borderId="6" xfId="0" applyFont="1" applyFill="1" applyBorder="1" applyAlignment="1" applyProtection="1">
      <alignment horizontal="left" vertical="center"/>
    </xf>
    <xf numFmtId="0" fontId="1" fillId="5" borderId="16" xfId="0" applyFont="1" applyFill="1" applyBorder="1" applyAlignment="1" applyProtection="1">
      <alignment horizontal="left" vertical="center"/>
    </xf>
    <xf numFmtId="0" fontId="2" fillId="3" borderId="13" xfId="1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6" xfId="0" applyFont="1" applyFill="1" applyBorder="1" applyAlignment="1" applyProtection="1">
      <alignment horizontal="left" vertical="center"/>
    </xf>
    <xf numFmtId="166" fontId="2" fillId="0" borderId="13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5" borderId="15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165" fontId="1" fillId="0" borderId="13" xfId="0" applyNumberFormat="1" applyFont="1" applyFill="1" applyBorder="1" applyAlignment="1" applyProtection="1">
      <alignment horizontal="left" vertical="center"/>
    </xf>
    <xf numFmtId="166" fontId="1" fillId="0" borderId="13" xfId="0" applyNumberFormat="1" applyFont="1" applyBorder="1" applyAlignment="1" applyProtection="1">
      <alignment horizontal="left" vertical="center"/>
    </xf>
    <xf numFmtId="165" fontId="1" fillId="0" borderId="6" xfId="0" applyNumberFormat="1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0" borderId="13" xfId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75DFD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148165</xdr:colOff>
      <xdr:row>34</xdr:row>
      <xdr:rowOff>0</xdr:rowOff>
    </xdr:from>
    <xdr:to>
      <xdr:col>4</xdr:col>
      <xdr:colOff>582082</xdr:colOff>
      <xdr:row>38</xdr:row>
      <xdr:rowOff>179917</xdr:rowOff>
    </xdr:to>
    <xdr:sp macro="" textlink="">
      <xdr:nvSpPr>
        <xdr:cNvPr id="3" name="Accolade fermante 2"/>
        <xdr:cNvSpPr/>
      </xdr:nvSpPr>
      <xdr:spPr>
        <a:xfrm>
          <a:off x="6519332" y="9249833"/>
          <a:ext cx="433917" cy="973667"/>
        </a:xfrm>
        <a:prstGeom prst="rightBrac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836083</xdr:colOff>
      <xdr:row>36</xdr:row>
      <xdr:rowOff>95250</xdr:rowOff>
    </xdr:from>
    <xdr:to>
      <xdr:col>4</xdr:col>
      <xdr:colOff>836083</xdr:colOff>
      <xdr:row>42</xdr:row>
      <xdr:rowOff>116417</xdr:rowOff>
    </xdr:to>
    <xdr:cxnSp macro="">
      <xdr:nvCxnSpPr>
        <xdr:cNvPr id="5" name="Connecteur droit avec flèche 4"/>
        <xdr:cNvCxnSpPr/>
      </xdr:nvCxnSpPr>
      <xdr:spPr>
        <a:xfrm>
          <a:off x="7207250" y="9736667"/>
          <a:ext cx="0" cy="1407583"/>
        </a:xfrm>
        <a:prstGeom prst="straightConnector1">
          <a:avLst/>
        </a:prstGeom>
        <a:ln w="3175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21166</xdr:colOff>
      <xdr:row>42</xdr:row>
      <xdr:rowOff>95250</xdr:rowOff>
    </xdr:from>
    <xdr:to>
      <xdr:col>4</xdr:col>
      <xdr:colOff>836083</xdr:colOff>
      <xdr:row>42</xdr:row>
      <xdr:rowOff>95250</xdr:rowOff>
    </xdr:to>
    <xdr:cxnSp macro="">
      <xdr:nvCxnSpPr>
        <xdr:cNvPr id="7" name="Connecteur droit avec flèche 6"/>
        <xdr:cNvCxnSpPr/>
      </xdr:nvCxnSpPr>
      <xdr:spPr>
        <a:xfrm flipH="1">
          <a:off x="6392333" y="11123083"/>
          <a:ext cx="814917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282574</xdr:colOff>
      <xdr:row>0</xdr:row>
      <xdr:rowOff>31750</xdr:rowOff>
    </xdr:from>
    <xdr:to>
      <xdr:col>4</xdr:col>
      <xdr:colOff>4807</xdr:colOff>
      <xdr:row>2</xdr:row>
      <xdr:rowOff>486410</xdr:rowOff>
    </xdr:to>
    <xdr:pic>
      <xdr:nvPicPr>
        <xdr:cNvPr id="10" name="Image 9" descr="Logo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3574" y="31750"/>
          <a:ext cx="1021715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showGridLines="0" tabSelected="1" topLeftCell="A7" zoomScale="70" zoomScaleNormal="70" workbookViewId="0">
      <selection activeCell="D27" sqref="D27"/>
    </sheetView>
  </sheetViews>
  <sheetFormatPr baseColWidth="10" defaultColWidth="10.81640625" defaultRowHeight="14" x14ac:dyDescent="0.35"/>
  <cols>
    <col min="1" max="1" width="15.453125" style="8" customWidth="1"/>
    <col min="2" max="2" width="19.81640625" style="8" customWidth="1"/>
    <col min="3" max="3" width="24.81640625" style="8" customWidth="1"/>
    <col min="4" max="4" width="18.81640625" style="8" customWidth="1"/>
    <col min="5" max="5" width="14.1796875" style="8" bestFit="1" customWidth="1"/>
    <col min="6" max="6" width="11.54296875" style="8" customWidth="1"/>
    <col min="7" max="7" width="20.453125" style="8" customWidth="1"/>
    <col min="8" max="8" width="16" style="8" customWidth="1"/>
    <col min="9" max="9" width="13.7265625" style="8" hidden="1" customWidth="1"/>
    <col min="10" max="10" width="46.54296875" style="8" hidden="1" customWidth="1"/>
    <col min="11" max="12" width="15.81640625" style="8" hidden="1" customWidth="1"/>
    <col min="13" max="14" width="15.1796875" style="8" hidden="1" customWidth="1"/>
    <col min="15" max="15" width="11" style="8" hidden="1" customWidth="1"/>
    <col min="16" max="16" width="0" style="8" hidden="1" customWidth="1"/>
    <col min="17" max="17" width="11" style="8" bestFit="1" customWidth="1"/>
    <col min="18" max="19" width="15.1796875" style="8" bestFit="1" customWidth="1"/>
    <col min="20" max="22" width="12.36328125" style="8" bestFit="1" customWidth="1"/>
    <col min="23" max="16384" width="10.81640625" style="8"/>
  </cols>
  <sheetData>
    <row r="1" spans="1:15" ht="15" customHeight="1" x14ac:dyDescent="0.35">
      <c r="A1" s="34"/>
      <c r="B1" s="35"/>
      <c r="C1" s="35"/>
      <c r="D1" s="36"/>
      <c r="E1" s="5"/>
      <c r="F1" s="5"/>
      <c r="G1" s="5"/>
      <c r="H1" s="6"/>
      <c r="I1" s="6"/>
      <c r="J1" s="6"/>
    </row>
    <row r="2" spans="1:15" ht="16.5" customHeight="1" x14ac:dyDescent="0.35">
      <c r="A2" s="133" t="s">
        <v>70</v>
      </c>
      <c r="B2" s="134"/>
      <c r="C2" s="134"/>
      <c r="D2" s="37"/>
      <c r="E2" s="5"/>
      <c r="F2" s="5"/>
      <c r="G2" s="5"/>
      <c r="H2" s="6"/>
      <c r="I2" s="6"/>
      <c r="J2" s="6"/>
    </row>
    <row r="3" spans="1:15" ht="42" customHeight="1" thickBot="1" x14ac:dyDescent="0.4">
      <c r="A3" s="38"/>
      <c r="B3" s="39"/>
      <c r="C3" s="40"/>
      <c r="D3" s="41"/>
      <c r="E3" s="5"/>
      <c r="F3" s="5"/>
      <c r="G3" s="5"/>
      <c r="H3" s="6"/>
      <c r="I3" s="6"/>
      <c r="J3" s="6"/>
    </row>
    <row r="4" spans="1:15" ht="18.75" customHeight="1" thickBot="1" x14ac:dyDescent="0.4">
      <c r="A4" s="142" t="s">
        <v>21</v>
      </c>
      <c r="B4" s="143"/>
      <c r="C4" s="143"/>
      <c r="D4" s="144"/>
      <c r="E4" s="5"/>
      <c r="F4" s="5"/>
      <c r="G4" s="5"/>
      <c r="H4" s="6"/>
      <c r="I4" s="6"/>
      <c r="J4" s="6"/>
    </row>
    <row r="5" spans="1:15" ht="14.5" x14ac:dyDescent="0.35">
      <c r="A5" s="141" t="s">
        <v>27</v>
      </c>
      <c r="B5" s="141"/>
      <c r="C5" s="108"/>
      <c r="D5" s="108"/>
      <c r="E5" s="1"/>
      <c r="F5" s="1"/>
      <c r="G5" s="92"/>
      <c r="H5" s="92"/>
      <c r="I5" s="92"/>
      <c r="J5" s="77" t="s">
        <v>69</v>
      </c>
      <c r="L5" s="7"/>
      <c r="M5" s="9"/>
      <c r="N5" s="9"/>
      <c r="O5" s="7"/>
    </row>
    <row r="6" spans="1:15" ht="14.5" x14ac:dyDescent="0.35">
      <c r="A6" s="141" t="s">
        <v>49</v>
      </c>
      <c r="B6" s="141"/>
      <c r="C6" s="108"/>
      <c r="D6" s="108"/>
      <c r="E6" s="2"/>
      <c r="F6" s="2"/>
      <c r="G6" s="2"/>
      <c r="H6" s="2"/>
      <c r="I6" s="2"/>
      <c r="J6" s="77" t="s">
        <v>70</v>
      </c>
      <c r="L6" s="7"/>
      <c r="M6" s="9"/>
      <c r="N6" s="9"/>
      <c r="O6" s="7"/>
    </row>
    <row r="7" spans="1:15" s="11" customFormat="1" ht="14.5" x14ac:dyDescent="0.35">
      <c r="A7" s="141" t="s">
        <v>50</v>
      </c>
      <c r="B7" s="141"/>
      <c r="C7" s="108"/>
      <c r="D7" s="108"/>
      <c r="E7" s="2"/>
      <c r="F7" s="2"/>
      <c r="G7" s="2"/>
      <c r="H7" s="2"/>
      <c r="I7" s="2"/>
      <c r="J7" s="77" t="s">
        <v>71</v>
      </c>
      <c r="M7" s="78"/>
    </row>
    <row r="8" spans="1:15" ht="15" customHeight="1" thickBot="1" x14ac:dyDescent="0.4">
      <c r="A8" s="12"/>
      <c r="B8" s="12"/>
      <c r="C8" s="12"/>
      <c r="D8" s="12"/>
      <c r="E8" s="6"/>
      <c r="F8" s="6"/>
      <c r="G8" s="13"/>
      <c r="H8" s="6"/>
      <c r="I8" s="6"/>
      <c r="J8" s="77" t="s">
        <v>32</v>
      </c>
    </row>
    <row r="9" spans="1:15" ht="15" customHeight="1" thickBot="1" x14ac:dyDescent="0.4">
      <c r="A9" s="93" t="s">
        <v>22</v>
      </c>
      <c r="B9" s="94"/>
      <c r="C9" s="94"/>
      <c r="D9" s="95"/>
      <c r="E9" s="6"/>
      <c r="F9" s="6"/>
      <c r="G9" s="13"/>
      <c r="H9" s="6"/>
      <c r="I9" s="6"/>
      <c r="J9" s="77" t="s">
        <v>36</v>
      </c>
    </row>
    <row r="10" spans="1:15" ht="15" customHeight="1" x14ac:dyDescent="0.35">
      <c r="A10" s="12"/>
      <c r="B10" s="12"/>
      <c r="C10" s="12"/>
      <c r="D10" s="12"/>
      <c r="E10" s="12"/>
      <c r="F10" s="12"/>
      <c r="G10" s="13"/>
      <c r="H10" s="12"/>
      <c r="I10" s="12"/>
      <c r="J10" s="77" t="s">
        <v>41</v>
      </c>
    </row>
    <row r="11" spans="1:15" ht="15" customHeight="1" x14ac:dyDescent="0.35">
      <c r="A11" s="100" t="s">
        <v>67</v>
      </c>
      <c r="B11" s="100"/>
      <c r="C11" s="100"/>
      <c r="D11" s="47">
        <v>0</v>
      </c>
      <c r="E11" s="12"/>
      <c r="F11" s="12"/>
      <c r="G11" s="13"/>
      <c r="H11" s="12"/>
      <c r="I11" s="12"/>
      <c r="J11" s="77" t="s">
        <v>34</v>
      </c>
    </row>
    <row r="12" spans="1:15" ht="15" customHeight="1" thickBot="1" x14ac:dyDescent="0.4">
      <c r="A12" s="6"/>
      <c r="B12" s="6"/>
      <c r="C12" s="6"/>
      <c r="D12" s="6"/>
      <c r="E12" s="12"/>
      <c r="F12" s="12"/>
      <c r="G12" s="13"/>
      <c r="H12" s="12"/>
      <c r="I12" s="12"/>
      <c r="J12" s="77" t="s">
        <v>33</v>
      </c>
    </row>
    <row r="13" spans="1:15" ht="15" thickBot="1" x14ac:dyDescent="0.4">
      <c r="A13" s="93" t="s">
        <v>46</v>
      </c>
      <c r="B13" s="94"/>
      <c r="C13" s="94"/>
      <c r="D13" s="95"/>
      <c r="E13" s="12"/>
      <c r="F13" s="12"/>
      <c r="G13" s="14"/>
      <c r="H13" s="14"/>
      <c r="I13" s="15"/>
      <c r="J13" s="77" t="s">
        <v>35</v>
      </c>
    </row>
    <row r="14" spans="1:15" ht="15.5" x14ac:dyDescent="0.35">
      <c r="A14" s="16"/>
      <c r="B14" s="16"/>
      <c r="C14" s="16"/>
      <c r="D14" s="16"/>
      <c r="E14" s="17"/>
      <c r="F14" s="12"/>
      <c r="G14" s="14"/>
      <c r="H14" s="14"/>
      <c r="I14" s="15"/>
      <c r="J14" s="77" t="s">
        <v>30</v>
      </c>
    </row>
    <row r="15" spans="1:15" ht="30.75" customHeight="1" x14ac:dyDescent="0.35">
      <c r="A15" s="96" t="s">
        <v>42</v>
      </c>
      <c r="B15" s="96"/>
      <c r="C15" s="96"/>
      <c r="D15" s="42">
        <v>0</v>
      </c>
      <c r="E15" s="12"/>
      <c r="F15" s="12"/>
      <c r="G15" s="12"/>
      <c r="H15" s="12"/>
      <c r="I15" s="12"/>
      <c r="J15" s="77" t="s">
        <v>37</v>
      </c>
    </row>
    <row r="16" spans="1:15" ht="14.5" x14ac:dyDescent="0.35">
      <c r="A16" s="75" t="s">
        <v>43</v>
      </c>
      <c r="B16" s="75"/>
      <c r="C16" s="75"/>
      <c r="D16" s="43">
        <f>(D15*1.7)*100/70</f>
        <v>0</v>
      </c>
      <c r="E16" s="12"/>
      <c r="F16" s="12"/>
      <c r="G16" s="12"/>
      <c r="H16" s="12"/>
      <c r="I16" s="12"/>
      <c r="J16" s="77" t="s">
        <v>31</v>
      </c>
    </row>
    <row r="17" spans="1:22" ht="14.5" x14ac:dyDescent="0.35">
      <c r="A17" s="75" t="s">
        <v>44</v>
      </c>
      <c r="B17" s="75"/>
      <c r="C17" s="75"/>
      <c r="D17" s="42">
        <v>0</v>
      </c>
      <c r="E17" s="12"/>
      <c r="F17" s="12"/>
      <c r="G17" s="12"/>
      <c r="H17" s="12"/>
      <c r="I17" s="12"/>
      <c r="J17" s="77" t="s">
        <v>38</v>
      </c>
    </row>
    <row r="18" spans="1:22" ht="14.5" x14ac:dyDescent="0.35">
      <c r="A18" s="75" t="s">
        <v>45</v>
      </c>
      <c r="B18" s="75"/>
      <c r="C18" s="75"/>
      <c r="D18" s="43">
        <f>D17*2.5</f>
        <v>0</v>
      </c>
      <c r="E18" s="12"/>
      <c r="F18" s="12"/>
      <c r="G18" s="12"/>
      <c r="H18" s="12"/>
      <c r="I18" s="12"/>
      <c r="J18" s="77" t="s">
        <v>39</v>
      </c>
    </row>
    <row r="19" spans="1:22" ht="15" customHeight="1" x14ac:dyDescent="0.35">
      <c r="A19" s="109" t="s">
        <v>28</v>
      </c>
      <c r="B19" s="109"/>
      <c r="C19" s="109"/>
      <c r="D19" s="42">
        <v>0</v>
      </c>
      <c r="E19" s="12"/>
      <c r="F19" s="12"/>
      <c r="G19" s="12"/>
      <c r="H19" s="12"/>
      <c r="I19" s="12"/>
      <c r="J19" s="77" t="s">
        <v>40</v>
      </c>
    </row>
    <row r="20" spans="1:22" x14ac:dyDescent="0.35">
      <c r="A20" s="99" t="s">
        <v>25</v>
      </c>
      <c r="B20" s="99"/>
      <c r="C20" s="99"/>
      <c r="D20" s="44">
        <f>D16+D18+D19</f>
        <v>0</v>
      </c>
      <c r="E20" s="12"/>
      <c r="F20" s="12"/>
      <c r="G20" s="12"/>
      <c r="H20" s="12"/>
      <c r="I20" s="12"/>
      <c r="J20" s="12"/>
    </row>
    <row r="21" spans="1:22" x14ac:dyDescent="0.35">
      <c r="A21" s="45"/>
      <c r="B21" s="45"/>
      <c r="C21" s="45"/>
      <c r="D21" s="45"/>
      <c r="E21" s="12"/>
      <c r="F21" s="12"/>
      <c r="G21" s="12"/>
      <c r="H21" s="12"/>
      <c r="I21" s="12"/>
      <c r="J21" s="12"/>
    </row>
    <row r="22" spans="1:22" x14ac:dyDescent="0.35">
      <c r="A22" s="110" t="s">
        <v>51</v>
      </c>
      <c r="B22" s="111"/>
      <c r="C22" s="112"/>
      <c r="D22" s="42">
        <v>0</v>
      </c>
      <c r="E22" s="6"/>
      <c r="F22" s="12"/>
      <c r="G22" s="19"/>
      <c r="H22" s="19"/>
      <c r="I22" s="12"/>
      <c r="J22" s="12"/>
    </row>
    <row r="23" spans="1:22" x14ac:dyDescent="0.35">
      <c r="A23" s="99" t="s">
        <v>52</v>
      </c>
      <c r="B23" s="99"/>
      <c r="C23" s="99"/>
      <c r="D23" s="46">
        <f>D20-D22</f>
        <v>0</v>
      </c>
      <c r="E23" s="6"/>
      <c r="F23" s="12"/>
      <c r="G23" s="19"/>
      <c r="H23" s="19"/>
      <c r="I23" s="12"/>
      <c r="J23" s="12"/>
    </row>
    <row r="24" spans="1:22" x14ac:dyDescent="0.35">
      <c r="A24" s="45"/>
      <c r="B24" s="45"/>
      <c r="C24" s="45"/>
      <c r="D24" s="49"/>
      <c r="E24" s="6"/>
      <c r="F24" s="12"/>
      <c r="G24" s="19"/>
      <c r="H24" s="19"/>
      <c r="I24" s="6"/>
      <c r="J24" s="12"/>
    </row>
    <row r="25" spans="1:22" ht="14.5" thickBot="1" x14ac:dyDescent="0.4">
      <c r="A25" s="97" t="s">
        <v>53</v>
      </c>
      <c r="B25" s="97"/>
      <c r="C25" s="97"/>
      <c r="D25" s="97"/>
      <c r="E25" s="12"/>
      <c r="F25" s="12"/>
      <c r="G25" s="20"/>
      <c r="H25" s="20"/>
      <c r="I25" s="20"/>
      <c r="J25" s="12"/>
    </row>
    <row r="26" spans="1:22" ht="14.5" thickBot="1" x14ac:dyDescent="0.4">
      <c r="A26" s="50"/>
      <c r="B26" s="50"/>
      <c r="C26" s="50"/>
      <c r="D26" s="51"/>
      <c r="E26" s="12"/>
      <c r="F26" s="101" t="s">
        <v>54</v>
      </c>
      <c r="G26" s="102"/>
      <c r="H26" s="103"/>
      <c r="I26" s="12"/>
      <c r="J26" s="12"/>
    </row>
    <row r="27" spans="1:22" x14ac:dyDescent="0.35">
      <c r="A27" s="98" t="s">
        <v>14</v>
      </c>
      <c r="B27" s="98"/>
      <c r="C27" s="98"/>
      <c r="D27" s="47">
        <v>0</v>
      </c>
      <c r="E27" s="12"/>
      <c r="F27" s="104" t="s">
        <v>1</v>
      </c>
      <c r="G27" s="105"/>
      <c r="H27" s="63">
        <v>250000</v>
      </c>
      <c r="I27" s="79">
        <v>0</v>
      </c>
      <c r="J27" s="12"/>
      <c r="K27" s="80">
        <v>500000</v>
      </c>
      <c r="Q27" s="85">
        <v>0</v>
      </c>
      <c r="R27" s="85">
        <v>250000</v>
      </c>
      <c r="S27" s="85">
        <v>500000</v>
      </c>
    </row>
    <row r="28" spans="1:22" x14ac:dyDescent="0.35">
      <c r="A28" s="98" t="s">
        <v>15</v>
      </c>
      <c r="B28" s="98"/>
      <c r="C28" s="98"/>
      <c r="D28" s="47">
        <v>0</v>
      </c>
      <c r="E28" s="12"/>
      <c r="F28" s="106" t="s">
        <v>20</v>
      </c>
      <c r="G28" s="107"/>
      <c r="H28" s="63">
        <v>500000</v>
      </c>
      <c r="I28" s="12"/>
      <c r="J28" s="79">
        <v>250000</v>
      </c>
    </row>
    <row r="29" spans="1:22" x14ac:dyDescent="0.35">
      <c r="A29" s="113" t="s">
        <v>18</v>
      </c>
      <c r="B29" s="113"/>
      <c r="C29" s="113"/>
      <c r="D29" s="52">
        <f>SUM(D27:D28)</f>
        <v>0</v>
      </c>
      <c r="E29" s="12"/>
      <c r="F29" s="106" t="s">
        <v>17</v>
      </c>
      <c r="G29" s="107"/>
      <c r="H29" s="63">
        <v>40000</v>
      </c>
      <c r="I29" s="79">
        <v>0</v>
      </c>
      <c r="J29" s="12"/>
      <c r="K29" s="80">
        <v>80000</v>
      </c>
      <c r="L29" s="80">
        <v>120000</v>
      </c>
      <c r="M29" s="80">
        <v>160000</v>
      </c>
      <c r="N29" s="80">
        <v>120000</v>
      </c>
      <c r="O29" s="81">
        <v>0</v>
      </c>
      <c r="Q29" s="85">
        <v>0</v>
      </c>
      <c r="R29" s="85">
        <v>40000</v>
      </c>
      <c r="S29" s="85">
        <v>80000</v>
      </c>
      <c r="T29" s="85">
        <v>120000</v>
      </c>
      <c r="U29" s="85">
        <v>160000</v>
      </c>
      <c r="V29" s="85">
        <v>200000</v>
      </c>
    </row>
    <row r="30" spans="1:22" x14ac:dyDescent="0.35">
      <c r="A30" s="53"/>
      <c r="B30" s="53"/>
      <c r="C30" s="53"/>
      <c r="D30" s="53"/>
      <c r="E30" s="12"/>
      <c r="F30" s="12"/>
      <c r="G30" s="114"/>
      <c r="H30" s="114"/>
      <c r="I30" s="15"/>
      <c r="J30" s="79">
        <v>40000</v>
      </c>
      <c r="K30" s="59"/>
    </row>
    <row r="31" spans="1:22" ht="15" customHeight="1" x14ac:dyDescent="0.35">
      <c r="A31" s="97" t="s">
        <v>19</v>
      </c>
      <c r="B31" s="97"/>
      <c r="C31" s="97"/>
      <c r="D31" s="52">
        <f>IF(D23-D29&gt;0,D23-D29,0)</f>
        <v>0</v>
      </c>
      <c r="E31" s="12"/>
      <c r="F31" s="12"/>
      <c r="G31" s="6"/>
      <c r="H31" s="6"/>
      <c r="I31" s="6"/>
      <c r="J31" s="12"/>
    </row>
    <row r="32" spans="1:22" ht="15" customHeight="1" x14ac:dyDescent="0.35">
      <c r="A32" s="21"/>
      <c r="B32" s="21"/>
      <c r="C32" s="21"/>
      <c r="D32" s="22"/>
      <c r="E32" s="3"/>
      <c r="F32" s="12"/>
      <c r="G32" s="12"/>
      <c r="H32" s="12"/>
      <c r="I32" s="12"/>
      <c r="J32" s="12"/>
    </row>
    <row r="33" spans="1:15" x14ac:dyDescent="0.35">
      <c r="A33" s="97" t="s">
        <v>16</v>
      </c>
      <c r="B33" s="97"/>
      <c r="C33" s="97"/>
      <c r="D33" s="97"/>
      <c r="E33" s="23"/>
      <c r="F33" s="12"/>
      <c r="G33" s="12"/>
      <c r="H33" s="12"/>
      <c r="I33" s="12"/>
      <c r="J33" s="12"/>
    </row>
    <row r="34" spans="1:15" x14ac:dyDescent="0.35">
      <c r="A34" s="124" t="s">
        <v>55</v>
      </c>
      <c r="B34" s="124"/>
      <c r="C34" s="74" t="s">
        <v>2</v>
      </c>
      <c r="D34" s="48" t="s">
        <v>13</v>
      </c>
      <c r="E34" s="23"/>
      <c r="F34" s="20"/>
      <c r="G34" s="20"/>
      <c r="H34" s="12"/>
      <c r="I34" s="12"/>
      <c r="J34" s="12"/>
    </row>
    <row r="35" spans="1:15" x14ac:dyDescent="0.35">
      <c r="A35" s="124" t="s">
        <v>3</v>
      </c>
      <c r="B35" s="124"/>
      <c r="C35" s="54" t="s">
        <v>8</v>
      </c>
      <c r="D35" s="55">
        <f>D31/60</f>
        <v>0</v>
      </c>
      <c r="E35" s="6"/>
      <c r="F35" s="6"/>
      <c r="G35" s="6"/>
      <c r="H35" s="12"/>
      <c r="I35" s="12"/>
      <c r="J35" s="12"/>
    </row>
    <row r="36" spans="1:15" x14ac:dyDescent="0.35">
      <c r="A36" s="124" t="s">
        <v>4</v>
      </c>
      <c r="B36" s="124"/>
      <c r="C36" s="74" t="s">
        <v>9</v>
      </c>
      <c r="D36" s="56">
        <f>D31/50</f>
        <v>0</v>
      </c>
      <c r="E36" s="24"/>
      <c r="F36" s="24"/>
      <c r="G36" s="24"/>
      <c r="H36" s="12"/>
      <c r="I36" s="12"/>
      <c r="J36" s="12"/>
    </row>
    <row r="37" spans="1:15" x14ac:dyDescent="0.35">
      <c r="A37" s="124" t="s">
        <v>5</v>
      </c>
      <c r="B37" s="124"/>
      <c r="C37" s="74" t="s">
        <v>10</v>
      </c>
      <c r="D37" s="56">
        <f>D31/40</f>
        <v>0</v>
      </c>
      <c r="E37" s="25"/>
      <c r="F37" s="25"/>
      <c r="G37" s="12"/>
      <c r="H37" s="12"/>
      <c r="I37" s="12"/>
      <c r="J37" s="12"/>
    </row>
    <row r="38" spans="1:15" x14ac:dyDescent="0.35">
      <c r="A38" s="124" t="s">
        <v>6</v>
      </c>
      <c r="B38" s="124"/>
      <c r="C38" s="74" t="s">
        <v>11</v>
      </c>
      <c r="D38" s="56">
        <f>D31/30</f>
        <v>0</v>
      </c>
      <c r="E38" s="18"/>
      <c r="F38" s="18"/>
      <c r="G38" s="18"/>
      <c r="H38" s="12"/>
      <c r="I38" s="12"/>
      <c r="J38" s="12"/>
    </row>
    <row r="39" spans="1:15" ht="15.75" customHeight="1" x14ac:dyDescent="0.35">
      <c r="A39" s="124" t="s">
        <v>7</v>
      </c>
      <c r="B39" s="124"/>
      <c r="C39" s="74" t="s">
        <v>12</v>
      </c>
      <c r="D39" s="56">
        <f>D31/20</f>
        <v>0</v>
      </c>
      <c r="E39" s="4"/>
      <c r="F39" s="115" t="s">
        <v>68</v>
      </c>
      <c r="G39" s="116"/>
      <c r="H39" s="117"/>
      <c r="I39" s="12"/>
      <c r="J39" s="12"/>
    </row>
    <row r="40" spans="1:15" ht="14.5" thickBot="1" x14ac:dyDescent="0.4">
      <c r="A40" s="76"/>
      <c r="B40" s="76"/>
      <c r="C40" s="26"/>
      <c r="D40" s="27"/>
      <c r="E40" s="4"/>
      <c r="F40" s="118"/>
      <c r="G40" s="119"/>
      <c r="H40" s="120"/>
      <c r="I40" s="12"/>
      <c r="J40" s="12"/>
    </row>
    <row r="41" spans="1:15" ht="16.5" customHeight="1" thickBot="1" x14ac:dyDescent="0.4">
      <c r="A41" s="138" t="s">
        <v>57</v>
      </c>
      <c r="B41" s="139"/>
      <c r="C41" s="139"/>
      <c r="D41" s="140"/>
      <c r="E41" s="28"/>
      <c r="F41" s="28"/>
      <c r="G41" s="6"/>
      <c r="H41" s="25"/>
      <c r="I41" s="12"/>
      <c r="J41" s="12"/>
    </row>
    <row r="42" spans="1:15" ht="15" customHeight="1" x14ac:dyDescent="0.35">
      <c r="A42" s="128" t="s">
        <v>26</v>
      </c>
      <c r="B42" s="128"/>
      <c r="C42" s="129"/>
      <c r="D42" s="57">
        <f>D11</f>
        <v>0</v>
      </c>
      <c r="E42" s="29"/>
      <c r="F42" s="29"/>
      <c r="G42" s="6"/>
      <c r="H42" s="6"/>
      <c r="I42" s="12"/>
      <c r="J42" s="12"/>
    </row>
    <row r="43" spans="1:15" ht="15" customHeight="1" x14ac:dyDescent="0.35">
      <c r="A43" s="125" t="s">
        <v>23</v>
      </c>
      <c r="B43" s="125"/>
      <c r="C43" s="127"/>
      <c r="D43" s="42">
        <v>0</v>
      </c>
      <c r="E43" s="29"/>
      <c r="F43" s="29"/>
      <c r="G43" s="12"/>
      <c r="H43" s="12"/>
      <c r="I43" s="12"/>
      <c r="J43" s="12"/>
    </row>
    <row r="44" spans="1:15" ht="14.5" thickBot="1" x14ac:dyDescent="0.4">
      <c r="A44" s="53"/>
      <c r="B44" s="53"/>
      <c r="C44" s="53"/>
      <c r="D44" s="53"/>
      <c r="E44" s="12"/>
      <c r="F44" s="12"/>
      <c r="G44" s="12"/>
      <c r="H44" s="12"/>
      <c r="I44" s="12"/>
      <c r="J44" s="12"/>
    </row>
    <row r="45" spans="1:15" ht="14.5" thickBot="1" x14ac:dyDescent="0.4">
      <c r="A45" s="130" t="s">
        <v>56</v>
      </c>
      <c r="B45" s="131"/>
      <c r="C45" s="132"/>
      <c r="D45" s="61">
        <f>SUM(D42:D43)</f>
        <v>0</v>
      </c>
      <c r="E45" s="12"/>
      <c r="F45" s="12"/>
      <c r="G45" s="12"/>
      <c r="H45" s="12"/>
      <c r="I45" s="12"/>
      <c r="J45" s="12"/>
    </row>
    <row r="46" spans="1:15" ht="28.5" customHeight="1" thickBot="1" x14ac:dyDescent="0.4">
      <c r="A46" s="12"/>
      <c r="B46" s="12"/>
      <c r="C46" s="12"/>
      <c r="D46" s="12"/>
      <c r="E46" s="12"/>
      <c r="F46" s="12"/>
      <c r="G46" s="30"/>
      <c r="H46" s="12"/>
      <c r="I46" s="12"/>
      <c r="J46" s="12"/>
      <c r="L46" s="7"/>
      <c r="M46" s="9"/>
      <c r="N46" s="10"/>
      <c r="O46" s="7"/>
    </row>
    <row r="47" spans="1:15" ht="15" customHeight="1" thickBot="1" x14ac:dyDescent="0.4">
      <c r="A47" s="135" t="s">
        <v>59</v>
      </c>
      <c r="B47" s="136"/>
      <c r="C47" s="136"/>
      <c r="D47" s="137"/>
      <c r="E47" s="12"/>
      <c r="F47" s="101" t="s">
        <v>60</v>
      </c>
      <c r="G47" s="102"/>
      <c r="H47" s="103"/>
      <c r="J47" s="12"/>
      <c r="L47" s="7"/>
      <c r="M47" s="7"/>
      <c r="N47" s="7"/>
      <c r="O47" s="7"/>
    </row>
    <row r="48" spans="1:15" x14ac:dyDescent="0.35">
      <c r="A48" s="125" t="s">
        <v>14</v>
      </c>
      <c r="B48" s="125"/>
      <c r="C48" s="125"/>
      <c r="D48" s="47">
        <v>0</v>
      </c>
      <c r="E48" s="12"/>
      <c r="F48" s="104" t="s">
        <v>58</v>
      </c>
      <c r="G48" s="105"/>
      <c r="H48" s="64">
        <v>120000</v>
      </c>
      <c r="J48" s="12"/>
      <c r="K48" s="80">
        <v>120000</v>
      </c>
      <c r="L48" s="80">
        <v>180000</v>
      </c>
    </row>
    <row r="49" spans="1:17" x14ac:dyDescent="0.35">
      <c r="A49" s="126" t="s">
        <v>15</v>
      </c>
      <c r="B49" s="126"/>
      <c r="C49" s="126"/>
      <c r="D49" s="47">
        <v>0</v>
      </c>
      <c r="E49" s="12"/>
      <c r="F49" s="106" t="s">
        <v>24</v>
      </c>
      <c r="G49" s="107"/>
      <c r="H49" s="63">
        <v>180000</v>
      </c>
      <c r="J49" s="79">
        <v>0</v>
      </c>
      <c r="K49" s="80">
        <v>20400</v>
      </c>
      <c r="L49" s="80">
        <v>40800</v>
      </c>
      <c r="M49" s="80">
        <v>61200</v>
      </c>
      <c r="N49" s="80">
        <v>81600</v>
      </c>
    </row>
    <row r="50" spans="1:17" x14ac:dyDescent="0.35">
      <c r="A50" s="100" t="s">
        <v>0</v>
      </c>
      <c r="B50" s="100"/>
      <c r="C50" s="100"/>
      <c r="D50" s="62">
        <f>SUM(D48:D49)</f>
        <v>0</v>
      </c>
      <c r="E50" s="12"/>
      <c r="F50" s="106" t="s">
        <v>17</v>
      </c>
      <c r="G50" s="107"/>
      <c r="H50" s="65">
        <v>20400</v>
      </c>
      <c r="J50" s="79">
        <v>0</v>
      </c>
      <c r="K50" s="82">
        <v>30000</v>
      </c>
      <c r="L50" s="83">
        <v>40000</v>
      </c>
      <c r="M50" s="82">
        <v>50000</v>
      </c>
      <c r="N50" s="83">
        <v>60000</v>
      </c>
      <c r="O50" s="31"/>
      <c r="P50" s="32"/>
      <c r="Q50" s="33"/>
    </row>
    <row r="51" spans="1:17" ht="14.5" thickBot="1" x14ac:dyDescent="0.4">
      <c r="A51" s="19"/>
      <c r="B51" s="19"/>
      <c r="C51" s="12"/>
      <c r="D51" s="12"/>
      <c r="E51" s="12"/>
      <c r="F51" s="12"/>
      <c r="G51" s="76"/>
      <c r="H51" s="76"/>
      <c r="I51" s="76"/>
      <c r="J51" s="84">
        <v>20000</v>
      </c>
    </row>
    <row r="52" spans="1:17" ht="28.5" customHeight="1" thickBot="1" x14ac:dyDescent="0.4">
      <c r="A52" s="121" t="s">
        <v>29</v>
      </c>
      <c r="B52" s="122"/>
      <c r="C52" s="123"/>
      <c r="D52" s="58">
        <f>IF((D45-D50)&gt;0, (D45-D50), 0)</f>
        <v>0</v>
      </c>
      <c r="E52" s="12"/>
      <c r="F52" s="12"/>
      <c r="G52" s="12"/>
      <c r="H52" s="12"/>
      <c r="I52" s="12"/>
      <c r="J52" s="12"/>
    </row>
    <row r="53" spans="1:17" ht="15" customHeight="1" thickBot="1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7" ht="14.5" thickBot="1" x14ac:dyDescent="0.4">
      <c r="A54" s="66" t="s">
        <v>61</v>
      </c>
      <c r="B54" s="67"/>
      <c r="C54" s="68" t="s">
        <v>63</v>
      </c>
      <c r="D54" s="69" t="s">
        <v>62</v>
      </c>
      <c r="E54" s="12"/>
      <c r="F54" s="12"/>
      <c r="G54" s="12"/>
      <c r="H54" s="12"/>
      <c r="I54" s="12"/>
      <c r="J54" s="12"/>
    </row>
    <row r="55" spans="1:17" ht="14.5" thickBot="1" x14ac:dyDescent="0.4">
      <c r="A55" s="21"/>
      <c r="B55" s="21"/>
      <c r="C55" s="73">
        <f>D52/2</f>
        <v>0</v>
      </c>
      <c r="D55" s="72">
        <f>C55/12</f>
        <v>0</v>
      </c>
      <c r="E55" s="12"/>
      <c r="F55" s="12"/>
      <c r="G55" s="12"/>
      <c r="H55" s="12"/>
      <c r="I55" s="12"/>
      <c r="J55" s="12"/>
    </row>
    <row r="56" spans="1:17" ht="7.5" customHeight="1" thickBot="1" x14ac:dyDescent="0.4">
      <c r="A56" s="21"/>
      <c r="B56" s="21"/>
      <c r="C56" s="71"/>
      <c r="D56" s="71"/>
      <c r="E56" s="12"/>
      <c r="F56" s="12"/>
      <c r="G56" s="12"/>
      <c r="H56" s="12"/>
      <c r="I56" s="12"/>
      <c r="J56" s="12"/>
    </row>
    <row r="57" spans="1:17" ht="15" customHeight="1" thickBot="1" x14ac:dyDescent="0.4">
      <c r="A57" s="90" t="s">
        <v>66</v>
      </c>
      <c r="B57" s="91"/>
      <c r="C57" s="70"/>
      <c r="D57" s="70"/>
      <c r="E57" s="12"/>
      <c r="F57" s="12"/>
      <c r="G57" s="12"/>
      <c r="H57" s="12"/>
      <c r="I57" s="12"/>
      <c r="J57" s="12"/>
    </row>
    <row r="58" spans="1:17" ht="15" customHeight="1" thickBot="1" x14ac:dyDescent="0.4">
      <c r="A58" s="88" t="s">
        <v>64</v>
      </c>
      <c r="B58" s="89"/>
      <c r="C58" s="72">
        <f>D52/4</f>
        <v>0</v>
      </c>
      <c r="D58" s="72">
        <f>C58/12</f>
        <v>0</v>
      </c>
      <c r="E58" s="12"/>
      <c r="F58" s="12"/>
      <c r="G58" s="12"/>
      <c r="H58" s="12"/>
      <c r="I58" s="12"/>
      <c r="J58" s="12"/>
    </row>
    <row r="59" spans="1:17" ht="14.5" thickBot="1" x14ac:dyDescent="0.4">
      <c r="A59" s="86" t="s">
        <v>65</v>
      </c>
      <c r="B59" s="87"/>
      <c r="C59" s="72">
        <f>D52/4</f>
        <v>0</v>
      </c>
      <c r="D59" s="72">
        <f>C59/12</f>
        <v>0</v>
      </c>
      <c r="E59" s="12"/>
      <c r="F59" s="12"/>
      <c r="G59" s="12"/>
      <c r="H59" s="12"/>
      <c r="I59" s="12"/>
      <c r="J59" s="12"/>
    </row>
    <row r="60" spans="1:17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7" x14ac:dyDescent="0.35">
      <c r="A61" s="12" t="s">
        <v>48</v>
      </c>
      <c r="B61" s="12"/>
      <c r="C61" s="12"/>
      <c r="D61" s="12"/>
      <c r="E61" s="12"/>
      <c r="F61" s="12"/>
      <c r="G61" s="12"/>
      <c r="H61" s="12"/>
      <c r="I61" s="12"/>
      <c r="J61" s="12"/>
    </row>
    <row r="62" spans="1:17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7" x14ac:dyDescent="0.35">
      <c r="A63" s="12" t="s">
        <v>47</v>
      </c>
      <c r="B63" s="12"/>
      <c r="C63" s="12"/>
      <c r="D63" s="12"/>
      <c r="E63" s="12"/>
      <c r="F63" s="12"/>
      <c r="G63" s="12"/>
      <c r="H63" s="12"/>
      <c r="I63" s="12"/>
      <c r="J63" s="12"/>
    </row>
    <row r="64" spans="1:17" x14ac:dyDescent="0.35">
      <c r="A64" s="60" t="s">
        <v>72</v>
      </c>
      <c r="B64" s="12"/>
      <c r="C64" s="12"/>
      <c r="D64" s="12"/>
      <c r="E64" s="12"/>
      <c r="F64" s="12"/>
      <c r="G64" s="12"/>
      <c r="H64" s="12"/>
      <c r="I64" s="12"/>
      <c r="J64" s="12"/>
    </row>
    <row r="65" spans="1:10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 x14ac:dyDescent="0.35">
      <c r="J73" s="12"/>
    </row>
    <row r="78" spans="1:10" x14ac:dyDescent="0.35">
      <c r="G78" s="59"/>
    </row>
  </sheetData>
  <sheetProtection algorithmName="SHA-512" hashValue="tru3bLt8zXulu0FIuYMY6r/UOml1ptpEs0M1/OPMJuh4rQCPsbnvrAF+jfuTKRgKL9tR2xXzLDvX9/bBYkKC1A==" saltValue="0My0vZpSDPRUgqbxRHuOmA==" spinCount="100000" sheet="1" objects="1" scenarios="1"/>
  <mergeCells count="51">
    <mergeCell ref="A2:C2"/>
    <mergeCell ref="A47:D47"/>
    <mergeCell ref="A41:D41"/>
    <mergeCell ref="A5:B5"/>
    <mergeCell ref="A6:B6"/>
    <mergeCell ref="A7:B7"/>
    <mergeCell ref="C5:D5"/>
    <mergeCell ref="C6:D6"/>
    <mergeCell ref="A4:D4"/>
    <mergeCell ref="A52:C52"/>
    <mergeCell ref="A34:B34"/>
    <mergeCell ref="A35:B35"/>
    <mergeCell ref="A36:B36"/>
    <mergeCell ref="A37:B37"/>
    <mergeCell ref="A38:B38"/>
    <mergeCell ref="A48:C48"/>
    <mergeCell ref="A49:C49"/>
    <mergeCell ref="A50:C50"/>
    <mergeCell ref="A43:C43"/>
    <mergeCell ref="A42:C42"/>
    <mergeCell ref="A45:C45"/>
    <mergeCell ref="A39:B39"/>
    <mergeCell ref="F50:G50"/>
    <mergeCell ref="C7:D7"/>
    <mergeCell ref="A19:C19"/>
    <mergeCell ref="A22:C22"/>
    <mergeCell ref="A27:C27"/>
    <mergeCell ref="A20:C20"/>
    <mergeCell ref="A29:C29"/>
    <mergeCell ref="F47:H47"/>
    <mergeCell ref="F29:G29"/>
    <mergeCell ref="G30:H30"/>
    <mergeCell ref="F39:H40"/>
    <mergeCell ref="F49:G49"/>
    <mergeCell ref="F48:G48"/>
    <mergeCell ref="A59:B59"/>
    <mergeCell ref="A58:B58"/>
    <mergeCell ref="A57:B57"/>
    <mergeCell ref="G5:I5"/>
    <mergeCell ref="A13:D13"/>
    <mergeCell ref="A15:C15"/>
    <mergeCell ref="A33:D33"/>
    <mergeCell ref="A28:C28"/>
    <mergeCell ref="A31:C31"/>
    <mergeCell ref="A23:C23"/>
    <mergeCell ref="A25:D25"/>
    <mergeCell ref="A9:D9"/>
    <mergeCell ref="A11:C11"/>
    <mergeCell ref="F26:H26"/>
    <mergeCell ref="F27:G27"/>
    <mergeCell ref="F28:G28"/>
  </mergeCells>
  <dataValidations count="5">
    <dataValidation type="list" allowBlank="1" showInputMessage="1" showErrorMessage="1" sqref="D48">
      <formula1>$J$48:$L$48</formula1>
    </dataValidation>
    <dataValidation type="list" allowBlank="1" showInputMessage="1" showErrorMessage="1" sqref="D49">
      <formula1>$J$49:$N$49</formula1>
    </dataValidation>
    <dataValidation type="list" allowBlank="1" showInputMessage="1" showErrorMessage="1" sqref="A2:C2">
      <formula1>$J$5:$J$19</formula1>
    </dataValidation>
    <dataValidation type="list" allowBlank="1" showInputMessage="1" showErrorMessage="1" sqref="D27">
      <formula1>$Q$27:$S$27</formula1>
    </dataValidation>
    <dataValidation type="list" allowBlank="1" showInputMessage="1" showErrorMessage="1" sqref="D28">
      <formula1>$Q$29:$V$29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dette alimentaire</vt:lpstr>
      <vt:lpstr>'Calcul dette alimentaire'!Zone_d_impression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2021-08-24T10:11:27Z</cp:lastPrinted>
  <dcterms:created xsi:type="dcterms:W3CDTF">2015-10-07T14:55:39Z</dcterms:created>
  <dcterms:modified xsi:type="dcterms:W3CDTF">2022-05-04T12:35:02Z</dcterms:modified>
</cp:coreProperties>
</file>