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505" windowHeight="8910" activeTab="0"/>
  </bookViews>
  <sheets>
    <sheet name="Evaluation OPAS et non OPAS" sheetId="1" r:id="rId1"/>
    <sheet name="totaux des heures et frais" sheetId="2" r:id="rId2"/>
    <sheet name="Feuil3" sheetId="3" r:id="rId3"/>
  </sheets>
  <definedNames>
    <definedName name="_xlnm.Print_Area" localSheetId="0">'Evaluation OPAS et non OPAS'!$A$1:$M$108</definedName>
  </definedNames>
  <calcPr fullCalcOnLoad="1"/>
</workbook>
</file>

<file path=xl/sharedStrings.xml><?xml version="1.0" encoding="utf-8"?>
<sst xmlns="http://schemas.openxmlformats.org/spreadsheetml/2006/main" count="221" uniqueCount="130">
  <si>
    <r>
      <t>Logement:</t>
    </r>
    <r>
      <rPr>
        <sz val="10"/>
        <rFont val="Arial Narrow"/>
        <family val="2"/>
      </rPr>
      <t xml:space="preserve">
- Entretenir le ménage usuel (Aspirateur, Nettoyage des sols, etc.)
- Encourager la personne à maintenir son habitat propre et salubre
- Rangement (ranger, sortir les poubelles, vider la boite aux lettres, etc.)
- Bricolage (petites réparations, etc.)- Flore/Faune (animaux domestiques, jardin, etc.)</t>
    </r>
  </si>
  <si>
    <r>
      <t>Entretien du linge:</t>
    </r>
    <r>
      <rPr>
        <sz val="10"/>
        <rFont val="Arial Narrow"/>
        <family val="2"/>
      </rPr>
      <t xml:space="preserve">
- Entretenir de façon appropriée le linge et les vêtements (lessive, repassage, raccommodage)
- Conseiller au besoin la personne pour l’entretien du linge et des vêtements</t>
    </r>
  </si>
  <si>
    <t xml:space="preserve">Déjeuner </t>
  </si>
  <si>
    <t xml:space="preserve">Collation </t>
  </si>
  <si>
    <r>
      <t>Soins corporels périodiques:</t>
    </r>
    <r>
      <rPr>
        <sz val="10"/>
        <rFont val="Arial Narrow"/>
        <family val="2"/>
      </rPr>
      <t xml:space="preserve">
Soins mensuels pour les femmes, Soins de santé généraux, etc. </t>
    </r>
  </si>
  <si>
    <t>Entretien des moyens auxiliaires et évaluation de ceux-ci.</t>
  </si>
  <si>
    <t>Visite médicale (préparation et exécution).</t>
  </si>
  <si>
    <t>2. Prestations médico-sociales (Activités à charge des caisses selon l’art. 7 OPAS)</t>
  </si>
  <si>
    <r>
      <t>OPAS</t>
    </r>
    <r>
      <rPr>
        <sz val="10"/>
        <rFont val="Arial Narrow"/>
        <family val="2"/>
      </rPr>
      <t xml:space="preserve"> - Bander les jambes, mettre les bas de compression.</t>
    </r>
  </si>
  <si>
    <r>
      <t xml:space="preserve">OPAS </t>
    </r>
    <r>
      <rPr>
        <sz val="10"/>
        <rFont val="Arial Narrow"/>
        <family val="2"/>
      </rPr>
      <t>- Contrôle des signes vitaux (tension artérielle, pouls, température, respiration, poids).</t>
    </r>
  </si>
  <si>
    <r>
      <t xml:space="preserve">OPAS </t>
    </r>
    <r>
      <rPr>
        <sz val="10"/>
        <rFont val="Arial Narrow"/>
        <family val="2"/>
      </rPr>
      <t>- Test simple du glucose dans le sang et l’urine.</t>
    </r>
  </si>
  <si>
    <r>
      <t>OPAS</t>
    </r>
    <r>
      <rPr>
        <sz val="10"/>
        <rFont val="Arial Narrow"/>
        <family val="2"/>
      </rPr>
      <t xml:space="preserve"> - Prélèvement de matériel pour examens de laboratoire.</t>
    </r>
  </si>
  <si>
    <r>
      <t>OPAS</t>
    </r>
    <r>
      <rPr>
        <sz val="10"/>
        <rFont val="Arial Narrow"/>
        <family val="2"/>
      </rPr>
      <t xml:space="preserve"> - Pose de sondes ou cathéters, ainsi que les soins qui y sont liés.</t>
    </r>
  </si>
  <si>
    <r>
      <t>OPAS</t>
    </r>
    <r>
      <rPr>
        <sz val="10"/>
        <rFont val="Arial Narrow"/>
        <family val="2"/>
      </rPr>
      <t xml:space="preserve"> - Soins en cas d’hémodialyse ou de dialyse péritonéale.</t>
    </r>
  </si>
  <si>
    <r>
      <t>OPAS</t>
    </r>
    <r>
      <rPr>
        <sz val="10"/>
        <rFont val="Arial Narrow"/>
        <family val="2"/>
      </rPr>
      <t xml:space="preserve"> - Administration de médicaments, en particulier par injection ou perfusion.</t>
    </r>
  </si>
  <si>
    <r>
      <t>OPAS</t>
    </r>
    <r>
      <rPr>
        <sz val="10"/>
        <rFont val="Arial Narrow"/>
        <family val="2"/>
      </rPr>
      <t xml:space="preserve"> - Surveillance de perfusions, transfusions et appareils pour le traitement ou pour le contrôle et le maintien des fonctions vitales ou pour le traitement médical.</t>
    </r>
  </si>
  <si>
    <r>
      <t xml:space="preserve">OPAS </t>
    </r>
    <r>
      <rPr>
        <sz val="10"/>
        <rFont val="Arial Narrow"/>
        <family val="2"/>
      </rPr>
      <t>- Rinçage, nettoyage et pansement des plaies (y compris escarres et ulcères), de cavités corporelles (y compris trachéotomies), ainsi que pédicures pour les diabétiques.</t>
    </r>
  </si>
  <si>
    <r>
      <t>OPAS</t>
    </r>
    <r>
      <rPr>
        <sz val="10"/>
        <rFont val="Arial Narrow"/>
        <family val="2"/>
      </rPr>
      <t xml:space="preserve"> - Mesures thérapeutiques pour la respiration (Mise à disposition d’appareils respiratoires et les prestations de conseil et de soins destinés aux personnes éprouvant des difficultés respiratoires), (O2, inhalation, exercices respiratoires simples, aspiration).</t>
    </r>
  </si>
  <si>
    <r>
      <t>OPAS</t>
    </r>
    <r>
      <rPr>
        <sz val="10"/>
        <rFont val="Arial Narrow"/>
        <family val="2"/>
      </rPr>
      <t xml:space="preserve"> - Faire faire des exercices, mobiliser.</t>
    </r>
  </si>
  <si>
    <r>
      <t>OPAS</t>
    </r>
    <r>
      <rPr>
        <sz val="10"/>
        <rFont val="Arial Narrow"/>
        <family val="2"/>
      </rPr>
      <t xml:space="preserve"> - Assistance pour des bains médicinaux partiels ou complets, application d’enveloppements, cataplasmes et fangos.</t>
    </r>
  </si>
  <si>
    <r>
      <t>OPAS</t>
    </r>
    <r>
      <rPr>
        <sz val="10"/>
        <rFont val="Arial Narrow"/>
        <family val="2"/>
      </rPr>
      <t xml:space="preserve"> – Refaire son lit, l’installer</t>
    </r>
  </si>
  <si>
    <r>
      <t>OPAS</t>
    </r>
    <r>
      <rPr>
        <sz val="10"/>
        <rFont val="Arial Narrow"/>
        <family val="2"/>
      </rPr>
      <t xml:space="preserve"> - A) Aider la personne pour les soins d’hygiène corporelle et de la bouche (</t>
    </r>
    <r>
      <rPr>
        <b/>
        <i/>
        <sz val="10"/>
        <rFont val="Arial Narrow"/>
        <family val="2"/>
      </rPr>
      <t>API:</t>
    </r>
    <r>
      <rPr>
        <i/>
        <sz val="10"/>
        <rFont val="Arial Narrow"/>
        <family val="2"/>
      </rPr>
      <t xml:space="preserve"> faire sa toilette (se laver-se peigner-se raser-se baigner/se doucher</t>
    </r>
    <r>
      <rPr>
        <sz val="10"/>
        <rFont val="Arial Narrow"/>
        <family val="2"/>
      </rPr>
      <t>)
- B) Aider la personne pour se vêtir et se dévêtir 
- C) Aider la personne pour se lever, se coucher, coucher 
- D) Aider la personne pour utiliser les toilettes (</t>
    </r>
    <r>
      <rPr>
        <b/>
        <i/>
        <sz val="10"/>
        <rFont val="Arial Narrow"/>
        <family val="2"/>
      </rPr>
      <t>API</t>
    </r>
    <r>
      <rPr>
        <i/>
        <sz val="10"/>
        <rFont val="Arial Narrow"/>
        <family val="2"/>
      </rPr>
      <t>: Aller aux toilettes (Mettre en ordre les habits (avant et après être allé aux toilettes) - Laver le corps / contrôler la propreté (après être allé aux toilettes) - Aller aux toilettes de manière inhabituelle)</t>
    </r>
    <r>
      <rPr>
        <sz val="10"/>
        <rFont val="Arial Narrow"/>
        <family val="2"/>
      </rPr>
      <t>)</t>
    </r>
  </si>
  <si>
    <r>
      <t>Cuisine:
- Donner des conseils en matière de cuisine, d’alimentation et de nutrition
- Préparer ou aider à la préparation et à la planification des repas, en tenant compte du budget et de l’état de santé de la personne</t>
    </r>
    <r>
      <rPr>
        <b/>
        <sz val="10"/>
        <rFont val="Arial Narrow"/>
        <family val="2"/>
      </rPr>
      <t xml:space="preserve">
OPAS </t>
    </r>
    <r>
      <rPr>
        <sz val="10"/>
        <rFont val="Arial Narrow"/>
        <family val="2"/>
      </rPr>
      <t>- Aider la personne pour manger:</t>
    </r>
    <r>
      <rPr>
        <b/>
        <sz val="10"/>
        <rFont val="Arial Narrow"/>
        <family val="2"/>
      </rPr>
      <t xml:space="preserve">
</t>
    </r>
    <r>
      <rPr>
        <b/>
        <i/>
        <sz val="10"/>
        <rFont val="Arial Narrow"/>
        <family val="2"/>
      </rPr>
      <t>API</t>
    </r>
    <r>
      <rPr>
        <i/>
        <sz val="10"/>
        <rFont val="Arial Narrow"/>
        <family val="2"/>
      </rPr>
      <t xml:space="preserve"> - apporter les aliments au lit (pour des raisons médicales la personne ne peut manger à table) - couper les aliments
-porter les aliments à la bouche</t>
    </r>
    <r>
      <rPr>
        <b/>
        <sz val="10"/>
        <rFont val="Arial Narrow"/>
        <family val="2"/>
      </rPr>
      <t xml:space="preserve">
OPAS </t>
    </r>
    <r>
      <rPr>
        <sz val="10"/>
        <rFont val="Arial Narrow"/>
        <family val="2"/>
      </rPr>
      <t>- Administration entérale ou parentérale de solutions nutritives</t>
    </r>
  </si>
  <si>
    <t>pièces justificatives (décisions concernant la rente l'impotence, les prestations complémentaires, les factures des soins à domicile éventuelles, etc.)</t>
  </si>
  <si>
    <r>
      <t>OPAS</t>
    </r>
    <r>
      <rPr>
        <sz val="10"/>
        <rFont val="Arial Narrow"/>
        <family val="2"/>
      </rPr>
      <t xml:space="preserve"> - Prévenir les escarres, prévenir et soigner les lésions de la peau consécutives à un traitement.</t>
    </r>
  </si>
  <si>
    <r>
      <t xml:space="preserve">OPAS </t>
    </r>
    <r>
      <rPr>
        <sz val="10"/>
        <rFont val="Arial Narrow"/>
        <family val="2"/>
      </rPr>
      <t>- Soins de base des maladies psychiatriques et psycho-gériatriques.</t>
    </r>
  </si>
  <si>
    <t>7. Evaluation des besoins en soins et assistance</t>
  </si>
  <si>
    <t>Explications des domaines évalués</t>
  </si>
  <si>
    <t>Totaux</t>
  </si>
  <si>
    <t>L'organisation qui présente la demande</t>
  </si>
  <si>
    <t>Annexes à joindre à la demande:</t>
  </si>
  <si>
    <t>Si déjà existant: contrats de travail du personnel engagé</t>
  </si>
  <si>
    <t>Les examens, les traitements et les soins sont prescrits par un médecin. Ils sont effectués par le personnel soignant ou les aides selon leur formation et leurs compétences respectives, conformément à l’évaluation des soins requis faite par une infirmiere</t>
  </si>
  <si>
    <t>Les prestations relevant exclusivement de l’aide à domicile sont requises par un médecin. Elles sont effectuées par le personnel d’aide selon sa formation et ses compétences, conformément à l’évaluation faite par une aide familiale</t>
  </si>
  <si>
    <t>1.1. Instruction et conseil</t>
  </si>
  <si>
    <t>1.2. Examens et soins, soins de base</t>
  </si>
  <si>
    <t>3. Ménage - Travaux d'économie familiale</t>
  </si>
  <si>
    <r>
      <t xml:space="preserve">5. </t>
    </r>
    <r>
      <rPr>
        <b/>
        <u val="single"/>
        <sz val="10"/>
        <rFont val="Arial Narrow"/>
        <family val="2"/>
      </rPr>
      <t>Participation à la vie sociale</t>
    </r>
  </si>
  <si>
    <r>
      <t>Occupation des enfants:</t>
    </r>
    <r>
      <rPr>
        <sz val="10"/>
        <rFont val="Arial Narrow"/>
        <family val="2"/>
      </rPr>
      <t xml:space="preserve">
Jeux, promenades, lecture, devoirs scolaires</t>
    </r>
  </si>
  <si>
    <t>Nombre annuel d'heures d'assistance par intervenant pour :</t>
  </si>
  <si>
    <t>Fonction intervenants</t>
  </si>
  <si>
    <t>Thérapie/</t>
  </si>
  <si>
    <t>Le ménage</t>
  </si>
  <si>
    <t>La participation</t>
  </si>
  <si>
    <t>La gestion</t>
  </si>
  <si>
    <t>La sécurité</t>
  </si>
  <si>
    <t>Prix*</t>
  </si>
  <si>
    <t>Coûts totaux</t>
  </si>
  <si>
    <t>Traitement</t>
  </si>
  <si>
    <t>à la vie sociale</t>
  </si>
  <si>
    <t>personnelle</t>
  </si>
  <si>
    <t>annuels</t>
  </si>
  <si>
    <t>de</t>
  </si>
  <si>
    <t>des</t>
  </si>
  <si>
    <t>d'heures</t>
  </si>
  <si>
    <t>l'heure</t>
  </si>
  <si>
    <t>interventions</t>
  </si>
  <si>
    <t>d'intervention</t>
  </si>
  <si>
    <t>1.</t>
  </si>
  <si>
    <t>2.</t>
  </si>
  <si>
    <t>3.</t>
  </si>
  <si>
    <t>4.</t>
  </si>
  <si>
    <t>A charge des caisses</t>
  </si>
  <si>
    <t xml:space="preserve">TOTAUX  </t>
  </si>
  <si>
    <t xml:space="preserve">* Prix de l'heure avec charges employé et employeur </t>
  </si>
  <si>
    <r>
      <t>OPAS -</t>
    </r>
    <r>
      <rPr>
        <sz val="10"/>
        <rFont val="Arial Narrow"/>
        <family val="2"/>
      </rPr>
      <t xml:space="preserve"> Evaluation des besoins du patient et de son entourage et mise en place des interventions nécessaires en collaboration avec le médecin et le patient </t>
    </r>
  </si>
  <si>
    <t>1. Thérapie/ traitement (Activités à charge des caisses selon l’art. 7 OPAS)</t>
  </si>
  <si>
    <t xml:space="preserve">Infirmier  </t>
  </si>
  <si>
    <t>INTERVENANTS
du CMS 
(OMPC Art. 13 1-4)</t>
  </si>
  <si>
    <t>Infirmier</t>
  </si>
  <si>
    <r>
      <t>API</t>
    </r>
    <r>
      <rPr>
        <i/>
        <sz val="10"/>
        <rFont val="Arial Narrow"/>
        <family val="2"/>
      </rPr>
      <t>– isolement et détérioration de l’état de santé manifestés, ne peut entretenir de contacts sociaux (lectures, écritures, visites)  que grâce à d’importants services fournis de façon régulière par des tiers                                            -accompagnement pour les activités et les contacts hors du domicile</t>
    </r>
  </si>
  <si>
    <r>
      <t xml:space="preserve">Surveillance de nuit: </t>
    </r>
    <r>
      <rPr>
        <sz val="10"/>
        <rFont val="Arial Narrow"/>
        <family val="2"/>
      </rPr>
      <t>mobilisation, WC ou passage ponctuel au besoin ou sur appel)</t>
    </r>
  </si>
  <si>
    <t>Mensuel (si passage une fois ou plusieurs fois par mois)</t>
  </si>
  <si>
    <t xml:space="preserve">Total mensuel </t>
  </si>
  <si>
    <t>Total non OPAS (traduit automatiquement en heures)</t>
  </si>
  <si>
    <t>Total OPAS  (traduit automatiquement en heures)</t>
  </si>
  <si>
    <t>Total OPAS ( (traduit automatiquement en heures)</t>
  </si>
  <si>
    <t>Total non OPAS  (traduit automatiquement en heures)</t>
  </si>
  <si>
    <t>Personnel d'aide et de soins (IA-ASSC-AF-CRS)</t>
  </si>
  <si>
    <t>Ce formulaire est à retourner au Service de l'action sociale, rue du Scex 4, 1950 Sion</t>
  </si>
  <si>
    <t>Nombre mensuel d'assistance en minute</t>
  </si>
  <si>
    <t xml:space="preserve">Nombre mensuel d'assistance en minute </t>
  </si>
  <si>
    <r>
      <t xml:space="preserve">Niveau d'autonomie:           </t>
    </r>
    <r>
      <rPr>
        <sz val="9"/>
        <rFont val="Arial Narrow"/>
        <family val="2"/>
      </rPr>
      <t>1 = autonome             2 = surveillance         3 = exige de l'aide    
4 = dépendant</t>
    </r>
  </si>
  <si>
    <r>
      <t>Nombre mensuel d'assistance</t>
    </r>
    <r>
      <rPr>
        <b/>
        <sz val="8"/>
        <color indexed="10"/>
        <rFont val="Arial Narrow"/>
        <family val="2"/>
      </rPr>
      <t xml:space="preserve"> </t>
    </r>
    <r>
      <rPr>
        <b/>
        <sz val="8"/>
        <rFont val="Arial Narrow"/>
        <family val="2"/>
      </rPr>
      <t>en minute</t>
    </r>
  </si>
  <si>
    <r>
      <t>OPAS</t>
    </r>
    <r>
      <rPr>
        <sz val="10"/>
        <rFont val="Arial Narrow"/>
        <family val="2"/>
      </rPr>
      <t xml:space="preserve"> - Soins en cas de troubles de l'évacuation urinaire ou intestinale, y compris rééducation en cas d'incontinence</t>
    </r>
  </si>
  <si>
    <r>
      <t xml:space="preserve">Aider la personne pour se déplacer à l'intérieur et à l'extérieur du logement
API </t>
    </r>
    <r>
      <rPr>
        <sz val="10"/>
        <rFont val="Arial Narrow"/>
        <family val="2"/>
      </rPr>
      <t xml:space="preserve">: - se lever/s'asseoir/se coucher
- accompagnement pour les activités et les contacts hors du domicile </t>
    </r>
  </si>
  <si>
    <t>Total mensuel</t>
  </si>
  <si>
    <t>Total prise en charge en heure par jour (points 1-5)</t>
  </si>
  <si>
    <t>(API)</t>
  </si>
  <si>
    <t>Les prestations</t>
  </si>
  <si>
    <t>médico-sociales</t>
  </si>
  <si>
    <t xml:space="preserve">TOTAL ** </t>
  </si>
  <si>
    <t xml:space="preserve">** </t>
  </si>
  <si>
    <t>1. les membres de la famille qui dispensent des soins et des tâches d'assistance ne sont pas pris en compte dans le calcul de la PC</t>
  </si>
  <si>
    <t>3. Les frais peuvent être remboursés jusqu'à concurrence de la perte de gain au plus.</t>
  </si>
  <si>
    <t>Totaux en heure par mois</t>
  </si>
  <si>
    <t>Totaux en heure par jour</t>
  </si>
  <si>
    <r>
      <t>Achats courses:</t>
    </r>
    <r>
      <rPr>
        <sz val="10"/>
        <rFont val="Arial Narrow"/>
        <family val="2"/>
      </rPr>
      <t xml:space="preserve">
- Effectuer les achats pour la personne qui ne peut pas se rendre elle-même dans les magasins (Alimentation, habillement, etc.)
- Conseiller la personne dans ses achats (rapport qualité-prix, etc.) et l’aider à établir un budget - tâches administratives </t>
    </r>
  </si>
  <si>
    <t>Temps requis en minutes pour la tâche</t>
  </si>
  <si>
    <t>Soins et assistance effectué par :</t>
  </si>
  <si>
    <t>Quotidien (si passage tous les jours)</t>
  </si>
  <si>
    <t>4. Gestion - API - accompagnement pour faire face aux nécessités de la vie (Aide pour structurer sa journée, Soutien pour gérer le Quotidien, Instruction pour tenir son ménage et surveillance)</t>
  </si>
  <si>
    <t>Hebdomadaire (si passage 1 ou plusieurs fois par semaine)</t>
  </si>
  <si>
    <t>6. Sécurité personnelle - Autres (attention à ne pas cumuler le temps estimé ci-dessous avec les autres prestations déjà évaluées)</t>
  </si>
  <si>
    <t>2. les membres de la famille qui dispensent des soins et des tâches d'assistance, subissent une perte de gain notable pendant une période prolongée.</t>
  </si>
  <si>
    <r>
      <t xml:space="preserve">OPAS </t>
    </r>
    <r>
      <rPr>
        <sz val="10"/>
        <rFont val="Arial Narrow"/>
        <family val="2"/>
      </rPr>
      <t>- Conseils au patient ainsi que le cas échéant, aux intervenants non professionnels pour:
- l’exécution des soins,
- l’administration de médicaments,
- l’emploi d’appareils médicaux,
 - l'exécution des contrôles nécessaires.</t>
    </r>
  </si>
  <si>
    <r>
      <t xml:space="preserve">Surveillance de jour: Présence  7h.00 à minuit=17h00
</t>
    </r>
    <r>
      <rPr>
        <b/>
        <i/>
        <sz val="10"/>
        <rFont val="Arial Narrow"/>
        <family val="2"/>
      </rPr>
      <t>API</t>
    </r>
    <r>
      <rPr>
        <i/>
        <sz val="10"/>
        <rFont val="Arial Narrow"/>
        <family val="2"/>
      </rPr>
      <t xml:space="preserve"> - Présence régulière d'une tierce personne pour éviter un risque important d'isolement durable
</t>
    </r>
    <r>
      <rPr>
        <b/>
        <i/>
        <sz val="10"/>
        <rFont val="Arial Narrow"/>
        <family val="2"/>
      </rPr>
      <t xml:space="preserve">API </t>
    </r>
    <r>
      <rPr>
        <i/>
        <sz val="10"/>
        <rFont val="Arial Narrow"/>
        <family val="2"/>
      </rPr>
      <t xml:space="preserve">– un besoin de surveillance permanente existe lorsque l’assuré pendant une assez longue période ne peut être laissé seul
</t>
    </r>
    <r>
      <rPr>
        <b/>
        <i/>
        <sz val="10"/>
        <rFont val="Arial Narrow"/>
        <family val="2"/>
      </rPr>
      <t>API</t>
    </r>
    <r>
      <rPr>
        <i/>
        <sz val="10"/>
        <rFont val="Arial Narrow"/>
        <family val="2"/>
      </rPr>
      <t>- la surveillance est réputée passagère lorsque la maladie est intercurrente (par exemple passage ponctuel au besoin ou sur appel)</t>
    </r>
  </si>
  <si>
    <t>Matin</t>
  </si>
  <si>
    <t>Midi</t>
  </si>
  <si>
    <t>Après-midi</t>
  </si>
  <si>
    <t>Soir</t>
  </si>
  <si>
    <t>Dîner</t>
  </si>
  <si>
    <t>Goûter</t>
  </si>
  <si>
    <t>Souper</t>
  </si>
  <si>
    <r>
      <t>Pour les prestations à charge de la LAmal, lorsque l'aide n'est pas totalement assumée par le CMS, indiquer les raisons ci-dessous</t>
    </r>
    <r>
      <rPr>
        <sz val="10"/>
        <rFont val="Arial Narrow"/>
        <family val="2"/>
      </rPr>
      <t xml:space="preserve"> (A remplir par le CMS) </t>
    </r>
  </si>
  <si>
    <t>Le CMS 
(RMPC Art. 14)</t>
  </si>
  <si>
    <t>Du personnel soignant engagé directement 
(RMPC Art.15)</t>
  </si>
  <si>
    <t>Intervenants familiaux (RMPC Art.16)</t>
  </si>
  <si>
    <r>
      <t>Conformément à l’</t>
    </r>
    <r>
      <rPr>
        <b/>
        <i/>
        <sz val="10"/>
        <rFont val="Arial Narrow"/>
        <family val="2"/>
      </rPr>
      <t>article 15 RMPC al. 1</t>
    </r>
    <r>
      <rPr>
        <sz val="10"/>
        <rFont val="Arial Narrow"/>
        <family val="2"/>
      </rPr>
      <t xml:space="preserve">, il importe d'exiger, au regard du principe de la réduction du dommage, </t>
    </r>
    <r>
      <rPr>
        <b/>
        <sz val="10"/>
        <rFont val="Arial Narrow"/>
        <family val="2"/>
      </rPr>
      <t>qu'une personne impotente s'adresse en priorité à une organisation SPITEX reconnue</t>
    </r>
    <r>
      <rPr>
        <sz val="10"/>
        <rFont val="Arial Narrow"/>
        <family val="2"/>
      </rPr>
      <t>, dans la mesure où l'assurance maladie prend en charge les coûts de soins. Cela étant, si une telle organisation n'est pas en mesure de fournir les prestations utiles et en donne les raisons (durée, genre des soins et des tâches d'assistance, …), un remboursement par les PC pourra entrer en ligne de compte, sans distinction.</t>
    </r>
  </si>
  <si>
    <t>Lieu et date :……………………………………………</t>
  </si>
  <si>
    <t>N.B.: Les prestations RMPC sont subsidiaires à celles pouvant être remboursées par l'assurance maladie (LAmal) ou une assurance LCA.</t>
  </si>
  <si>
    <t>INTERVENANTS
du CMS 
(RMPC Art. 14)</t>
  </si>
  <si>
    <t>Intervenants du CMS (RMPC Art. 14)</t>
  </si>
  <si>
    <t>A charge du RMPC</t>
  </si>
  <si>
    <t>A charge du RMPC si les conditions suivantes sont remplies (art. 16, RMPC) :</t>
  </si>
  <si>
    <t>Le CMS associé</t>
  </si>
  <si>
    <t>Le bénéficiaire (ou son représentant légal)</t>
  </si>
  <si>
    <r>
      <t>Signature</t>
    </r>
    <r>
      <rPr>
        <sz val="10"/>
        <rFont val="Arial"/>
        <family val="0"/>
      </rPr>
      <t xml:space="preserve"> : …………………………………………….</t>
    </r>
  </si>
  <si>
    <r>
      <t>Signature</t>
    </r>
    <r>
      <rPr>
        <sz val="10"/>
        <rFont val="Arial"/>
        <family val="0"/>
      </rPr>
      <t xml:space="preserve"> :…………………………………………….</t>
    </r>
  </si>
  <si>
    <r>
      <t>Signature</t>
    </r>
    <r>
      <rPr>
        <sz val="10"/>
        <rFont val="Arial"/>
        <family val="0"/>
      </rPr>
      <t xml:space="preserve"> : ……………………………………………..</t>
    </r>
  </si>
</sst>
</file>

<file path=xl/styles.xml><?xml version="1.0" encoding="utf-8"?>
<styleSheet xmlns="http://schemas.openxmlformats.org/spreadsheetml/2006/main">
  <numFmts count="1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quot;Frs.&quot;* ###0.00"/>
  </numFmts>
  <fonts count="56">
    <font>
      <sz val="10"/>
      <name val="Arial"/>
      <family val="0"/>
    </font>
    <font>
      <b/>
      <sz val="10"/>
      <name val="Arial"/>
      <family val="2"/>
    </font>
    <font>
      <sz val="8"/>
      <name val="Arial"/>
      <family val="0"/>
    </font>
    <font>
      <sz val="6"/>
      <name val="Arial"/>
      <family val="0"/>
    </font>
    <font>
      <b/>
      <i/>
      <sz val="10"/>
      <name val="Arial"/>
      <family val="2"/>
    </font>
    <font>
      <sz val="10"/>
      <name val="Arial Narrow"/>
      <family val="2"/>
    </font>
    <font>
      <b/>
      <sz val="10"/>
      <name val="Arial Narrow"/>
      <family val="2"/>
    </font>
    <font>
      <b/>
      <u val="single"/>
      <sz val="10"/>
      <name val="Arial Narrow"/>
      <family val="2"/>
    </font>
    <font>
      <b/>
      <i/>
      <sz val="10"/>
      <name val="Arial Narrow"/>
      <family val="2"/>
    </font>
    <font>
      <i/>
      <sz val="10"/>
      <name val="Arial Narrow"/>
      <family val="2"/>
    </font>
    <font>
      <b/>
      <sz val="11"/>
      <name val="Arial"/>
      <family val="2"/>
    </font>
    <font>
      <b/>
      <sz val="9"/>
      <name val="Arial"/>
      <family val="2"/>
    </font>
    <font>
      <b/>
      <i/>
      <sz val="9"/>
      <name val="Arial"/>
      <family val="2"/>
    </font>
    <font>
      <sz val="9"/>
      <name val="Arial"/>
      <family val="0"/>
    </font>
    <font>
      <b/>
      <sz val="9"/>
      <name val="Arial Narrow"/>
      <family val="2"/>
    </font>
    <font>
      <sz val="9"/>
      <name val="Arial Narrow"/>
      <family val="2"/>
    </font>
    <font>
      <b/>
      <sz val="8"/>
      <name val="Arial Narrow"/>
      <family val="2"/>
    </font>
    <font>
      <b/>
      <sz val="8"/>
      <color indexed="10"/>
      <name val="Arial Narrow"/>
      <family val="2"/>
    </font>
    <font>
      <b/>
      <sz val="8"/>
      <name val="Arial"/>
      <family val="0"/>
    </font>
    <font>
      <sz val="11"/>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52"/>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22"/>
        <bgColor indexed="64"/>
      </patternFill>
    </fill>
    <fill>
      <patternFill patternType="solid">
        <fgColor indexed="45"/>
        <bgColor indexed="64"/>
      </patternFill>
    </fill>
    <fill>
      <patternFill patternType="solid">
        <fgColor indexed="4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medium"/>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30" borderId="0" applyNumberFormat="0" applyBorder="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304">
    <xf numFmtId="0" fontId="0" fillId="0" borderId="0" xfId="0" applyAlignment="1">
      <alignment/>
    </xf>
    <xf numFmtId="0" fontId="1" fillId="0" borderId="0" xfId="0" applyFont="1" applyAlignment="1">
      <alignment/>
    </xf>
    <xf numFmtId="0" fontId="2" fillId="0" borderId="0" xfId="0" applyFont="1" applyAlignment="1">
      <alignment horizontal="center" vertical="top"/>
    </xf>
    <xf numFmtId="0" fontId="0" fillId="0" borderId="0" xfId="0" applyAlignment="1">
      <alignment horizontal="center" vertical="top"/>
    </xf>
    <xf numFmtId="0" fontId="3" fillId="0" borderId="0" xfId="0" applyFont="1" applyAlignment="1">
      <alignment horizontal="center" vertical="top"/>
    </xf>
    <xf numFmtId="0" fontId="3" fillId="0" borderId="0" xfId="0" applyFont="1" applyAlignment="1">
      <alignment/>
    </xf>
    <xf numFmtId="0" fontId="1" fillId="0" borderId="0" xfId="0" applyFont="1" applyAlignment="1">
      <alignment horizontal="center" vertical="top"/>
    </xf>
    <xf numFmtId="0" fontId="1" fillId="0" borderId="0" xfId="0" applyFont="1" applyBorder="1" applyAlignment="1">
      <alignment horizontal="left" vertical="top" wrapText="1"/>
    </xf>
    <xf numFmtId="0" fontId="0" fillId="0" borderId="0" xfId="0" applyFont="1" applyBorder="1" applyAlignment="1">
      <alignment horizontal="left" vertical="top"/>
    </xf>
    <xf numFmtId="0" fontId="2" fillId="0" borderId="0" xfId="0" applyFont="1" applyAlignment="1">
      <alignment horizontal="left" vertical="top"/>
    </xf>
    <xf numFmtId="0" fontId="0" fillId="0" borderId="0" xfId="0" applyAlignment="1">
      <alignment horizontal="left"/>
    </xf>
    <xf numFmtId="0" fontId="1" fillId="0" borderId="0" xfId="0" applyFont="1" applyAlignment="1">
      <alignment horizontal="left"/>
    </xf>
    <xf numFmtId="0" fontId="1" fillId="0" borderId="0" xfId="0" applyFont="1" applyAlignment="1">
      <alignment horizontal="center" vertical="top"/>
    </xf>
    <xf numFmtId="0" fontId="1" fillId="0" borderId="0" xfId="0" applyFont="1" applyAlignment="1">
      <alignment/>
    </xf>
    <xf numFmtId="0" fontId="1" fillId="33" borderId="0" xfId="0" applyFont="1" applyFill="1" applyAlignment="1">
      <alignment horizontal="center" vertical="top"/>
    </xf>
    <xf numFmtId="0" fontId="1" fillId="33" borderId="0" xfId="0" applyFont="1" applyFill="1" applyAlignment="1">
      <alignment/>
    </xf>
    <xf numFmtId="0" fontId="0" fillId="34" borderId="0" xfId="0" applyFill="1" applyAlignment="1">
      <alignment horizontal="center" vertical="top"/>
    </xf>
    <xf numFmtId="0" fontId="0" fillId="34" borderId="0" xfId="0" applyFill="1" applyAlignment="1">
      <alignment/>
    </xf>
    <xf numFmtId="49" fontId="0" fillId="0" borderId="0" xfId="0" applyNumberFormat="1" applyAlignment="1">
      <alignment horizontal="right"/>
    </xf>
    <xf numFmtId="49" fontId="0" fillId="0" borderId="0" xfId="0" applyNumberFormat="1" applyAlignment="1" applyProtection="1">
      <alignment horizontal="right"/>
      <protection/>
    </xf>
    <xf numFmtId="0" fontId="0" fillId="0" borderId="0" xfId="0" applyAlignment="1" applyProtection="1">
      <alignment/>
      <protection/>
    </xf>
    <xf numFmtId="49" fontId="0" fillId="0" borderId="10" xfId="0" applyNumberFormat="1" applyBorder="1" applyAlignment="1" applyProtection="1">
      <alignment horizontal="right"/>
      <protection/>
    </xf>
    <xf numFmtId="0" fontId="0" fillId="0" borderId="10" xfId="0" applyBorder="1" applyAlignment="1" applyProtection="1">
      <alignment/>
      <protection/>
    </xf>
    <xf numFmtId="0" fontId="0" fillId="0" borderId="0" xfId="0" applyBorder="1" applyAlignment="1" applyProtection="1">
      <alignment/>
      <protection/>
    </xf>
    <xf numFmtId="49" fontId="0" fillId="0" borderId="11" xfId="0" applyNumberFormat="1" applyBorder="1" applyAlignment="1" applyProtection="1">
      <alignment horizontal="right"/>
      <protection/>
    </xf>
    <xf numFmtId="0" fontId="0" fillId="0" borderId="12" xfId="0" applyBorder="1" applyAlignment="1" applyProtection="1">
      <alignment/>
      <protection/>
    </xf>
    <xf numFmtId="0" fontId="11" fillId="0" borderId="0" xfId="0" applyFont="1" applyAlignment="1" applyProtection="1">
      <alignment/>
      <protection/>
    </xf>
    <xf numFmtId="0" fontId="11" fillId="0" borderId="13" xfId="0" applyFont="1" applyBorder="1" applyAlignment="1" applyProtection="1">
      <alignment horizontal="center"/>
      <protection/>
    </xf>
    <xf numFmtId="0" fontId="11" fillId="0" borderId="11" xfId="0" applyFont="1" applyBorder="1" applyAlignment="1" applyProtection="1">
      <alignment horizontal="center"/>
      <protection/>
    </xf>
    <xf numFmtId="0" fontId="11" fillId="0" borderId="14" xfId="0" applyFont="1" applyBorder="1" applyAlignment="1" applyProtection="1">
      <alignment horizontal="center"/>
      <protection/>
    </xf>
    <xf numFmtId="0" fontId="11" fillId="0" borderId="13" xfId="0" applyFont="1" applyBorder="1" applyAlignment="1" applyProtection="1">
      <alignment/>
      <protection/>
    </xf>
    <xf numFmtId="49" fontId="11" fillId="0" borderId="15" xfId="0" applyNumberFormat="1" applyFont="1" applyBorder="1" applyAlignment="1" applyProtection="1">
      <alignment horizontal="right"/>
      <protection/>
    </xf>
    <xf numFmtId="0" fontId="11" fillId="0" borderId="10" xfId="0" applyFont="1" applyBorder="1" applyAlignment="1" applyProtection="1">
      <alignment/>
      <protection/>
    </xf>
    <xf numFmtId="0" fontId="11" fillId="0" borderId="16" xfId="0" applyFont="1" applyBorder="1" applyAlignment="1" applyProtection="1">
      <alignment/>
      <protection/>
    </xf>
    <xf numFmtId="0" fontId="11" fillId="0" borderId="15" xfId="0" applyFont="1" applyBorder="1" applyAlignment="1" applyProtection="1">
      <alignment horizontal="center"/>
      <protection/>
    </xf>
    <xf numFmtId="0" fontId="11" fillId="0" borderId="16" xfId="0" applyFont="1" applyBorder="1" applyAlignment="1" applyProtection="1">
      <alignment horizontal="center"/>
      <protection/>
    </xf>
    <xf numFmtId="0" fontId="11" fillId="0" borderId="17" xfId="0" applyFont="1" applyBorder="1" applyAlignment="1" applyProtection="1">
      <alignment horizontal="center"/>
      <protection/>
    </xf>
    <xf numFmtId="49" fontId="1" fillId="0" borderId="11" xfId="0" applyNumberFormat="1" applyFont="1" applyBorder="1" applyAlignment="1" applyProtection="1">
      <alignment horizontal="left"/>
      <protection/>
    </xf>
    <xf numFmtId="0" fontId="1" fillId="0" borderId="0" xfId="0" applyFont="1" applyAlignment="1" applyProtection="1">
      <alignment/>
      <protection/>
    </xf>
    <xf numFmtId="4" fontId="1" fillId="35" borderId="12" xfId="0" applyNumberFormat="1" applyFont="1" applyFill="1" applyBorder="1" applyAlignment="1" applyProtection="1">
      <alignment horizontal="center" vertical="center"/>
      <protection hidden="1"/>
    </xf>
    <xf numFmtId="4" fontId="1" fillId="35" borderId="18" xfId="0" applyNumberFormat="1" applyFont="1" applyFill="1" applyBorder="1" applyAlignment="1" applyProtection="1">
      <alignment horizontal="center" vertical="center"/>
      <protection hidden="1"/>
    </xf>
    <xf numFmtId="49" fontId="1" fillId="0" borderId="11" xfId="0" applyNumberFormat="1" applyFont="1" applyBorder="1" applyAlignment="1" applyProtection="1">
      <alignment horizontal="right"/>
      <protection/>
    </xf>
    <xf numFmtId="0" fontId="1" fillId="0" borderId="10" xfId="0" applyFont="1" applyBorder="1" applyAlignment="1" applyProtection="1">
      <alignment/>
      <protection/>
    </xf>
    <xf numFmtId="0" fontId="0" fillId="0" borderId="0" xfId="0" applyAlignment="1" applyProtection="1">
      <alignment horizontal="right"/>
      <protection/>
    </xf>
    <xf numFmtId="49" fontId="0" fillId="0" borderId="0" xfId="0" applyNumberFormat="1" applyAlignment="1" applyProtection="1">
      <alignment horizontal="left" indent="1"/>
      <protection/>
    </xf>
    <xf numFmtId="0" fontId="0" fillId="0" borderId="0" xfId="0" applyAlignment="1" applyProtection="1">
      <alignment horizontal="left" indent="1"/>
      <protection/>
    </xf>
    <xf numFmtId="0" fontId="0" fillId="0" borderId="18" xfId="0" applyBorder="1" applyAlignment="1">
      <alignment horizontal="center" vertical="top"/>
    </xf>
    <xf numFmtId="0" fontId="0" fillId="0" borderId="18" xfId="0" applyBorder="1" applyAlignment="1">
      <alignment/>
    </xf>
    <xf numFmtId="0" fontId="1" fillId="0" borderId="0" xfId="0" applyFont="1" applyFill="1" applyBorder="1" applyAlignment="1" applyProtection="1">
      <alignment horizontal="center" vertical="center" textRotation="90" wrapText="1"/>
      <protection/>
    </xf>
    <xf numFmtId="4" fontId="1" fillId="0" borderId="14" xfId="0" applyNumberFormat="1" applyFont="1" applyFill="1" applyBorder="1" applyAlignment="1" applyProtection="1">
      <alignment/>
      <protection/>
    </xf>
    <xf numFmtId="2" fontId="1" fillId="0" borderId="13" xfId="0" applyNumberFormat="1" applyFont="1" applyFill="1" applyBorder="1" applyAlignment="1" applyProtection="1">
      <alignment horizontal="center" vertical="center"/>
      <protection hidden="1"/>
    </xf>
    <xf numFmtId="4" fontId="1" fillId="0" borderId="11" xfId="0" applyNumberFormat="1" applyFont="1" applyFill="1" applyBorder="1" applyAlignment="1" applyProtection="1">
      <alignment horizontal="center" vertical="center"/>
      <protection hidden="1"/>
    </xf>
    <xf numFmtId="2" fontId="1" fillId="0" borderId="11" xfId="0" applyNumberFormat="1" applyFont="1" applyFill="1" applyBorder="1" applyAlignment="1" applyProtection="1">
      <alignment horizontal="center" vertical="center"/>
      <protection hidden="1"/>
    </xf>
    <xf numFmtId="4" fontId="1" fillId="0" borderId="13" xfId="0" applyNumberFormat="1" applyFont="1" applyFill="1" applyBorder="1" applyAlignment="1" applyProtection="1">
      <alignment horizontal="center"/>
      <protection/>
    </xf>
    <xf numFmtId="0" fontId="0" fillId="0" borderId="0" xfId="0" applyFill="1" applyAlignment="1" applyProtection="1">
      <alignment/>
      <protection/>
    </xf>
    <xf numFmtId="0" fontId="0" fillId="0" borderId="0" xfId="0" applyFill="1" applyAlignment="1">
      <alignment/>
    </xf>
    <xf numFmtId="0" fontId="0" fillId="36" borderId="19" xfId="0" applyFill="1" applyBorder="1" applyAlignment="1">
      <alignment/>
    </xf>
    <xf numFmtId="4" fontId="1" fillId="0" borderId="0" xfId="0" applyNumberFormat="1" applyFont="1" applyFill="1" applyBorder="1" applyAlignment="1" applyProtection="1">
      <alignment/>
      <protection/>
    </xf>
    <xf numFmtId="0" fontId="5" fillId="0" borderId="0" xfId="0" applyNumberFormat="1" applyFont="1" applyBorder="1" applyAlignment="1">
      <alignment horizontal="left" vertical="top" wrapText="1"/>
    </xf>
    <xf numFmtId="49" fontId="1" fillId="0" borderId="11" xfId="0" applyNumberFormat="1" applyFont="1" applyBorder="1" applyAlignment="1" applyProtection="1">
      <alignment vertical="center"/>
      <protection/>
    </xf>
    <xf numFmtId="0" fontId="1" fillId="37" borderId="20" xfId="0" applyFont="1" applyFill="1" applyBorder="1" applyAlignment="1" applyProtection="1">
      <alignment vertical="center" wrapText="1"/>
      <protection/>
    </xf>
    <xf numFmtId="0" fontId="6" fillId="33" borderId="16"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0" borderId="16" xfId="0" applyFont="1" applyBorder="1" applyAlignment="1">
      <alignment horizontal="left" vertical="center" wrapText="1"/>
    </xf>
    <xf numFmtId="0" fontId="6" fillId="0" borderId="18" xfId="0" applyFont="1" applyBorder="1" applyAlignment="1">
      <alignment horizontal="left" vertical="center" wrapText="1"/>
    </xf>
    <xf numFmtId="0" fontId="5" fillId="0" borderId="18" xfId="0" applyFont="1" applyBorder="1" applyAlignment="1">
      <alignment horizontal="left" vertical="center" wrapText="1"/>
    </xf>
    <xf numFmtId="0" fontId="6" fillId="0" borderId="18" xfId="0" applyNumberFormat="1" applyFont="1" applyBorder="1" applyAlignment="1">
      <alignment horizontal="left" vertical="center" wrapText="1"/>
    </xf>
    <xf numFmtId="0" fontId="6" fillId="33" borderId="18" xfId="0" applyFont="1" applyFill="1" applyBorder="1" applyAlignment="1">
      <alignment horizontal="right" vertical="center"/>
    </xf>
    <xf numFmtId="0" fontId="6" fillId="33" borderId="18" xfId="0" applyFont="1" applyFill="1" applyBorder="1" applyAlignment="1">
      <alignment vertical="center"/>
    </xf>
    <xf numFmtId="2" fontId="6" fillId="33" borderId="18" xfId="0" applyNumberFormat="1" applyFont="1" applyFill="1" applyBorder="1" applyAlignment="1">
      <alignment vertical="center"/>
    </xf>
    <xf numFmtId="0" fontId="6" fillId="36" borderId="18" xfId="0" applyFont="1" applyFill="1" applyBorder="1" applyAlignment="1">
      <alignment horizontal="left" vertical="center"/>
    </xf>
    <xf numFmtId="0" fontId="6" fillId="36" borderId="18" xfId="0" applyFont="1" applyFill="1" applyBorder="1" applyAlignment="1">
      <alignment horizontal="right" vertical="center"/>
    </xf>
    <xf numFmtId="2" fontId="6" fillId="36" borderId="18" xfId="0" applyNumberFormat="1" applyFont="1" applyFill="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center" vertical="center"/>
    </xf>
    <xf numFmtId="2" fontId="0" fillId="0" borderId="18" xfId="0" applyNumberFormat="1" applyBorder="1" applyAlignment="1">
      <alignment vertical="center"/>
    </xf>
    <xf numFmtId="2" fontId="0" fillId="0" borderId="13" xfId="0" applyNumberFormat="1" applyBorder="1" applyAlignment="1" applyProtection="1">
      <alignment/>
      <protection/>
    </xf>
    <xf numFmtId="4" fontId="0" fillId="0" borderId="11" xfId="0" applyNumberFormat="1" applyBorder="1" applyAlignment="1" applyProtection="1">
      <alignment horizontal="center"/>
      <protection/>
    </xf>
    <xf numFmtId="4" fontId="0" fillId="35" borderId="11" xfId="0" applyNumberFormat="1" applyFill="1" applyBorder="1" applyAlignment="1" applyProtection="1">
      <alignment horizontal="center"/>
      <protection/>
    </xf>
    <xf numFmtId="0" fontId="0" fillId="0" borderId="13" xfId="0" applyBorder="1" applyAlignment="1" applyProtection="1">
      <alignment horizontal="center"/>
      <protection/>
    </xf>
    <xf numFmtId="0" fontId="1" fillId="0" borderId="21" xfId="0" applyFont="1" applyBorder="1" applyAlignment="1" applyProtection="1">
      <alignment/>
      <protection/>
    </xf>
    <xf numFmtId="0" fontId="1" fillId="0" borderId="0" xfId="0" applyFont="1" applyBorder="1" applyAlignment="1" applyProtection="1">
      <alignment/>
      <protection/>
    </xf>
    <xf numFmtId="0" fontId="1" fillId="0" borderId="13" xfId="0" applyFont="1" applyBorder="1" applyAlignment="1" applyProtection="1">
      <alignment/>
      <protection/>
    </xf>
    <xf numFmtId="0" fontId="1" fillId="0" borderId="16" xfId="0" applyFont="1" applyBorder="1" applyAlignment="1" applyProtection="1">
      <alignment/>
      <protection/>
    </xf>
    <xf numFmtId="0" fontId="5" fillId="0" borderId="18" xfId="0" applyNumberFormat="1" applyFont="1" applyBorder="1" applyAlignment="1">
      <alignment vertical="center"/>
    </xf>
    <xf numFmtId="0" fontId="5" fillId="38" borderId="18" xfId="0" applyNumberFormat="1" applyFont="1" applyFill="1" applyBorder="1" applyAlignment="1">
      <alignment vertical="center"/>
    </xf>
    <xf numFmtId="0" fontId="5" fillId="0" borderId="18" xfId="0" applyNumberFormat="1" applyFont="1" applyBorder="1" applyAlignment="1">
      <alignment horizontal="right" vertical="center"/>
    </xf>
    <xf numFmtId="0" fontId="5" fillId="38" borderId="18" xfId="0" applyNumberFormat="1" applyFont="1" applyFill="1" applyBorder="1" applyAlignment="1">
      <alignment horizontal="right" vertical="center"/>
    </xf>
    <xf numFmtId="0" fontId="5" fillId="0" borderId="18" xfId="0" applyNumberFormat="1" applyFont="1" applyFill="1" applyBorder="1" applyAlignment="1">
      <alignment horizontal="right" vertical="center"/>
    </xf>
    <xf numFmtId="2" fontId="6" fillId="33" borderId="18" xfId="0" applyNumberFormat="1" applyFont="1" applyFill="1" applyBorder="1" applyAlignment="1">
      <alignment horizontal="right" vertical="center"/>
    </xf>
    <xf numFmtId="0" fontId="5" fillId="0" borderId="18" xfId="0" applyNumberFormat="1" applyFont="1" applyBorder="1" applyAlignment="1">
      <alignment horizontal="center" vertical="center"/>
    </xf>
    <xf numFmtId="0" fontId="5" fillId="38" borderId="18" xfId="0" applyNumberFormat="1" applyFont="1" applyFill="1" applyBorder="1" applyAlignment="1">
      <alignment horizontal="center" vertical="center"/>
    </xf>
    <xf numFmtId="0" fontId="0" fillId="36" borderId="22" xfId="0" applyFill="1" applyBorder="1" applyAlignment="1">
      <alignment horizontal="center" vertical="top"/>
    </xf>
    <xf numFmtId="0" fontId="0" fillId="36" borderId="22" xfId="0" applyFill="1" applyBorder="1" applyAlignment="1">
      <alignment/>
    </xf>
    <xf numFmtId="0" fontId="5" fillId="0" borderId="18" xfId="0" applyFont="1" applyBorder="1" applyAlignment="1" applyProtection="1">
      <alignment horizontal="center" vertical="center"/>
      <protection locked="0"/>
    </xf>
    <xf numFmtId="0" fontId="5" fillId="0" borderId="18" xfId="0" applyFont="1" applyBorder="1" applyAlignment="1">
      <alignment vertical="center"/>
    </xf>
    <xf numFmtId="0" fontId="5" fillId="39" borderId="18" xfId="0" applyFont="1" applyFill="1" applyBorder="1" applyAlignment="1">
      <alignment horizontal="right" vertical="center"/>
    </xf>
    <xf numFmtId="0" fontId="5" fillId="0" borderId="18" xfId="0" applyFont="1" applyBorder="1" applyAlignment="1">
      <alignment horizontal="right" vertical="center"/>
    </xf>
    <xf numFmtId="0" fontId="6" fillId="33" borderId="18" xfId="0" applyFont="1" applyFill="1" applyBorder="1" applyAlignment="1">
      <alignment horizontal="center" vertical="center"/>
    </xf>
    <xf numFmtId="0" fontId="5" fillId="0" borderId="18" xfId="0" applyFont="1" applyBorder="1" applyAlignment="1">
      <alignment horizontal="center" vertical="center"/>
    </xf>
    <xf numFmtId="2" fontId="6" fillId="0" borderId="18" xfId="0" applyNumberFormat="1" applyFont="1" applyFill="1" applyBorder="1" applyAlignment="1">
      <alignment horizontal="right" vertical="center"/>
    </xf>
    <xf numFmtId="1" fontId="6" fillId="0" borderId="18" xfId="0" applyNumberFormat="1" applyFont="1" applyBorder="1" applyAlignment="1">
      <alignment horizontal="right" vertical="center"/>
    </xf>
    <xf numFmtId="0" fontId="11" fillId="0" borderId="11" xfId="0" applyFont="1" applyFill="1" applyBorder="1" applyAlignment="1" applyProtection="1">
      <alignment horizontal="center"/>
      <protection/>
    </xf>
    <xf numFmtId="0" fontId="11" fillId="0" borderId="15" xfId="0" applyFont="1" applyFill="1" applyBorder="1" applyAlignment="1" applyProtection="1">
      <alignment horizontal="center"/>
      <protection/>
    </xf>
    <xf numFmtId="4" fontId="0" fillId="0" borderId="18" xfId="0" applyNumberFormat="1" applyBorder="1" applyAlignment="1" applyProtection="1">
      <alignment horizontal="center"/>
      <protection/>
    </xf>
    <xf numFmtId="2" fontId="0" fillId="0" borderId="18" xfId="0" applyNumberFormat="1" applyBorder="1" applyAlignment="1" applyProtection="1">
      <alignment horizontal="center"/>
      <protection/>
    </xf>
    <xf numFmtId="4" fontId="0" fillId="0" borderId="18" xfId="0" applyNumberFormat="1" applyBorder="1" applyAlignment="1" applyProtection="1">
      <alignment/>
      <protection hidden="1"/>
    </xf>
    <xf numFmtId="0" fontId="1" fillId="0" borderId="0" xfId="0" applyFont="1" applyBorder="1" applyAlignment="1" applyProtection="1">
      <alignment horizontal="left" vertical="top"/>
      <protection/>
    </xf>
    <xf numFmtId="2" fontId="1" fillId="0" borderId="0" xfId="0" applyNumberFormat="1" applyFont="1" applyFill="1" applyBorder="1" applyAlignment="1" applyProtection="1">
      <alignment horizontal="center" vertical="center"/>
      <protection hidden="1"/>
    </xf>
    <xf numFmtId="4" fontId="1" fillId="0" borderId="0" xfId="0" applyNumberFormat="1" applyFont="1" applyFill="1" applyBorder="1" applyAlignment="1" applyProtection="1">
      <alignment horizontal="center" vertical="center"/>
      <protection hidden="1"/>
    </xf>
    <xf numFmtId="4" fontId="1" fillId="0" borderId="0" xfId="0" applyNumberFormat="1" applyFont="1" applyFill="1" applyBorder="1" applyAlignment="1" applyProtection="1">
      <alignment horizontal="center"/>
      <protection/>
    </xf>
    <xf numFmtId="2" fontId="0" fillId="0" borderId="18" xfId="0" applyNumberFormat="1" applyFill="1" applyBorder="1" applyAlignment="1" applyProtection="1">
      <alignment horizontal="center"/>
      <protection/>
    </xf>
    <xf numFmtId="49" fontId="1" fillId="0" borderId="12" xfId="0" applyNumberFormat="1" applyFont="1" applyBorder="1" applyAlignment="1" applyProtection="1">
      <alignment horizontal="left"/>
      <protection/>
    </xf>
    <xf numFmtId="2" fontId="1" fillId="35" borderId="18" xfId="0" applyNumberFormat="1" applyFont="1" applyFill="1" applyBorder="1" applyAlignment="1" applyProtection="1">
      <alignment horizontal="center"/>
      <protection/>
    </xf>
    <xf numFmtId="4" fontId="1" fillId="35" borderId="18" xfId="0" applyNumberFormat="1" applyFont="1" applyFill="1" applyBorder="1" applyAlignment="1" applyProtection="1">
      <alignment horizontal="center"/>
      <protection/>
    </xf>
    <xf numFmtId="4" fontId="1" fillId="35" borderId="18" xfId="0" applyNumberFormat="1" applyFont="1" applyFill="1" applyBorder="1" applyAlignment="1" applyProtection="1">
      <alignment/>
      <protection/>
    </xf>
    <xf numFmtId="2" fontId="0" fillId="34" borderId="18" xfId="0" applyNumberFormat="1" applyFill="1" applyBorder="1" applyAlignment="1" applyProtection="1">
      <alignment/>
      <protection/>
    </xf>
    <xf numFmtId="2" fontId="1" fillId="35" borderId="18" xfId="0" applyNumberFormat="1" applyFont="1" applyFill="1" applyBorder="1" applyAlignment="1" applyProtection="1">
      <alignment horizontal="center" vertical="center"/>
      <protection/>
    </xf>
    <xf numFmtId="4" fontId="1" fillId="35" borderId="12" xfId="0" applyNumberFormat="1" applyFont="1" applyFill="1" applyBorder="1" applyAlignment="1" applyProtection="1">
      <alignment horizontal="center" vertical="center"/>
      <protection/>
    </xf>
    <xf numFmtId="4" fontId="0" fillId="0" borderId="18" xfId="0" applyNumberFormat="1" applyBorder="1" applyAlignment="1" applyProtection="1">
      <alignment horizontal="center"/>
      <protection locked="0"/>
    </xf>
    <xf numFmtId="4" fontId="0" fillId="0" borderId="18" xfId="0" applyNumberFormat="1" applyBorder="1" applyAlignment="1" applyProtection="1">
      <alignment/>
      <protection/>
    </xf>
    <xf numFmtId="0" fontId="0" fillId="0" borderId="11" xfId="0" applyBorder="1" applyAlignment="1" applyProtection="1">
      <alignment vertical="center"/>
      <protection/>
    </xf>
    <xf numFmtId="0" fontId="0" fillId="0" borderId="0" xfId="0" applyAlignment="1" applyProtection="1">
      <alignment/>
      <protection/>
    </xf>
    <xf numFmtId="0" fontId="0" fillId="0" borderId="14" xfId="0" applyBorder="1" applyAlignment="1" applyProtection="1">
      <alignment/>
      <protection/>
    </xf>
    <xf numFmtId="0" fontId="0" fillId="0" borderId="15" xfId="0" applyBorder="1" applyAlignment="1" applyProtection="1">
      <alignment vertical="center"/>
      <protection/>
    </xf>
    <xf numFmtId="0" fontId="0" fillId="0" borderId="10" xfId="0" applyBorder="1" applyAlignment="1" applyProtection="1">
      <alignment/>
      <protection/>
    </xf>
    <xf numFmtId="0" fontId="0" fillId="0" borderId="17" xfId="0" applyBorder="1" applyAlignment="1" applyProtection="1">
      <alignment/>
      <protection/>
    </xf>
    <xf numFmtId="0" fontId="0" fillId="0" borderId="11" xfId="0" applyBorder="1" applyAlignment="1" applyProtection="1">
      <alignment/>
      <protection/>
    </xf>
    <xf numFmtId="4" fontId="1" fillId="35" borderId="18" xfId="0" applyNumberFormat="1" applyFont="1" applyFill="1" applyBorder="1" applyAlignment="1" applyProtection="1">
      <alignment horizontal="center" vertical="center"/>
      <protection/>
    </xf>
    <xf numFmtId="4" fontId="0" fillId="0" borderId="14" xfId="0" applyNumberFormat="1" applyBorder="1" applyAlignment="1" applyProtection="1">
      <alignment/>
      <protection/>
    </xf>
    <xf numFmtId="4" fontId="0" fillId="0" borderId="13" xfId="0" applyNumberFormat="1" applyBorder="1" applyAlignment="1" applyProtection="1">
      <alignment horizontal="center"/>
      <protection locked="0"/>
    </xf>
    <xf numFmtId="4" fontId="1" fillId="35" borderId="18" xfId="0" applyNumberFormat="1" applyFont="1" applyFill="1" applyBorder="1" applyAlignment="1" applyProtection="1">
      <alignment horizontal="center"/>
      <protection locked="0"/>
    </xf>
    <xf numFmtId="2" fontId="0" fillId="0" borderId="13" xfId="0" applyNumberFormat="1" applyFill="1" applyBorder="1" applyAlignment="1" applyProtection="1">
      <alignment horizontal="center" vertical="center"/>
      <protection locked="0"/>
    </xf>
    <xf numFmtId="4" fontId="0" fillId="0" borderId="14" xfId="0" applyNumberFormat="1" applyBorder="1" applyAlignment="1" applyProtection="1">
      <alignment horizontal="center"/>
      <protection locked="0"/>
    </xf>
    <xf numFmtId="2" fontId="0" fillId="0" borderId="13" xfId="0" applyNumberFormat="1" applyFont="1" applyFill="1" applyBorder="1" applyAlignment="1" applyProtection="1">
      <alignment horizontal="center" vertical="center"/>
      <protection locked="0"/>
    </xf>
    <xf numFmtId="4" fontId="0" fillId="0" borderId="14" xfId="0" applyNumberFormat="1" applyFont="1" applyBorder="1" applyAlignment="1" applyProtection="1">
      <alignment/>
      <protection locked="0"/>
    </xf>
    <xf numFmtId="4" fontId="0" fillId="0" borderId="13" xfId="0" applyNumberFormat="1" applyFont="1" applyBorder="1" applyAlignment="1" applyProtection="1">
      <alignment/>
      <protection/>
    </xf>
    <xf numFmtId="2" fontId="1" fillId="34" borderId="18" xfId="0" applyNumberFormat="1" applyFont="1" applyFill="1" applyBorder="1" applyAlignment="1" applyProtection="1">
      <alignment horizontal="center" vertical="center"/>
      <protection/>
    </xf>
    <xf numFmtId="171" fontId="10" fillId="34" borderId="18" xfId="0" applyNumberFormat="1" applyFont="1" applyFill="1" applyBorder="1" applyAlignment="1" applyProtection="1">
      <alignment horizontal="left" vertical="center" indent="1"/>
      <protection/>
    </xf>
    <xf numFmtId="0" fontId="2" fillId="38" borderId="18" xfId="0" applyFont="1" applyFill="1" applyBorder="1" applyAlignment="1" applyProtection="1">
      <alignment vertical="center" wrapText="1"/>
      <protection locked="0"/>
    </xf>
    <xf numFmtId="0" fontId="16" fillId="0" borderId="18" xfId="0" applyFont="1" applyBorder="1" applyAlignment="1">
      <alignment horizontal="center" vertical="center" wrapText="1"/>
    </xf>
    <xf numFmtId="0" fontId="16" fillId="39" borderId="18" xfId="0" applyFont="1" applyFill="1" applyBorder="1" applyAlignment="1">
      <alignment horizontal="center" vertical="center" wrapText="1"/>
    </xf>
    <xf numFmtId="0" fontId="16" fillId="38" borderId="18" xfId="0" applyFont="1" applyFill="1" applyBorder="1" applyAlignment="1">
      <alignment horizontal="center" vertical="center" wrapText="1"/>
    </xf>
    <xf numFmtId="0" fontId="16" fillId="39" borderId="21" xfId="0" applyFont="1" applyFill="1" applyBorder="1" applyAlignment="1">
      <alignment horizontal="center" vertical="center" wrapText="1"/>
    </xf>
    <xf numFmtId="0" fontId="5" fillId="0" borderId="16" xfId="0" applyFont="1" applyBorder="1" applyAlignment="1" applyProtection="1">
      <alignment horizontal="center" vertical="center"/>
      <protection locked="0"/>
    </xf>
    <xf numFmtId="0" fontId="5" fillId="0" borderId="16" xfId="0" applyFont="1" applyBorder="1" applyAlignment="1" applyProtection="1">
      <alignment horizontal="right" vertical="center"/>
      <protection locked="0"/>
    </xf>
    <xf numFmtId="1" fontId="6" fillId="0" borderId="16" xfId="0" applyNumberFormat="1" applyFont="1" applyBorder="1" applyAlignment="1">
      <alignment horizontal="right" vertical="center"/>
    </xf>
    <xf numFmtId="0" fontId="5" fillId="39" borderId="16" xfId="0" applyFont="1" applyFill="1" applyBorder="1" applyAlignment="1" applyProtection="1">
      <alignment horizontal="right" vertical="center"/>
      <protection locked="0"/>
    </xf>
    <xf numFmtId="0" fontId="5" fillId="0" borderId="16" xfId="0" applyNumberFormat="1" applyFont="1" applyBorder="1" applyAlignment="1" applyProtection="1">
      <alignment horizontal="right" vertical="center"/>
      <protection locked="0"/>
    </xf>
    <xf numFmtId="0" fontId="5" fillId="38" borderId="16" xfId="0" applyNumberFormat="1" applyFont="1" applyFill="1" applyBorder="1" applyAlignment="1" applyProtection="1">
      <alignment horizontal="right" vertical="center"/>
      <protection locked="0"/>
    </xf>
    <xf numFmtId="0" fontId="5" fillId="0" borderId="21" xfId="0" applyFont="1" applyBorder="1" applyAlignment="1" applyProtection="1">
      <alignment horizontal="center" vertical="center"/>
      <protection locked="0"/>
    </xf>
    <xf numFmtId="0" fontId="5" fillId="0" borderId="21" xfId="0" applyFont="1" applyBorder="1" applyAlignment="1" applyProtection="1">
      <alignment horizontal="right" vertical="center"/>
      <protection locked="0"/>
    </xf>
    <xf numFmtId="0" fontId="5" fillId="39" borderId="21" xfId="0" applyFont="1" applyFill="1" applyBorder="1" applyAlignment="1" applyProtection="1">
      <alignment horizontal="right" vertical="center"/>
      <protection locked="0"/>
    </xf>
    <xf numFmtId="0" fontId="5" fillId="0" borderId="21" xfId="0" applyNumberFormat="1" applyFont="1" applyBorder="1" applyAlignment="1" applyProtection="1">
      <alignment horizontal="right" vertical="center"/>
      <protection locked="0"/>
    </xf>
    <xf numFmtId="0" fontId="5" fillId="38" borderId="21" xfId="0" applyNumberFormat="1" applyFont="1" applyFill="1" applyBorder="1" applyAlignment="1" applyProtection="1">
      <alignment horizontal="right" vertical="center"/>
      <protection locked="0"/>
    </xf>
    <xf numFmtId="0" fontId="5" fillId="0" borderId="16" xfId="0" applyFont="1" applyBorder="1" applyAlignment="1">
      <alignment vertical="center"/>
    </xf>
    <xf numFmtId="0" fontId="5" fillId="39" borderId="16" xfId="0" applyFont="1" applyFill="1" applyBorder="1" applyAlignment="1">
      <alignment horizontal="right" vertical="center"/>
    </xf>
    <xf numFmtId="0" fontId="5" fillId="0" borderId="16" xfId="0" applyNumberFormat="1" applyFont="1" applyBorder="1" applyAlignment="1">
      <alignment vertical="center"/>
    </xf>
    <xf numFmtId="0" fontId="5" fillId="38" borderId="16" xfId="0" applyNumberFormat="1" applyFont="1" applyFill="1" applyBorder="1" applyAlignment="1">
      <alignment vertical="center"/>
    </xf>
    <xf numFmtId="0" fontId="6" fillId="33" borderId="18" xfId="0" applyFont="1" applyFill="1" applyBorder="1" applyAlignment="1">
      <alignment horizontal="left" vertical="center" wrapText="1"/>
    </xf>
    <xf numFmtId="0" fontId="8" fillId="0" borderId="18" xfId="0" applyFont="1" applyBorder="1" applyAlignment="1">
      <alignment horizontal="left" vertical="center" wrapText="1"/>
    </xf>
    <xf numFmtId="0" fontId="1" fillId="0" borderId="10"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left" vertical="top"/>
      <protection/>
    </xf>
    <xf numFmtId="0" fontId="0" fillId="0" borderId="0" xfId="0" applyBorder="1" applyAlignment="1" applyProtection="1">
      <alignment/>
      <protection/>
    </xf>
    <xf numFmtId="2" fontId="0" fillId="0" borderId="21" xfId="0" applyNumberFormat="1" applyBorder="1" applyAlignment="1" applyProtection="1">
      <alignment horizontal="center"/>
      <protection/>
    </xf>
    <xf numFmtId="4" fontId="0" fillId="0" borderId="20" xfId="0" applyNumberFormat="1" applyBorder="1" applyAlignment="1" applyProtection="1">
      <alignment horizontal="center"/>
      <protection/>
    </xf>
    <xf numFmtId="2" fontId="0" fillId="0" borderId="21" xfId="0" applyNumberFormat="1" applyFill="1" applyBorder="1" applyAlignment="1" applyProtection="1">
      <alignment horizontal="center" vertical="center"/>
      <protection locked="0"/>
    </xf>
    <xf numFmtId="4" fontId="0" fillId="0" borderId="23" xfId="0" applyNumberFormat="1" applyBorder="1" applyAlignment="1" applyProtection="1">
      <alignment horizontal="center"/>
      <protection locked="0"/>
    </xf>
    <xf numFmtId="4" fontId="0" fillId="0" borderId="23" xfId="0" applyNumberFormat="1" applyBorder="1" applyAlignment="1" applyProtection="1">
      <alignment/>
      <protection/>
    </xf>
    <xf numFmtId="49" fontId="1" fillId="0" borderId="0" xfId="0" applyNumberFormat="1" applyFont="1" applyBorder="1" applyAlignment="1" applyProtection="1">
      <alignment horizontal="left"/>
      <protection/>
    </xf>
    <xf numFmtId="4" fontId="0" fillId="0" borderId="13" xfId="0" applyNumberFormat="1" applyBorder="1" applyAlignment="1" applyProtection="1">
      <alignment horizontal="center"/>
      <protection/>
    </xf>
    <xf numFmtId="4" fontId="0" fillId="0" borderId="14" xfId="0" applyNumberFormat="1" applyBorder="1" applyAlignment="1" applyProtection="1">
      <alignment horizontal="center"/>
      <protection/>
    </xf>
    <xf numFmtId="4" fontId="0" fillId="0" borderId="13" xfId="0" applyNumberFormat="1" applyBorder="1" applyAlignment="1" applyProtection="1">
      <alignment/>
      <protection/>
    </xf>
    <xf numFmtId="0" fontId="0" fillId="0" borderId="0" xfId="0" applyFill="1" applyBorder="1" applyAlignment="1" applyProtection="1">
      <alignment/>
      <protection/>
    </xf>
    <xf numFmtId="2" fontId="1" fillId="0" borderId="0" xfId="0" applyNumberFormat="1" applyFont="1" applyFill="1" applyBorder="1" applyAlignment="1" applyProtection="1">
      <alignment horizontal="center" vertical="center"/>
      <protection/>
    </xf>
    <xf numFmtId="4" fontId="1" fillId="0" borderId="0" xfId="0" applyNumberFormat="1" applyFont="1" applyFill="1" applyBorder="1" applyAlignment="1" applyProtection="1">
      <alignment horizontal="center" vertical="center"/>
      <protection/>
    </xf>
    <xf numFmtId="49" fontId="1" fillId="0" borderId="24" xfId="0" applyNumberFormat="1" applyFont="1" applyBorder="1" applyAlignment="1" applyProtection="1">
      <alignment horizontal="left"/>
      <protection/>
    </xf>
    <xf numFmtId="0" fontId="10" fillId="0" borderId="0" xfId="0" applyFont="1" applyFill="1" applyBorder="1" applyAlignment="1" applyProtection="1">
      <alignment horizontal="left" vertical="top"/>
      <protection/>
    </xf>
    <xf numFmtId="49" fontId="0" fillId="0" borderId="20" xfId="0" applyNumberFormat="1" applyBorder="1" applyAlignment="1" applyProtection="1">
      <alignment horizontal="right"/>
      <protection/>
    </xf>
    <xf numFmtId="0" fontId="1" fillId="0" borderId="24" xfId="0" applyFont="1" applyBorder="1" applyAlignment="1" applyProtection="1">
      <alignment/>
      <protection/>
    </xf>
    <xf numFmtId="2" fontId="0" fillId="0" borderId="21" xfId="0" applyNumberFormat="1" applyFont="1" applyBorder="1" applyAlignment="1" applyProtection="1">
      <alignment horizontal="center"/>
      <protection hidden="1"/>
    </xf>
    <xf numFmtId="4" fontId="1" fillId="0" borderId="21" xfId="0" applyNumberFormat="1" applyFont="1" applyBorder="1" applyAlignment="1" applyProtection="1">
      <alignment/>
      <protection/>
    </xf>
    <xf numFmtId="4" fontId="0" fillId="0" borderId="21" xfId="0" applyNumberFormat="1" applyFont="1" applyBorder="1" applyAlignment="1" applyProtection="1">
      <alignment/>
      <protection hidden="1"/>
    </xf>
    <xf numFmtId="49" fontId="1" fillId="0" borderId="0" xfId="0" applyNumberFormat="1" applyFont="1" applyBorder="1" applyAlignment="1" applyProtection="1">
      <alignment horizontal="right"/>
      <protection/>
    </xf>
    <xf numFmtId="4" fontId="0" fillId="0" borderId="13" xfId="0" applyNumberFormat="1" applyFont="1" applyBorder="1" applyAlignment="1" applyProtection="1">
      <alignment/>
      <protection locked="0"/>
    </xf>
    <xf numFmtId="4" fontId="1" fillId="0" borderId="0" xfId="0" applyNumberFormat="1" applyFont="1" applyBorder="1" applyAlignment="1" applyProtection="1">
      <alignment/>
      <protection/>
    </xf>
    <xf numFmtId="0" fontId="1" fillId="0" borderId="10" xfId="0" applyFont="1" applyBorder="1" applyAlignment="1" applyProtection="1">
      <alignment horizontal="left"/>
      <protection/>
    </xf>
    <xf numFmtId="49" fontId="0" fillId="0" borderId="0" xfId="0" applyNumberFormat="1" applyBorder="1" applyAlignment="1" applyProtection="1">
      <alignment horizontal="right"/>
      <protection/>
    </xf>
    <xf numFmtId="1" fontId="6" fillId="0" borderId="21" xfId="0" applyNumberFormat="1" applyFont="1" applyFill="1" applyBorder="1" applyAlignment="1" applyProtection="1">
      <alignment horizontal="right" vertical="center"/>
      <protection/>
    </xf>
    <xf numFmtId="1" fontId="6" fillId="0" borderId="16" xfId="0" applyNumberFormat="1" applyFont="1" applyFill="1" applyBorder="1" applyAlignment="1" applyProtection="1">
      <alignment vertical="center"/>
      <protection/>
    </xf>
    <xf numFmtId="1" fontId="6" fillId="0" borderId="18" xfId="0" applyNumberFormat="1" applyFont="1" applyFill="1" applyBorder="1" applyAlignment="1" applyProtection="1">
      <alignment vertical="center"/>
      <protection/>
    </xf>
    <xf numFmtId="1" fontId="6" fillId="0" borderId="18" xfId="0" applyNumberFormat="1" applyFont="1" applyFill="1" applyBorder="1" applyAlignment="1" applyProtection="1">
      <alignment horizontal="right" vertical="center"/>
      <protection/>
    </xf>
    <xf numFmtId="1" fontId="6" fillId="0" borderId="18" xfId="0" applyNumberFormat="1" applyFont="1" applyFill="1" applyBorder="1" applyAlignment="1" applyProtection="1">
      <alignment horizontal="center" vertical="center"/>
      <protection/>
    </xf>
    <xf numFmtId="0" fontId="1" fillId="0" borderId="25" xfId="0" applyFont="1" applyFill="1" applyBorder="1" applyAlignment="1" applyProtection="1">
      <alignment horizontal="left" vertical="top"/>
      <protection/>
    </xf>
    <xf numFmtId="0" fontId="1" fillId="37" borderId="1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1" fillId="37" borderId="0" xfId="0" applyFont="1" applyFill="1" applyBorder="1" applyAlignment="1" applyProtection="1">
      <alignment horizontal="center" vertical="center" wrapText="1"/>
      <protection/>
    </xf>
    <xf numFmtId="2" fontId="0" fillId="0" borderId="18" xfId="0" applyNumberFormat="1" applyBorder="1" applyAlignment="1" applyProtection="1">
      <alignment/>
      <protection/>
    </xf>
    <xf numFmtId="4" fontId="0" fillId="35" borderId="18" xfId="0" applyNumberFormat="1" applyFill="1" applyBorder="1" applyAlignment="1" applyProtection="1">
      <alignment horizontal="center"/>
      <protection/>
    </xf>
    <xf numFmtId="2" fontId="0" fillId="35" borderId="18" xfId="0" applyNumberFormat="1" applyFill="1" applyBorder="1" applyAlignment="1" applyProtection="1">
      <alignment/>
      <protection/>
    </xf>
    <xf numFmtId="4" fontId="0" fillId="0" borderId="21" xfId="0" applyNumberFormat="1" applyBorder="1" applyAlignment="1" applyProtection="1">
      <alignment horizontal="center"/>
      <protection locked="0"/>
    </xf>
    <xf numFmtId="4" fontId="0" fillId="0" borderId="21" xfId="0" applyNumberFormat="1" applyBorder="1" applyAlignment="1" applyProtection="1">
      <alignment/>
      <protection/>
    </xf>
    <xf numFmtId="0" fontId="0" fillId="0" borderId="18" xfId="0" applyBorder="1" applyAlignment="1" applyProtection="1">
      <alignment/>
      <protection/>
    </xf>
    <xf numFmtId="0" fontId="1" fillId="0" borderId="18" xfId="0" applyFont="1" applyBorder="1" applyAlignment="1" applyProtection="1">
      <alignment horizontal="left"/>
      <protection/>
    </xf>
    <xf numFmtId="4" fontId="0" fillId="33" borderId="18" xfId="0" applyNumberFormat="1" applyFill="1" applyBorder="1" applyAlignment="1" applyProtection="1">
      <alignment horizontal="center"/>
      <protection/>
    </xf>
    <xf numFmtId="0" fontId="0" fillId="0" borderId="18" xfId="0" applyBorder="1" applyAlignment="1" applyProtection="1">
      <alignment horizontal="center" vertical="center" wrapText="1"/>
      <protection locked="0"/>
    </xf>
    <xf numFmtId="0" fontId="6" fillId="36" borderId="18" xfId="0" applyFont="1" applyFill="1" applyBorder="1" applyAlignment="1">
      <alignment horizontal="center" vertical="center"/>
    </xf>
    <xf numFmtId="0" fontId="13" fillId="0" borderId="0" xfId="0" applyFont="1" applyAlignment="1">
      <alignment/>
    </xf>
    <xf numFmtId="0" fontId="13" fillId="0" borderId="0" xfId="0" applyFont="1" applyAlignment="1">
      <alignment horizontal="left"/>
    </xf>
    <xf numFmtId="0" fontId="16" fillId="0" borderId="18" xfId="0" applyFont="1" applyBorder="1" applyAlignment="1">
      <alignment horizontal="center" vertical="center" wrapText="1"/>
    </xf>
    <xf numFmtId="0" fontId="18" fillId="0" borderId="18" xfId="0" applyFont="1" applyBorder="1" applyAlignment="1">
      <alignment horizontal="center" vertical="center" wrapText="1"/>
    </xf>
    <xf numFmtId="0" fontId="16" fillId="39" borderId="18" xfId="0" applyFont="1" applyFill="1" applyBorder="1" applyAlignment="1">
      <alignment horizontal="center" vertical="center" wrapText="1"/>
    </xf>
    <xf numFmtId="0" fontId="2" fillId="0" borderId="18" xfId="0" applyFont="1" applyBorder="1" applyAlignment="1">
      <alignment horizontal="center" vertical="center" wrapText="1"/>
    </xf>
    <xf numFmtId="2" fontId="6" fillId="33" borderId="18" xfId="0" applyNumberFormat="1" applyFont="1" applyFill="1" applyBorder="1" applyAlignment="1">
      <alignment horizontal="right" vertical="center"/>
    </xf>
    <xf numFmtId="2" fontId="0" fillId="0" borderId="18" xfId="0" applyNumberFormat="1" applyBorder="1" applyAlignment="1">
      <alignment horizontal="right" vertical="center"/>
    </xf>
    <xf numFmtId="0" fontId="6" fillId="0" borderId="18"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5" fillId="0" borderId="18" xfId="0" applyNumberFormat="1" applyFont="1" applyBorder="1" applyAlignment="1">
      <alignment horizontal="left" vertical="top" wrapText="1"/>
    </xf>
    <xf numFmtId="0" fontId="5" fillId="39" borderId="18" xfId="0" applyFont="1" applyFill="1" applyBorder="1" applyAlignment="1">
      <alignment horizontal="right" vertical="center"/>
    </xf>
    <xf numFmtId="0" fontId="0" fillId="0" borderId="18" xfId="0" applyBorder="1" applyAlignment="1">
      <alignment horizontal="right" vertical="center"/>
    </xf>
    <xf numFmtId="0" fontId="7" fillId="40" borderId="18" xfId="0" applyFont="1" applyFill="1" applyBorder="1" applyAlignment="1">
      <alignment horizontal="left" vertical="center"/>
    </xf>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0" fontId="0" fillId="0" borderId="18" xfId="0" applyFont="1" applyBorder="1" applyAlignment="1">
      <alignment horizontal="center" vertical="center"/>
    </xf>
    <xf numFmtId="0" fontId="14" fillId="0" borderId="18" xfId="0" applyFont="1" applyBorder="1" applyAlignment="1">
      <alignment horizontal="center" vertical="center" wrapText="1"/>
    </xf>
    <xf numFmtId="0" fontId="13" fillId="0" borderId="18" xfId="0" applyFont="1" applyBorder="1" applyAlignment="1">
      <alignment horizontal="center" vertical="center" wrapText="1"/>
    </xf>
    <xf numFmtId="0" fontId="0" fillId="0" borderId="18" xfId="0" applyBorder="1" applyAlignment="1">
      <alignment horizontal="center" vertical="center" wrapText="1"/>
    </xf>
    <xf numFmtId="0" fontId="16" fillId="38"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5" fillId="39" borderId="16" xfId="0" applyFont="1" applyFill="1" applyBorder="1" applyAlignment="1">
      <alignment horizontal="right" vertical="center"/>
    </xf>
    <xf numFmtId="0" fontId="0" fillId="0" borderId="16" xfId="0" applyBorder="1" applyAlignment="1">
      <alignment horizontal="right" vertical="center"/>
    </xf>
    <xf numFmtId="0" fontId="5" fillId="39" borderId="16" xfId="0" applyFont="1" applyFill="1" applyBorder="1" applyAlignment="1" applyProtection="1">
      <alignment horizontal="right" vertical="center"/>
      <protection locked="0"/>
    </xf>
    <xf numFmtId="0" fontId="5" fillId="39" borderId="21" xfId="0" applyFont="1" applyFill="1" applyBorder="1" applyAlignment="1" applyProtection="1">
      <alignment horizontal="right" vertical="center"/>
      <protection locked="0"/>
    </xf>
    <xf numFmtId="0" fontId="4" fillId="41" borderId="0" xfId="0" applyFont="1" applyFill="1" applyAlignment="1">
      <alignment horizontal="center"/>
    </xf>
    <xf numFmtId="0" fontId="5" fillId="36" borderId="18" xfId="0" applyFont="1" applyFill="1" applyBorder="1" applyAlignment="1">
      <alignment horizontal="left" vertical="center" wrapText="1"/>
    </xf>
    <xf numFmtId="0" fontId="1" fillId="36" borderId="18" xfId="0" applyFont="1" applyFill="1" applyBorder="1" applyAlignment="1">
      <alignment horizontal="left" vertical="center"/>
    </xf>
    <xf numFmtId="0" fontId="6" fillId="36" borderId="18" xfId="0" applyFont="1" applyFill="1" applyBorder="1" applyAlignment="1">
      <alignment horizontal="left" vertical="center"/>
    </xf>
    <xf numFmtId="0" fontId="6" fillId="35" borderId="18" xfId="0" applyFont="1" applyFill="1" applyBorder="1" applyAlignment="1">
      <alignment horizontal="left" vertical="center"/>
    </xf>
    <xf numFmtId="0" fontId="5" fillId="0" borderId="18" xfId="0" applyFont="1" applyBorder="1" applyAlignment="1">
      <alignment horizontal="left" vertical="center" wrapText="1"/>
    </xf>
    <xf numFmtId="0" fontId="6" fillId="0" borderId="18" xfId="0" applyFont="1" applyBorder="1" applyAlignment="1">
      <alignment horizontal="left" vertical="center" wrapText="1"/>
    </xf>
    <xf numFmtId="0" fontId="6" fillId="42" borderId="18" xfId="0" applyFont="1" applyFill="1" applyBorder="1" applyAlignment="1">
      <alignment horizontal="left" vertical="center" wrapText="1"/>
    </xf>
    <xf numFmtId="0" fontId="0" fillId="0" borderId="18" xfId="0" applyBorder="1" applyAlignment="1">
      <alignment vertical="center"/>
    </xf>
    <xf numFmtId="0" fontId="5" fillId="42" borderId="18" xfId="0" applyFont="1" applyFill="1" applyBorder="1" applyAlignment="1">
      <alignment horizontal="left" vertical="center" wrapText="1"/>
    </xf>
    <xf numFmtId="0" fontId="12" fillId="0" borderId="18" xfId="0" applyFont="1" applyBorder="1" applyAlignment="1">
      <alignment horizontal="left" vertical="top"/>
    </xf>
    <xf numFmtId="0" fontId="13" fillId="0" borderId="18" xfId="0" applyFont="1" applyBorder="1" applyAlignment="1">
      <alignment horizontal="left" vertical="top"/>
    </xf>
    <xf numFmtId="0" fontId="0" fillId="0" borderId="18" xfId="0" applyBorder="1" applyAlignment="1">
      <alignment horizontal="left" vertical="top"/>
    </xf>
    <xf numFmtId="0" fontId="14" fillId="0" borderId="18" xfId="0" applyFont="1" applyBorder="1" applyAlignment="1">
      <alignment vertical="center" wrapText="1"/>
    </xf>
    <xf numFmtId="0" fontId="0" fillId="0" borderId="18" xfId="0" applyBorder="1" applyAlignment="1">
      <alignment vertical="center" wrapText="1"/>
    </xf>
    <xf numFmtId="0" fontId="6" fillId="43" borderId="18" xfId="0" applyFont="1" applyFill="1" applyBorder="1" applyAlignment="1">
      <alignment horizontal="left" vertical="center"/>
    </xf>
    <xf numFmtId="0" fontId="16" fillId="39" borderId="21" xfId="0" applyFont="1" applyFill="1" applyBorder="1" applyAlignment="1">
      <alignment horizontal="center" vertical="center" wrapText="1"/>
    </xf>
    <xf numFmtId="0" fontId="2" fillId="0" borderId="21" xfId="0" applyFont="1" applyBorder="1" applyAlignment="1">
      <alignment horizontal="center" vertical="center" wrapText="1"/>
    </xf>
    <xf numFmtId="0" fontId="10" fillId="0" borderId="18" xfId="0" applyFont="1" applyBorder="1" applyAlignment="1">
      <alignment horizontal="center" vertical="center"/>
    </xf>
    <xf numFmtId="0" fontId="19" fillId="0" borderId="18" xfId="0" applyFont="1" applyBorder="1" applyAlignment="1">
      <alignment horizontal="center" vertical="center"/>
    </xf>
    <xf numFmtId="2" fontId="6" fillId="33" borderId="18" xfId="0" applyNumberFormat="1" applyFont="1" applyFill="1" applyBorder="1" applyAlignment="1">
      <alignment vertical="center"/>
    </xf>
    <xf numFmtId="2" fontId="0" fillId="0" borderId="18" xfId="0" applyNumberFormat="1" applyBorder="1" applyAlignment="1">
      <alignment vertical="center"/>
    </xf>
    <xf numFmtId="0" fontId="12" fillId="0" borderId="0" xfId="0" applyFont="1" applyBorder="1" applyAlignment="1">
      <alignment horizontal="left" vertical="top"/>
    </xf>
    <xf numFmtId="0" fontId="13" fillId="0" borderId="0" xfId="0" applyFont="1" applyAlignment="1">
      <alignment horizontal="left" vertical="top"/>
    </xf>
    <xf numFmtId="0" fontId="13" fillId="0" borderId="0" xfId="0" applyFont="1" applyBorder="1" applyAlignment="1">
      <alignment horizontal="left" vertical="top"/>
    </xf>
    <xf numFmtId="0" fontId="0" fillId="0" borderId="0" xfId="0" applyBorder="1" applyAlignment="1">
      <alignment horizontal="left" vertical="top"/>
    </xf>
    <xf numFmtId="0" fontId="10" fillId="0" borderId="26" xfId="0" applyFont="1" applyBorder="1" applyAlignment="1">
      <alignment horizontal="center" vertical="center"/>
    </xf>
    <xf numFmtId="0" fontId="19" fillId="0" borderId="0" xfId="0" applyFont="1" applyBorder="1" applyAlignment="1">
      <alignment horizontal="center" vertical="center"/>
    </xf>
    <xf numFmtId="0" fontId="0" fillId="0" borderId="21" xfId="0" applyBorder="1" applyAlignment="1">
      <alignment horizontal="center" vertical="center" wrapText="1"/>
    </xf>
    <xf numFmtId="0" fontId="6" fillId="0" borderId="21" xfId="0" applyFont="1" applyBorder="1" applyAlignment="1">
      <alignment horizontal="center" vertical="center" wrapText="1"/>
    </xf>
    <xf numFmtId="0" fontId="6" fillId="41" borderId="18" xfId="0" applyFont="1" applyFill="1" applyBorder="1" applyAlignment="1">
      <alignment horizontal="left" vertical="center" wrapText="1"/>
    </xf>
    <xf numFmtId="0" fontId="6" fillId="0" borderId="21" xfId="0" applyFont="1" applyFill="1" applyBorder="1" applyAlignment="1">
      <alignment horizontal="center" vertical="center" wrapText="1"/>
    </xf>
    <xf numFmtId="0" fontId="18" fillId="0" borderId="21" xfId="0" applyFont="1" applyBorder="1" applyAlignment="1">
      <alignment horizontal="center" vertical="center" wrapText="1"/>
    </xf>
    <xf numFmtId="0" fontId="0" fillId="0" borderId="21" xfId="0" applyBorder="1" applyAlignment="1">
      <alignment vertical="center" wrapText="1"/>
    </xf>
    <xf numFmtId="0" fontId="1" fillId="37" borderId="18" xfId="0" applyFont="1" applyFill="1" applyBorder="1" applyAlignment="1" applyProtection="1">
      <alignment horizontal="center" vertical="center" wrapText="1"/>
      <protection/>
    </xf>
    <xf numFmtId="0" fontId="1" fillId="38" borderId="18" xfId="0" applyFont="1" applyFill="1" applyBorder="1" applyAlignment="1" applyProtection="1">
      <alignment horizontal="center" vertical="center" wrapText="1"/>
      <protection/>
    </xf>
    <xf numFmtId="0" fontId="0" fillId="0" borderId="18" xfId="0" applyBorder="1" applyAlignment="1" applyProtection="1">
      <alignment horizontal="center" vertical="center"/>
      <protection/>
    </xf>
    <xf numFmtId="0" fontId="1" fillId="37" borderId="18" xfId="0" applyFont="1" applyFill="1" applyBorder="1" applyAlignment="1" applyProtection="1">
      <alignment horizontal="center" vertical="center" wrapText="1"/>
      <protection/>
    </xf>
    <xf numFmtId="0" fontId="0" fillId="0" borderId="27" xfId="0" applyBorder="1" applyAlignment="1" applyProtection="1">
      <alignment/>
      <protection/>
    </xf>
    <xf numFmtId="0" fontId="0" fillId="0" borderId="25" xfId="0" applyBorder="1" applyAlignment="1" applyProtection="1">
      <alignment/>
      <protection/>
    </xf>
    <xf numFmtId="0" fontId="10" fillId="0" borderId="18" xfId="0" applyFont="1" applyBorder="1" applyAlignment="1" applyProtection="1">
      <alignment horizontal="left" vertical="top"/>
      <protection/>
    </xf>
    <xf numFmtId="0" fontId="0" fillId="0" borderId="24" xfId="0" applyBorder="1" applyAlignment="1" applyProtection="1">
      <alignment/>
      <protection/>
    </xf>
    <xf numFmtId="0" fontId="0" fillId="0" borderId="23" xfId="0"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0" xfId="0" applyBorder="1" applyAlignment="1" applyProtection="1">
      <alignment horizontal="left" wrapText="1"/>
      <protection/>
    </xf>
    <xf numFmtId="0" fontId="0" fillId="0" borderId="14" xfId="0" applyBorder="1" applyAlignment="1" applyProtection="1">
      <alignment horizontal="left" wrapText="1"/>
      <protection/>
    </xf>
    <xf numFmtId="0" fontId="4" fillId="0" borderId="27"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11" fillId="0" borderId="11" xfId="0" applyFont="1" applyBorder="1" applyAlignment="1" applyProtection="1">
      <alignment vertical="top" wrapText="1"/>
      <protection/>
    </xf>
    <xf numFmtId="0" fontId="11" fillId="0" borderId="0" xfId="0" applyFont="1" applyBorder="1" applyAlignment="1" applyProtection="1">
      <alignment vertical="top" wrapText="1"/>
      <protection/>
    </xf>
    <xf numFmtId="0" fontId="0" fillId="0" borderId="31" xfId="0" applyBorder="1" applyAlignment="1" applyProtection="1">
      <alignment/>
      <protection/>
    </xf>
    <xf numFmtId="0" fontId="0" fillId="0" borderId="29" xfId="0" applyBorder="1" applyAlignment="1" applyProtection="1">
      <alignment horizontal="left" vertical="center" wrapText="1"/>
      <protection/>
    </xf>
    <xf numFmtId="0" fontId="0" fillId="0" borderId="30" xfId="0" applyBorder="1" applyAlignment="1" applyProtection="1">
      <alignment horizontal="left" vertical="center" wrapText="1"/>
      <protection/>
    </xf>
    <xf numFmtId="0" fontId="1" fillId="0" borderId="12" xfId="0" applyFont="1" applyBorder="1" applyAlignment="1" applyProtection="1">
      <alignment horizontal="center" vertical="center"/>
      <protection/>
    </xf>
    <xf numFmtId="0" fontId="1" fillId="0" borderId="25" xfId="0" applyFont="1" applyBorder="1" applyAlignment="1" applyProtection="1">
      <alignment horizontal="center" vertical="center"/>
      <protection/>
    </xf>
    <xf numFmtId="0" fontId="10" fillId="0" borderId="18" xfId="0" applyFont="1" applyFill="1" applyBorder="1" applyAlignment="1" applyProtection="1">
      <alignment horizontal="left" vertical="top"/>
      <protection/>
    </xf>
    <xf numFmtId="0" fontId="0" fillId="0" borderId="12" xfId="0" applyBorder="1" applyAlignment="1" applyProtection="1">
      <alignment horizontal="center" vertical="center"/>
      <protection/>
    </xf>
    <xf numFmtId="0" fontId="1" fillId="0" borderId="24" xfId="0" applyFont="1" applyBorder="1" applyAlignment="1" applyProtection="1">
      <alignment horizontal="center"/>
      <protection/>
    </xf>
    <xf numFmtId="0" fontId="1" fillId="0" borderId="23"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4" xfId="0" applyFont="1" applyBorder="1" applyAlignment="1" applyProtection="1">
      <alignment horizontal="center"/>
      <protection/>
    </xf>
    <xf numFmtId="0" fontId="1" fillId="0" borderId="28" xfId="0" applyFont="1" applyBorder="1" applyAlignment="1" applyProtection="1">
      <alignment horizontal="center"/>
      <protection/>
    </xf>
    <xf numFmtId="0" fontId="1" fillId="0" borderId="32" xfId="0" applyFont="1" applyBorder="1" applyAlignment="1" applyProtection="1">
      <alignment horizontal="center"/>
      <protection/>
    </xf>
    <xf numFmtId="0" fontId="1" fillId="0" borderId="33" xfId="0" applyFont="1" applyBorder="1" applyAlignment="1" applyProtection="1">
      <alignment horizontal="center"/>
      <protection/>
    </xf>
    <xf numFmtId="0" fontId="1" fillId="0" borderId="34" xfId="0" applyFont="1" applyBorder="1" applyAlignment="1" applyProtection="1">
      <alignment horizontal="center"/>
      <protection/>
    </xf>
    <xf numFmtId="0" fontId="10" fillId="0" borderId="15" xfId="0" applyFont="1" applyBorder="1" applyAlignment="1" applyProtection="1">
      <alignment horizontal="left"/>
      <protection/>
    </xf>
    <xf numFmtId="0" fontId="10" fillId="0" borderId="10" xfId="0" applyFont="1" applyBorder="1" applyAlignment="1" applyProtection="1">
      <alignment horizontal="lef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790575</xdr:colOff>
      <xdr:row>1</xdr:row>
      <xdr:rowOff>228600</xdr:rowOff>
    </xdr:from>
    <xdr:to>
      <xdr:col>0</xdr:col>
      <xdr:colOff>1276350</xdr:colOff>
      <xdr:row>3</xdr:row>
      <xdr:rowOff>142875</xdr:rowOff>
    </xdr:to>
    <xdr:sp>
      <xdr:nvSpPr>
        <xdr:cNvPr id="1" name="AutoShape 57"/>
        <xdr:cNvSpPr>
          <a:spLocks/>
        </xdr:cNvSpPr>
      </xdr:nvSpPr>
      <xdr:spPr>
        <a:xfrm>
          <a:off x="790575" y="466725"/>
          <a:ext cx="485775" cy="790575"/>
        </a:xfrm>
        <a:prstGeom prst="down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790575</xdr:colOff>
      <xdr:row>20</xdr:row>
      <xdr:rowOff>228600</xdr:rowOff>
    </xdr:from>
    <xdr:to>
      <xdr:col>0</xdr:col>
      <xdr:colOff>1276350</xdr:colOff>
      <xdr:row>22</xdr:row>
      <xdr:rowOff>142875</xdr:rowOff>
    </xdr:to>
    <xdr:sp>
      <xdr:nvSpPr>
        <xdr:cNvPr id="2" name="AutoShape 62"/>
        <xdr:cNvSpPr>
          <a:spLocks/>
        </xdr:cNvSpPr>
      </xdr:nvSpPr>
      <xdr:spPr>
        <a:xfrm>
          <a:off x="790575" y="6915150"/>
          <a:ext cx="485775" cy="800100"/>
        </a:xfrm>
        <a:prstGeom prst="down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790575</xdr:colOff>
      <xdr:row>40</xdr:row>
      <xdr:rowOff>200025</xdr:rowOff>
    </xdr:from>
    <xdr:to>
      <xdr:col>0</xdr:col>
      <xdr:colOff>1276350</xdr:colOff>
      <xdr:row>42</xdr:row>
      <xdr:rowOff>142875</xdr:rowOff>
    </xdr:to>
    <xdr:sp>
      <xdr:nvSpPr>
        <xdr:cNvPr id="3" name="AutoShape 63"/>
        <xdr:cNvSpPr>
          <a:spLocks/>
        </xdr:cNvSpPr>
      </xdr:nvSpPr>
      <xdr:spPr>
        <a:xfrm>
          <a:off x="790575" y="13744575"/>
          <a:ext cx="485775" cy="790575"/>
        </a:xfrm>
        <a:prstGeom prst="down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790575</xdr:colOff>
      <xdr:row>65</xdr:row>
      <xdr:rowOff>0</xdr:rowOff>
    </xdr:from>
    <xdr:to>
      <xdr:col>0</xdr:col>
      <xdr:colOff>1276350</xdr:colOff>
      <xdr:row>65</xdr:row>
      <xdr:rowOff>0</xdr:rowOff>
    </xdr:to>
    <xdr:sp>
      <xdr:nvSpPr>
        <xdr:cNvPr id="4" name="AutoShape 64"/>
        <xdr:cNvSpPr>
          <a:spLocks/>
        </xdr:cNvSpPr>
      </xdr:nvSpPr>
      <xdr:spPr>
        <a:xfrm>
          <a:off x="790575" y="23650575"/>
          <a:ext cx="485775" cy="0"/>
        </a:xfrm>
        <a:prstGeom prst="downArrow">
          <a:avLst>
            <a:gd name="adj" fmla="val -2147483648"/>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790575</xdr:colOff>
      <xdr:row>77</xdr:row>
      <xdr:rowOff>0</xdr:rowOff>
    </xdr:from>
    <xdr:to>
      <xdr:col>0</xdr:col>
      <xdr:colOff>1276350</xdr:colOff>
      <xdr:row>77</xdr:row>
      <xdr:rowOff>0</xdr:rowOff>
    </xdr:to>
    <xdr:sp>
      <xdr:nvSpPr>
        <xdr:cNvPr id="5" name="AutoShape 68"/>
        <xdr:cNvSpPr>
          <a:spLocks/>
        </xdr:cNvSpPr>
      </xdr:nvSpPr>
      <xdr:spPr>
        <a:xfrm>
          <a:off x="790575" y="30489525"/>
          <a:ext cx="485775" cy="0"/>
        </a:xfrm>
        <a:prstGeom prst="downArrow">
          <a:avLst>
            <a:gd name="adj" fmla="val -2147483648"/>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790575</xdr:colOff>
      <xdr:row>58</xdr:row>
      <xdr:rowOff>228600</xdr:rowOff>
    </xdr:from>
    <xdr:to>
      <xdr:col>0</xdr:col>
      <xdr:colOff>1276350</xdr:colOff>
      <xdr:row>60</xdr:row>
      <xdr:rowOff>142875</xdr:rowOff>
    </xdr:to>
    <xdr:sp>
      <xdr:nvSpPr>
        <xdr:cNvPr id="6" name="AutoShape 69"/>
        <xdr:cNvSpPr>
          <a:spLocks/>
        </xdr:cNvSpPr>
      </xdr:nvSpPr>
      <xdr:spPr>
        <a:xfrm>
          <a:off x="790575" y="20516850"/>
          <a:ext cx="485775" cy="876300"/>
        </a:xfrm>
        <a:prstGeom prst="down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790575</xdr:colOff>
      <xdr:row>70</xdr:row>
      <xdr:rowOff>228600</xdr:rowOff>
    </xdr:from>
    <xdr:to>
      <xdr:col>0</xdr:col>
      <xdr:colOff>1276350</xdr:colOff>
      <xdr:row>72</xdr:row>
      <xdr:rowOff>142875</xdr:rowOff>
    </xdr:to>
    <xdr:sp>
      <xdr:nvSpPr>
        <xdr:cNvPr id="7" name="AutoShape 70"/>
        <xdr:cNvSpPr>
          <a:spLocks/>
        </xdr:cNvSpPr>
      </xdr:nvSpPr>
      <xdr:spPr>
        <a:xfrm>
          <a:off x="790575" y="27165300"/>
          <a:ext cx="485775" cy="885825"/>
        </a:xfrm>
        <a:prstGeom prst="down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08"/>
  <sheetViews>
    <sheetView tabSelected="1" zoomScalePageLayoutView="0" workbookViewId="0" topLeftCell="A41">
      <selection activeCell="G57" sqref="G57"/>
    </sheetView>
  </sheetViews>
  <sheetFormatPr defaultColWidth="0" defaultRowHeight="12.75" zeroHeight="1"/>
  <cols>
    <col min="1" max="1" width="43.140625" style="10" customWidth="1"/>
    <col min="2" max="2" width="10.421875" style="0" customWidth="1"/>
    <col min="3" max="3" width="8.57421875" style="0" customWidth="1"/>
    <col min="4" max="4" width="11.57421875" style="0" customWidth="1"/>
    <col min="5" max="5" width="11.7109375" style="0" customWidth="1"/>
    <col min="6" max="6" width="7.28125" style="0" customWidth="1"/>
    <col min="7" max="7" width="7.00390625" style="0" customWidth="1"/>
    <col min="8" max="8" width="13.28125" style="0" customWidth="1"/>
    <col min="9" max="9" width="0.2890625" style="0" customWidth="1"/>
    <col min="10" max="10" width="4.28125" style="0" hidden="1" customWidth="1"/>
    <col min="11" max="11" width="13.00390625" style="0" customWidth="1"/>
    <col min="12" max="12" width="12.00390625" style="0" customWidth="1"/>
    <col min="13" max="13" width="7.421875" style="0" customWidth="1"/>
    <col min="14" max="16384" width="0" style="0" hidden="1" customWidth="1"/>
  </cols>
  <sheetData>
    <row r="1" spans="1:15" ht="18.75" customHeight="1">
      <c r="A1" s="243" t="s">
        <v>27</v>
      </c>
      <c r="B1" s="251" t="s">
        <v>26</v>
      </c>
      <c r="C1" s="252"/>
      <c r="D1" s="252"/>
      <c r="E1" s="252"/>
      <c r="F1" s="252"/>
      <c r="G1" s="252"/>
      <c r="H1" s="252"/>
      <c r="I1" s="252"/>
      <c r="J1" s="252"/>
      <c r="K1" s="252"/>
      <c r="L1" s="252"/>
      <c r="M1" s="252"/>
      <c r="N1" s="3"/>
      <c r="O1" s="3"/>
    </row>
    <row r="2" spans="1:15" ht="21" customHeight="1">
      <c r="A2" s="244"/>
      <c r="B2" s="246" t="s">
        <v>82</v>
      </c>
      <c r="C2" s="222" t="s">
        <v>98</v>
      </c>
      <c r="D2" s="223"/>
      <c r="E2" s="223"/>
      <c r="F2" s="223"/>
      <c r="G2" s="221" t="s">
        <v>99</v>
      </c>
      <c r="H2" s="221"/>
      <c r="I2" s="221"/>
      <c r="J2" s="221"/>
      <c r="K2" s="221"/>
      <c r="L2" s="221"/>
      <c r="M2" s="221"/>
      <c r="N2" s="3"/>
      <c r="O2" s="3"/>
    </row>
    <row r="3" spans="1:15" ht="48" customHeight="1">
      <c r="A3" s="244"/>
      <c r="B3" s="246"/>
      <c r="C3" s="224" t="s">
        <v>100</v>
      </c>
      <c r="D3" s="224" t="s">
        <v>102</v>
      </c>
      <c r="E3" s="224" t="s">
        <v>72</v>
      </c>
      <c r="F3" s="222" t="s">
        <v>73</v>
      </c>
      <c r="G3" s="211" t="s">
        <v>115</v>
      </c>
      <c r="H3" s="211"/>
      <c r="I3" s="211"/>
      <c r="J3" s="211"/>
      <c r="K3" s="140" t="s">
        <v>116</v>
      </c>
      <c r="L3" s="142" t="s">
        <v>117</v>
      </c>
      <c r="M3" s="228" t="s">
        <v>86</v>
      </c>
      <c r="N3" s="3"/>
      <c r="O3" s="3"/>
    </row>
    <row r="4" spans="1:15" ht="27.75" customHeight="1">
      <c r="A4" s="244"/>
      <c r="B4" s="246"/>
      <c r="C4" s="225"/>
      <c r="D4" s="225"/>
      <c r="E4" s="225"/>
      <c r="F4" s="222"/>
      <c r="G4" s="211" t="s">
        <v>80</v>
      </c>
      <c r="H4" s="212"/>
      <c r="I4" s="212"/>
      <c r="J4" s="212"/>
      <c r="K4" s="209" t="s">
        <v>81</v>
      </c>
      <c r="L4" s="227" t="s">
        <v>83</v>
      </c>
      <c r="M4" s="228"/>
      <c r="N4" s="3"/>
      <c r="O4" s="3"/>
    </row>
    <row r="5" spans="1:15" ht="35.25" customHeight="1">
      <c r="A5" s="245"/>
      <c r="B5" s="247"/>
      <c r="C5" s="226"/>
      <c r="D5" s="226"/>
      <c r="E5" s="226"/>
      <c r="F5" s="222"/>
      <c r="G5" s="141" t="s">
        <v>67</v>
      </c>
      <c r="H5" s="211" t="s">
        <v>78</v>
      </c>
      <c r="I5" s="212"/>
      <c r="J5" s="212"/>
      <c r="K5" s="210"/>
      <c r="L5" s="212"/>
      <c r="M5" s="228"/>
      <c r="N5" s="3"/>
      <c r="O5" s="3"/>
    </row>
    <row r="6" spans="1:15" s="17" customFormat="1" ht="12.75">
      <c r="A6" s="235" t="s">
        <v>66</v>
      </c>
      <c r="B6" s="235"/>
      <c r="C6" s="235"/>
      <c r="D6" s="235"/>
      <c r="E6" s="235"/>
      <c r="F6" s="235"/>
      <c r="G6" s="235"/>
      <c r="H6" s="235"/>
      <c r="I6" s="235"/>
      <c r="J6" s="235"/>
      <c r="K6" s="235"/>
      <c r="L6" s="235"/>
      <c r="M6" s="235"/>
      <c r="N6" s="16"/>
      <c r="O6" s="16"/>
    </row>
    <row r="7" spans="1:15" s="17" customFormat="1" ht="32.25" customHeight="1">
      <c r="A7" s="234" t="s">
        <v>32</v>
      </c>
      <c r="B7" s="234"/>
      <c r="C7" s="234"/>
      <c r="D7" s="234"/>
      <c r="E7" s="234"/>
      <c r="F7" s="234"/>
      <c r="G7" s="234"/>
      <c r="H7" s="234"/>
      <c r="I7" s="234"/>
      <c r="J7" s="234"/>
      <c r="K7" s="234"/>
      <c r="L7" s="234"/>
      <c r="M7" s="234"/>
      <c r="N7" s="16"/>
      <c r="O7" s="16"/>
    </row>
    <row r="8" spans="1:15" s="17" customFormat="1" ht="12.75">
      <c r="A8" s="236" t="s">
        <v>34</v>
      </c>
      <c r="B8" s="236"/>
      <c r="C8" s="236"/>
      <c r="D8" s="236"/>
      <c r="E8" s="236"/>
      <c r="F8" s="236"/>
      <c r="G8" s="236"/>
      <c r="H8" s="236"/>
      <c r="I8" s="236"/>
      <c r="J8" s="236"/>
      <c r="K8" s="236"/>
      <c r="L8" s="236"/>
      <c r="M8" s="236"/>
      <c r="N8" s="16"/>
      <c r="O8" s="16"/>
    </row>
    <row r="9" spans="1:15" s="47" customFormat="1" ht="41.25" customHeight="1">
      <c r="A9" s="61" t="s">
        <v>65</v>
      </c>
      <c r="B9" s="144"/>
      <c r="C9" s="145">
        <v>0</v>
      </c>
      <c r="D9" s="145">
        <v>0</v>
      </c>
      <c r="E9" s="145">
        <v>0</v>
      </c>
      <c r="F9" s="146">
        <f>(C9*30.5)+(D9*4.33)+E9</f>
        <v>0</v>
      </c>
      <c r="G9" s="147">
        <v>0</v>
      </c>
      <c r="H9" s="231">
        <v>0</v>
      </c>
      <c r="I9" s="231"/>
      <c r="J9" s="231"/>
      <c r="K9" s="148">
        <v>0</v>
      </c>
      <c r="L9" s="149">
        <v>0</v>
      </c>
      <c r="M9" s="188">
        <f>SUM(G9:L9)</f>
        <v>0</v>
      </c>
      <c r="N9" s="46"/>
      <c r="O9" s="46"/>
    </row>
    <row r="10" spans="1:15" s="47" customFormat="1" ht="81" customHeight="1" thickBot="1">
      <c r="A10" s="62" t="s">
        <v>105</v>
      </c>
      <c r="B10" s="150"/>
      <c r="C10" s="151">
        <v>0</v>
      </c>
      <c r="D10" s="151">
        <v>0</v>
      </c>
      <c r="E10" s="151">
        <v>0</v>
      </c>
      <c r="F10" s="146">
        <f>(C10*30.5)+(D10*4.33)+E10</f>
        <v>0</v>
      </c>
      <c r="G10" s="152">
        <v>0</v>
      </c>
      <c r="H10" s="232">
        <v>0</v>
      </c>
      <c r="I10" s="232"/>
      <c r="J10" s="232"/>
      <c r="K10" s="153">
        <v>0</v>
      </c>
      <c r="L10" s="154">
        <v>0</v>
      </c>
      <c r="M10" s="188">
        <f>SUM(G10:L10)</f>
        <v>0</v>
      </c>
      <c r="N10" s="46"/>
      <c r="O10" s="46"/>
    </row>
    <row r="11" spans="1:256" s="56" customFormat="1" ht="13.5" thickBot="1">
      <c r="A11" s="236" t="s">
        <v>35</v>
      </c>
      <c r="B11" s="236"/>
      <c r="C11" s="236"/>
      <c r="D11" s="236"/>
      <c r="E11" s="236"/>
      <c r="F11" s="236"/>
      <c r="G11" s="236"/>
      <c r="H11" s="236"/>
      <c r="I11" s="236"/>
      <c r="J11" s="236"/>
      <c r="K11" s="236"/>
      <c r="L11" s="236"/>
      <c r="M11" s="236"/>
      <c r="N11" s="92"/>
      <c r="O11" s="92"/>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c r="IT11" s="93"/>
      <c r="IU11" s="93"/>
      <c r="IV11" s="93"/>
    </row>
    <row r="12" spans="1:15" s="5" customFormat="1" ht="12.75">
      <c r="A12" s="63" t="s">
        <v>8</v>
      </c>
      <c r="B12" s="144"/>
      <c r="C12" s="155">
        <v>0</v>
      </c>
      <c r="D12" s="155">
        <v>0</v>
      </c>
      <c r="E12" s="155">
        <v>0</v>
      </c>
      <c r="F12" s="146">
        <f>(C12*30.5)+(D12*4.33)+E12</f>
        <v>0</v>
      </c>
      <c r="G12" s="156">
        <v>0</v>
      </c>
      <c r="H12" s="229">
        <v>0</v>
      </c>
      <c r="I12" s="230"/>
      <c r="J12" s="230"/>
      <c r="K12" s="157">
        <v>0</v>
      </c>
      <c r="L12" s="158">
        <v>0</v>
      </c>
      <c r="M12" s="189">
        <f>SUM(G12:L12)</f>
        <v>0</v>
      </c>
      <c r="N12" s="4"/>
      <c r="O12" s="4"/>
    </row>
    <row r="13" spans="1:15" ht="25.5">
      <c r="A13" s="64" t="s">
        <v>9</v>
      </c>
      <c r="B13" s="94"/>
      <c r="C13" s="95">
        <v>0</v>
      </c>
      <c r="D13" s="95">
        <v>0</v>
      </c>
      <c r="E13" s="95">
        <v>0</v>
      </c>
      <c r="F13" s="146">
        <f aca="true" t="shared" si="0" ref="F13:F19">(C13*30.5)+(D13*4.33)+E13</f>
        <v>0</v>
      </c>
      <c r="G13" s="96">
        <v>0</v>
      </c>
      <c r="H13" s="218">
        <v>0</v>
      </c>
      <c r="I13" s="219"/>
      <c r="J13" s="219"/>
      <c r="K13" s="84">
        <v>0</v>
      </c>
      <c r="L13" s="85">
        <v>0</v>
      </c>
      <c r="M13" s="190">
        <f aca="true" t="shared" si="1" ref="M13:M19">SUM(G13:L13)</f>
        <v>0</v>
      </c>
      <c r="N13" s="3"/>
      <c r="O13" s="3"/>
    </row>
    <row r="14" spans="1:15" ht="12.75">
      <c r="A14" s="64" t="s">
        <v>10</v>
      </c>
      <c r="B14" s="94"/>
      <c r="C14" s="95">
        <v>0</v>
      </c>
      <c r="D14" s="95">
        <v>0</v>
      </c>
      <c r="E14" s="95">
        <v>0</v>
      </c>
      <c r="F14" s="146">
        <f t="shared" si="0"/>
        <v>0</v>
      </c>
      <c r="G14" s="96">
        <v>0</v>
      </c>
      <c r="H14" s="218">
        <v>0</v>
      </c>
      <c r="I14" s="219"/>
      <c r="J14" s="219"/>
      <c r="K14" s="84">
        <v>0</v>
      </c>
      <c r="L14" s="85">
        <v>0</v>
      </c>
      <c r="M14" s="190">
        <f t="shared" si="1"/>
        <v>0</v>
      </c>
      <c r="N14" s="3"/>
      <c r="O14" s="3"/>
    </row>
    <row r="15" spans="1:15" ht="18" customHeight="1">
      <c r="A15" s="64" t="s">
        <v>11</v>
      </c>
      <c r="B15" s="94"/>
      <c r="C15" s="95">
        <v>0</v>
      </c>
      <c r="D15" s="95">
        <v>0</v>
      </c>
      <c r="E15" s="95">
        <v>0</v>
      </c>
      <c r="F15" s="146">
        <f t="shared" si="0"/>
        <v>0</v>
      </c>
      <c r="G15" s="96">
        <v>0</v>
      </c>
      <c r="H15" s="218">
        <v>0</v>
      </c>
      <c r="I15" s="219"/>
      <c r="J15" s="219"/>
      <c r="K15" s="84">
        <v>0</v>
      </c>
      <c r="L15" s="85">
        <v>0</v>
      </c>
      <c r="M15" s="190">
        <f t="shared" si="1"/>
        <v>0</v>
      </c>
      <c r="N15" s="3"/>
      <c r="O15" s="3"/>
    </row>
    <row r="16" spans="1:15" ht="25.5">
      <c r="A16" s="64" t="s">
        <v>12</v>
      </c>
      <c r="B16" s="94"/>
      <c r="C16" s="95">
        <v>0</v>
      </c>
      <c r="D16" s="95">
        <v>0</v>
      </c>
      <c r="E16" s="95">
        <v>0</v>
      </c>
      <c r="F16" s="146">
        <f t="shared" si="0"/>
        <v>0</v>
      </c>
      <c r="G16" s="96">
        <v>0</v>
      </c>
      <c r="H16" s="218">
        <v>0</v>
      </c>
      <c r="I16" s="219"/>
      <c r="J16" s="219"/>
      <c r="K16" s="84">
        <v>0</v>
      </c>
      <c r="L16" s="85">
        <v>0</v>
      </c>
      <c r="M16" s="190">
        <f t="shared" si="1"/>
        <v>0</v>
      </c>
      <c r="N16" s="3"/>
      <c r="O16" s="3"/>
    </row>
    <row r="17" spans="1:15" ht="16.5" customHeight="1">
      <c r="A17" s="64" t="s">
        <v>13</v>
      </c>
      <c r="B17" s="94"/>
      <c r="C17" s="95">
        <v>0</v>
      </c>
      <c r="D17" s="95">
        <v>0</v>
      </c>
      <c r="E17" s="95">
        <v>0</v>
      </c>
      <c r="F17" s="146">
        <f t="shared" si="0"/>
        <v>0</v>
      </c>
      <c r="G17" s="96">
        <v>0</v>
      </c>
      <c r="H17" s="218">
        <v>0</v>
      </c>
      <c r="I17" s="219"/>
      <c r="J17" s="219"/>
      <c r="K17" s="84">
        <v>0</v>
      </c>
      <c r="L17" s="85">
        <v>0</v>
      </c>
      <c r="M17" s="190">
        <f t="shared" si="1"/>
        <v>0</v>
      </c>
      <c r="N17" s="3"/>
      <c r="O17" s="3"/>
    </row>
    <row r="18" spans="1:15" ht="29.25" customHeight="1">
      <c r="A18" s="64" t="s">
        <v>14</v>
      </c>
      <c r="B18" s="94"/>
      <c r="C18" s="95">
        <v>0</v>
      </c>
      <c r="D18" s="95">
        <v>0</v>
      </c>
      <c r="E18" s="95">
        <v>0</v>
      </c>
      <c r="F18" s="146">
        <f t="shared" si="0"/>
        <v>0</v>
      </c>
      <c r="G18" s="96">
        <v>0</v>
      </c>
      <c r="H18" s="218">
        <v>0</v>
      </c>
      <c r="I18" s="219"/>
      <c r="J18" s="219"/>
      <c r="K18" s="84">
        <v>0</v>
      </c>
      <c r="L18" s="85">
        <v>0</v>
      </c>
      <c r="M18" s="190">
        <f t="shared" si="1"/>
        <v>0</v>
      </c>
      <c r="N18" s="3"/>
      <c r="O18" s="3"/>
    </row>
    <row r="19" spans="1:15" ht="42" customHeight="1">
      <c r="A19" s="64" t="s">
        <v>15</v>
      </c>
      <c r="B19" s="94"/>
      <c r="C19" s="95">
        <v>0</v>
      </c>
      <c r="D19" s="95">
        <v>0</v>
      </c>
      <c r="E19" s="95">
        <v>0</v>
      </c>
      <c r="F19" s="146">
        <f t="shared" si="0"/>
        <v>0</v>
      </c>
      <c r="G19" s="96">
        <v>0</v>
      </c>
      <c r="H19" s="218">
        <v>0</v>
      </c>
      <c r="I19" s="219"/>
      <c r="J19" s="219"/>
      <c r="K19" s="84">
        <v>0</v>
      </c>
      <c r="L19" s="85">
        <v>0</v>
      </c>
      <c r="M19" s="190">
        <f t="shared" si="1"/>
        <v>0</v>
      </c>
      <c r="N19" s="3"/>
      <c r="O19" s="3"/>
    </row>
    <row r="20" spans="1:15" ht="2.25" customHeight="1" hidden="1" thickBot="1">
      <c r="A20" s="255" t="s">
        <v>27</v>
      </c>
      <c r="B20" s="259"/>
      <c r="C20" s="260"/>
      <c r="D20" s="260"/>
      <c r="E20" s="260"/>
      <c r="F20" s="260"/>
      <c r="G20" s="260"/>
      <c r="H20" s="260"/>
      <c r="I20" s="260"/>
      <c r="J20" s="260"/>
      <c r="K20" s="260"/>
      <c r="L20" s="260"/>
      <c r="M20" s="260"/>
      <c r="N20" s="3"/>
      <c r="O20" s="3"/>
    </row>
    <row r="21" spans="1:15" ht="18.75" customHeight="1">
      <c r="A21" s="256"/>
      <c r="B21" s="246" t="s">
        <v>82</v>
      </c>
      <c r="C21" s="222" t="s">
        <v>98</v>
      </c>
      <c r="D21" s="223"/>
      <c r="E21" s="223"/>
      <c r="F21" s="223"/>
      <c r="G21" s="221" t="s">
        <v>99</v>
      </c>
      <c r="H21" s="221"/>
      <c r="I21" s="221"/>
      <c r="J21" s="221"/>
      <c r="K21" s="221"/>
      <c r="L21" s="221"/>
      <c r="M21" s="221"/>
      <c r="N21" s="3"/>
      <c r="O21" s="3"/>
    </row>
    <row r="22" spans="1:15" ht="51">
      <c r="A22" s="256"/>
      <c r="B22" s="246"/>
      <c r="C22" s="224" t="s">
        <v>100</v>
      </c>
      <c r="D22" s="224" t="s">
        <v>102</v>
      </c>
      <c r="E22" s="224" t="s">
        <v>72</v>
      </c>
      <c r="F22" s="222" t="s">
        <v>73</v>
      </c>
      <c r="G22" s="211" t="s">
        <v>115</v>
      </c>
      <c r="H22" s="211"/>
      <c r="I22" s="211"/>
      <c r="J22" s="211"/>
      <c r="K22" s="140" t="s">
        <v>116</v>
      </c>
      <c r="L22" s="142" t="s">
        <v>117</v>
      </c>
      <c r="M22" s="228" t="s">
        <v>86</v>
      </c>
      <c r="N22" s="3"/>
      <c r="O22" s="3"/>
    </row>
    <row r="23" spans="1:15" ht="27" customHeight="1">
      <c r="A23" s="257"/>
      <c r="B23" s="246"/>
      <c r="C23" s="225"/>
      <c r="D23" s="225"/>
      <c r="E23" s="225"/>
      <c r="F23" s="222"/>
      <c r="G23" s="211" t="s">
        <v>80</v>
      </c>
      <c r="H23" s="212"/>
      <c r="I23" s="212"/>
      <c r="J23" s="212"/>
      <c r="K23" s="209" t="s">
        <v>81</v>
      </c>
      <c r="L23" s="227" t="s">
        <v>83</v>
      </c>
      <c r="M23" s="228"/>
      <c r="N23" s="3"/>
      <c r="O23" s="3"/>
    </row>
    <row r="24" spans="1:15" ht="34.5" customHeight="1">
      <c r="A24" s="258"/>
      <c r="B24" s="247"/>
      <c r="C24" s="226"/>
      <c r="D24" s="226"/>
      <c r="E24" s="226"/>
      <c r="F24" s="222"/>
      <c r="G24" s="141" t="s">
        <v>67</v>
      </c>
      <c r="H24" s="211" t="s">
        <v>78</v>
      </c>
      <c r="I24" s="212"/>
      <c r="J24" s="212"/>
      <c r="K24" s="210"/>
      <c r="L24" s="212"/>
      <c r="M24" s="228"/>
      <c r="N24" s="3"/>
      <c r="O24" s="3"/>
    </row>
    <row r="25" spans="1:15" ht="27" customHeight="1">
      <c r="A25" s="64" t="s">
        <v>84</v>
      </c>
      <c r="B25" s="205"/>
      <c r="C25" s="95">
        <v>0</v>
      </c>
      <c r="D25" s="95">
        <v>0</v>
      </c>
      <c r="E25" s="95">
        <v>0</v>
      </c>
      <c r="F25" s="101">
        <f>(C25*30.5)+(D25*4.33)+E25</f>
        <v>0</v>
      </c>
      <c r="G25" s="96">
        <v>0</v>
      </c>
      <c r="H25" s="218">
        <v>0</v>
      </c>
      <c r="I25" s="219"/>
      <c r="J25" s="219"/>
      <c r="K25" s="84">
        <v>0</v>
      </c>
      <c r="L25" s="139">
        <v>0</v>
      </c>
      <c r="M25" s="190">
        <f>SUM(G25:L25)</f>
        <v>0</v>
      </c>
      <c r="N25" s="3"/>
      <c r="O25" s="3"/>
    </row>
    <row r="26" spans="1:15" ht="45" customHeight="1">
      <c r="A26" s="64" t="s">
        <v>16</v>
      </c>
      <c r="B26" s="94"/>
      <c r="C26" s="95">
        <v>0</v>
      </c>
      <c r="D26" s="95">
        <v>0</v>
      </c>
      <c r="E26" s="95">
        <v>0</v>
      </c>
      <c r="F26" s="101">
        <f aca="true" t="shared" si="2" ref="F26:F33">(C26*30.5)+(D26*4.33)+E26</f>
        <v>0</v>
      </c>
      <c r="G26" s="96">
        <v>0</v>
      </c>
      <c r="H26" s="218">
        <v>0</v>
      </c>
      <c r="I26" s="219"/>
      <c r="J26" s="219"/>
      <c r="K26" s="84">
        <v>0</v>
      </c>
      <c r="L26" s="85">
        <v>0</v>
      </c>
      <c r="M26" s="190">
        <f aca="true" t="shared" si="3" ref="M26:M33">SUM(G26:L26)</f>
        <v>0</v>
      </c>
      <c r="N26" s="3"/>
      <c r="O26" s="3"/>
    </row>
    <row r="27" spans="1:15" ht="15.75" customHeight="1">
      <c r="A27" s="65" t="s">
        <v>6</v>
      </c>
      <c r="B27" s="94"/>
      <c r="C27" s="95">
        <v>0</v>
      </c>
      <c r="D27" s="95">
        <v>0</v>
      </c>
      <c r="E27" s="95">
        <v>0</v>
      </c>
      <c r="F27" s="101">
        <f t="shared" si="2"/>
        <v>0</v>
      </c>
      <c r="G27" s="96">
        <v>0</v>
      </c>
      <c r="H27" s="218">
        <v>0</v>
      </c>
      <c r="I27" s="219"/>
      <c r="J27" s="219"/>
      <c r="K27" s="84">
        <v>0</v>
      </c>
      <c r="L27" s="85">
        <v>0</v>
      </c>
      <c r="M27" s="190">
        <f t="shared" si="3"/>
        <v>0</v>
      </c>
      <c r="N27" s="3"/>
      <c r="O27" s="3"/>
    </row>
    <row r="28" spans="1:15" ht="66.75" customHeight="1">
      <c r="A28" s="66" t="s">
        <v>17</v>
      </c>
      <c r="B28" s="94"/>
      <c r="C28" s="97">
        <v>0</v>
      </c>
      <c r="D28" s="97">
        <v>0</v>
      </c>
      <c r="E28" s="97"/>
      <c r="F28" s="101">
        <f t="shared" si="2"/>
        <v>0</v>
      </c>
      <c r="G28" s="96">
        <v>0</v>
      </c>
      <c r="H28" s="218">
        <v>0</v>
      </c>
      <c r="I28" s="219"/>
      <c r="J28" s="219"/>
      <c r="K28" s="86">
        <v>0</v>
      </c>
      <c r="L28" s="87">
        <v>0</v>
      </c>
      <c r="M28" s="190">
        <f t="shared" si="3"/>
        <v>0</v>
      </c>
      <c r="N28" s="3"/>
      <c r="O28" s="3"/>
    </row>
    <row r="29" spans="1:15" ht="15.75" customHeight="1">
      <c r="A29" s="64" t="s">
        <v>18</v>
      </c>
      <c r="B29" s="94"/>
      <c r="C29" s="97"/>
      <c r="D29" s="97">
        <v>0</v>
      </c>
      <c r="E29" s="97">
        <v>0</v>
      </c>
      <c r="F29" s="101">
        <f t="shared" si="2"/>
        <v>0</v>
      </c>
      <c r="G29" s="96">
        <v>0</v>
      </c>
      <c r="H29" s="218">
        <v>0</v>
      </c>
      <c r="I29" s="219"/>
      <c r="J29" s="219"/>
      <c r="K29" s="88">
        <v>0</v>
      </c>
      <c r="L29" s="87">
        <v>0</v>
      </c>
      <c r="M29" s="190">
        <f t="shared" si="3"/>
        <v>0</v>
      </c>
      <c r="N29" s="3"/>
      <c r="O29" s="3"/>
    </row>
    <row r="30" spans="1:15" ht="27" customHeight="1">
      <c r="A30" s="64" t="s">
        <v>19</v>
      </c>
      <c r="B30" s="94"/>
      <c r="C30" s="97">
        <v>0</v>
      </c>
      <c r="D30" s="97">
        <v>0</v>
      </c>
      <c r="E30" s="97">
        <v>0</v>
      </c>
      <c r="F30" s="101">
        <f t="shared" si="2"/>
        <v>0</v>
      </c>
      <c r="G30" s="96">
        <v>0</v>
      </c>
      <c r="H30" s="218">
        <v>0</v>
      </c>
      <c r="I30" s="219"/>
      <c r="J30" s="219"/>
      <c r="K30" s="86">
        <v>0</v>
      </c>
      <c r="L30" s="87">
        <v>0</v>
      </c>
      <c r="M30" s="190">
        <f t="shared" si="3"/>
        <v>0</v>
      </c>
      <c r="N30" s="3"/>
      <c r="O30" s="3"/>
    </row>
    <row r="31" spans="1:15" ht="18" customHeight="1">
      <c r="A31" s="65" t="s">
        <v>5</v>
      </c>
      <c r="B31" s="94"/>
      <c r="C31" s="97">
        <v>0</v>
      </c>
      <c r="D31" s="97">
        <v>0</v>
      </c>
      <c r="E31" s="97">
        <v>0</v>
      </c>
      <c r="F31" s="101">
        <f t="shared" si="2"/>
        <v>0</v>
      </c>
      <c r="G31" s="96">
        <v>0</v>
      </c>
      <c r="H31" s="218">
        <v>0</v>
      </c>
      <c r="I31" s="219"/>
      <c r="J31" s="219"/>
      <c r="K31" s="86">
        <v>0</v>
      </c>
      <c r="L31" s="87">
        <v>0</v>
      </c>
      <c r="M31" s="190">
        <f t="shared" si="3"/>
        <v>0</v>
      </c>
      <c r="N31" s="3"/>
      <c r="O31" s="3"/>
    </row>
    <row r="32" spans="1:15" ht="27.75" customHeight="1">
      <c r="A32" s="64" t="s">
        <v>24</v>
      </c>
      <c r="B32" s="94"/>
      <c r="C32" s="97">
        <v>0</v>
      </c>
      <c r="D32" s="97">
        <v>0</v>
      </c>
      <c r="E32" s="97">
        <v>0</v>
      </c>
      <c r="F32" s="101">
        <f t="shared" si="2"/>
        <v>0</v>
      </c>
      <c r="G32" s="96">
        <v>0</v>
      </c>
      <c r="H32" s="218">
        <v>0</v>
      </c>
      <c r="I32" s="219"/>
      <c r="J32" s="219"/>
      <c r="K32" s="86">
        <v>0</v>
      </c>
      <c r="L32" s="87">
        <v>0</v>
      </c>
      <c r="M32" s="190">
        <f t="shared" si="3"/>
        <v>0</v>
      </c>
      <c r="N32" s="3"/>
      <c r="O32" s="3"/>
    </row>
    <row r="33" spans="1:15" ht="31.5" customHeight="1">
      <c r="A33" s="64" t="s">
        <v>25</v>
      </c>
      <c r="B33" s="94"/>
      <c r="C33" s="97">
        <v>0</v>
      </c>
      <c r="D33" s="97">
        <v>0</v>
      </c>
      <c r="E33" s="97">
        <v>0</v>
      </c>
      <c r="F33" s="101">
        <f t="shared" si="2"/>
        <v>0</v>
      </c>
      <c r="G33" s="96">
        <v>0</v>
      </c>
      <c r="H33" s="218">
        <v>0</v>
      </c>
      <c r="I33" s="219"/>
      <c r="J33" s="219"/>
      <c r="K33" s="86">
        <v>0</v>
      </c>
      <c r="L33" s="87">
        <v>0</v>
      </c>
      <c r="M33" s="190">
        <f t="shared" si="3"/>
        <v>0</v>
      </c>
      <c r="N33" s="3"/>
      <c r="O33" s="3"/>
    </row>
    <row r="34" spans="1:15" s="13" customFormat="1" ht="19.5" customHeight="1">
      <c r="A34" s="159" t="s">
        <v>75</v>
      </c>
      <c r="B34" s="98"/>
      <c r="C34" s="67"/>
      <c r="D34" s="67"/>
      <c r="E34" s="67"/>
      <c r="F34" s="89">
        <f>SUM(F33+F32+F30+F29+F28+F26+F25+F19+F18+F17+F16+F15+F14+F13+F12+F10+F9)/60</f>
        <v>0</v>
      </c>
      <c r="G34" s="89">
        <f>SUM(G33+G32+G30+G29+G28+G26+G25+G19+G18+G17+G16+G15+G14+G13+G12+G10+G9)/60</f>
        <v>0</v>
      </c>
      <c r="H34" s="213">
        <f>SUM(H33+H32+H30+H29+H28+H26+H25+H19+H18+H17+H16+H15+H14+H13+H12+H10+H9)/60</f>
        <v>0</v>
      </c>
      <c r="I34" s="214"/>
      <c r="J34" s="214"/>
      <c r="K34" s="213">
        <f>SUM(K9:K10,K12:K19,K25:K33)/60</f>
        <v>0</v>
      </c>
      <c r="L34" s="213">
        <f>SUM(L9:L10,L12:L19,L25:L33)/60</f>
        <v>0</v>
      </c>
      <c r="M34" s="213">
        <f>SUM(M9:M10,M12:M19,M25:M33)/60</f>
        <v>0</v>
      </c>
      <c r="N34" s="12"/>
      <c r="O34" s="12"/>
    </row>
    <row r="35" spans="1:15" s="13" customFormat="1" ht="19.5" customHeight="1">
      <c r="A35" s="159" t="s">
        <v>74</v>
      </c>
      <c r="B35" s="98"/>
      <c r="C35" s="67"/>
      <c r="D35" s="67"/>
      <c r="E35" s="67"/>
      <c r="F35" s="89">
        <f>(F27+F31)/60</f>
        <v>0</v>
      </c>
      <c r="G35" s="89">
        <f>(G27+G31)/60</f>
        <v>0</v>
      </c>
      <c r="H35" s="213">
        <f>SUM(H27+H31)/60</f>
        <v>0</v>
      </c>
      <c r="I35" s="214"/>
      <c r="J35" s="214"/>
      <c r="K35" s="214"/>
      <c r="L35" s="214"/>
      <c r="M35" s="214"/>
      <c r="N35" s="12"/>
      <c r="O35" s="12"/>
    </row>
    <row r="36" spans="1:15" ht="15" customHeight="1">
      <c r="A36" s="240" t="s">
        <v>7</v>
      </c>
      <c r="B36" s="241"/>
      <c r="C36" s="241"/>
      <c r="D36" s="241"/>
      <c r="E36" s="241"/>
      <c r="F36" s="241"/>
      <c r="G36" s="241"/>
      <c r="H36" s="241"/>
      <c r="I36" s="241"/>
      <c r="J36" s="241"/>
      <c r="K36" s="241"/>
      <c r="L36" s="241"/>
      <c r="M36" s="241"/>
      <c r="N36" s="3"/>
      <c r="O36" s="3"/>
    </row>
    <row r="37" spans="1:15" ht="26.25" customHeight="1">
      <c r="A37" s="242" t="s">
        <v>33</v>
      </c>
      <c r="B37" s="241"/>
      <c r="C37" s="241"/>
      <c r="D37" s="241"/>
      <c r="E37" s="241"/>
      <c r="F37" s="241"/>
      <c r="G37" s="241"/>
      <c r="H37" s="241"/>
      <c r="I37" s="241"/>
      <c r="J37" s="241"/>
      <c r="K37" s="241"/>
      <c r="L37" s="241"/>
      <c r="M37" s="241"/>
      <c r="N37" s="3"/>
      <c r="O37" s="3"/>
    </row>
    <row r="38" spans="1:15" ht="38.25" customHeight="1">
      <c r="A38" s="64" t="s">
        <v>4</v>
      </c>
      <c r="B38" s="94"/>
      <c r="C38" s="95">
        <v>0</v>
      </c>
      <c r="D38" s="95">
        <v>0</v>
      </c>
      <c r="E38" s="95">
        <v>0</v>
      </c>
      <c r="F38" s="101">
        <f>(C38*30.5)+(D38*4.33)+E38</f>
        <v>0</v>
      </c>
      <c r="G38" s="96">
        <v>0</v>
      </c>
      <c r="H38" s="218">
        <v>0</v>
      </c>
      <c r="I38" s="219"/>
      <c r="J38" s="219"/>
      <c r="K38" s="84">
        <v>0</v>
      </c>
      <c r="L38" s="85">
        <v>0</v>
      </c>
      <c r="M38" s="190">
        <f>SUM(G38:L38)</f>
        <v>0</v>
      </c>
      <c r="N38" s="3"/>
      <c r="O38" s="3"/>
    </row>
    <row r="39" spans="1:15" ht="15.75" customHeight="1">
      <c r="A39" s="64" t="s">
        <v>20</v>
      </c>
      <c r="B39" s="94"/>
      <c r="C39" s="95">
        <v>0</v>
      </c>
      <c r="D39" s="95">
        <v>0</v>
      </c>
      <c r="E39" s="95">
        <v>0</v>
      </c>
      <c r="F39" s="101">
        <f>(C39*30.5)+(D39*4.33)+E39</f>
        <v>0</v>
      </c>
      <c r="G39" s="96">
        <v>0</v>
      </c>
      <c r="H39" s="218">
        <v>0</v>
      </c>
      <c r="I39" s="219"/>
      <c r="J39" s="219"/>
      <c r="K39" s="84">
        <v>0</v>
      </c>
      <c r="L39" s="85"/>
      <c r="M39" s="190">
        <f>SUM(G39:L39)</f>
        <v>0</v>
      </c>
      <c r="N39" s="3"/>
      <c r="O39" s="3"/>
    </row>
    <row r="40" spans="1:15" ht="10.5" customHeight="1" hidden="1" thickBot="1">
      <c r="A40" s="255" t="s">
        <v>27</v>
      </c>
      <c r="B40" s="259"/>
      <c r="C40" s="260"/>
      <c r="D40" s="260"/>
      <c r="E40" s="260"/>
      <c r="F40" s="260"/>
      <c r="G40" s="260"/>
      <c r="H40" s="260"/>
      <c r="I40" s="260"/>
      <c r="J40" s="260"/>
      <c r="K40" s="260"/>
      <c r="L40" s="260"/>
      <c r="M40" s="260"/>
      <c r="N40" s="3"/>
      <c r="O40" s="3"/>
    </row>
    <row r="41" spans="1:15" ht="15.75" customHeight="1">
      <c r="A41" s="256"/>
      <c r="B41" s="246" t="s">
        <v>82</v>
      </c>
      <c r="C41" s="222" t="s">
        <v>98</v>
      </c>
      <c r="D41" s="223"/>
      <c r="E41" s="223"/>
      <c r="F41" s="223"/>
      <c r="G41" s="221" t="s">
        <v>99</v>
      </c>
      <c r="H41" s="221"/>
      <c r="I41" s="221"/>
      <c r="J41" s="221"/>
      <c r="K41" s="221"/>
      <c r="L41" s="221"/>
      <c r="M41" s="221"/>
      <c r="N41" s="3"/>
      <c r="O41" s="3"/>
    </row>
    <row r="42" spans="1:15" ht="51" customHeight="1">
      <c r="A42" s="256"/>
      <c r="B42" s="246"/>
      <c r="C42" s="224" t="s">
        <v>100</v>
      </c>
      <c r="D42" s="224" t="s">
        <v>102</v>
      </c>
      <c r="E42" s="224" t="s">
        <v>72</v>
      </c>
      <c r="F42" s="222" t="s">
        <v>73</v>
      </c>
      <c r="G42" s="211" t="s">
        <v>115</v>
      </c>
      <c r="H42" s="211"/>
      <c r="I42" s="211"/>
      <c r="J42" s="211"/>
      <c r="K42" s="140" t="s">
        <v>116</v>
      </c>
      <c r="L42" s="142" t="s">
        <v>117</v>
      </c>
      <c r="M42" s="228" t="s">
        <v>86</v>
      </c>
      <c r="N42" s="3"/>
      <c r="O42" s="3"/>
    </row>
    <row r="43" spans="1:15" ht="27" customHeight="1">
      <c r="A43" s="257"/>
      <c r="B43" s="246"/>
      <c r="C43" s="225"/>
      <c r="D43" s="225"/>
      <c r="E43" s="225"/>
      <c r="F43" s="222"/>
      <c r="G43" s="211" t="s">
        <v>80</v>
      </c>
      <c r="H43" s="212"/>
      <c r="I43" s="212"/>
      <c r="J43" s="212"/>
      <c r="K43" s="209" t="s">
        <v>81</v>
      </c>
      <c r="L43" s="227" t="s">
        <v>83</v>
      </c>
      <c r="M43" s="228"/>
      <c r="N43" s="3"/>
      <c r="O43" s="3"/>
    </row>
    <row r="44" spans="1:15" ht="36" customHeight="1">
      <c r="A44" s="258"/>
      <c r="B44" s="266"/>
      <c r="C44" s="261"/>
      <c r="D44" s="261"/>
      <c r="E44" s="261"/>
      <c r="F44" s="262"/>
      <c r="G44" s="143" t="s">
        <v>67</v>
      </c>
      <c r="H44" s="249" t="s">
        <v>78</v>
      </c>
      <c r="I44" s="250"/>
      <c r="J44" s="250"/>
      <c r="K44" s="265"/>
      <c r="L44" s="250"/>
      <c r="M44" s="264"/>
      <c r="N44" s="3"/>
      <c r="O44" s="3"/>
    </row>
    <row r="45" spans="1:15" ht="67.5" customHeight="1">
      <c r="A45" s="64" t="s">
        <v>85</v>
      </c>
      <c r="B45" s="205"/>
      <c r="C45" s="97">
        <v>0</v>
      </c>
      <c r="D45" s="97">
        <v>0</v>
      </c>
      <c r="E45" s="97">
        <v>0</v>
      </c>
      <c r="F45" s="101">
        <f>(C45*30.5)+(D45*4.33)+E45</f>
        <v>0</v>
      </c>
      <c r="G45" s="96">
        <v>0</v>
      </c>
      <c r="H45" s="218">
        <v>0</v>
      </c>
      <c r="I45" s="219"/>
      <c r="J45" s="219"/>
      <c r="K45" s="86">
        <v>0</v>
      </c>
      <c r="L45" s="139">
        <v>0</v>
      </c>
      <c r="M45" s="191">
        <f>SUM(G45:L45)</f>
        <v>0</v>
      </c>
      <c r="N45" s="3"/>
      <c r="O45" s="3"/>
    </row>
    <row r="46" spans="1:15" ht="44.25" customHeight="1">
      <c r="A46" s="239" t="s">
        <v>21</v>
      </c>
      <c r="B46" s="99" t="s">
        <v>107</v>
      </c>
      <c r="C46" s="97">
        <v>0</v>
      </c>
      <c r="D46" s="97">
        <v>0</v>
      </c>
      <c r="E46" s="97">
        <v>0</v>
      </c>
      <c r="F46" s="101">
        <f>(C46*30.5)+(D46*4.33)+E46</f>
        <v>0</v>
      </c>
      <c r="G46" s="96">
        <v>0</v>
      </c>
      <c r="H46" s="218">
        <v>0</v>
      </c>
      <c r="I46" s="219"/>
      <c r="J46" s="219"/>
      <c r="K46" s="86">
        <v>0</v>
      </c>
      <c r="L46" s="87">
        <v>0</v>
      </c>
      <c r="M46" s="191">
        <f>SUM(G46:L46)</f>
        <v>0</v>
      </c>
      <c r="N46" s="3"/>
      <c r="O46" s="3"/>
    </row>
    <row r="47" spans="1:15" ht="30" customHeight="1">
      <c r="A47" s="238"/>
      <c r="B47" s="99" t="s">
        <v>108</v>
      </c>
      <c r="C47" s="97">
        <v>0</v>
      </c>
      <c r="D47" s="97">
        <v>0</v>
      </c>
      <c r="E47" s="97">
        <v>0</v>
      </c>
      <c r="F47" s="101">
        <f>(C47*30.5)+(D47*4.33)+E47</f>
        <v>0</v>
      </c>
      <c r="G47" s="96">
        <v>0</v>
      </c>
      <c r="H47" s="218">
        <v>0</v>
      </c>
      <c r="I47" s="219"/>
      <c r="J47" s="219"/>
      <c r="K47" s="86">
        <v>0</v>
      </c>
      <c r="L47" s="87">
        <v>0</v>
      </c>
      <c r="M47" s="191">
        <f>SUM(G47:L47)</f>
        <v>0</v>
      </c>
      <c r="N47" s="3"/>
      <c r="O47" s="3"/>
    </row>
    <row r="48" spans="1:15" ht="28.5" customHeight="1">
      <c r="A48" s="238"/>
      <c r="B48" s="99" t="s">
        <v>109</v>
      </c>
      <c r="C48" s="97">
        <v>0</v>
      </c>
      <c r="D48" s="97">
        <v>0</v>
      </c>
      <c r="E48" s="97">
        <v>0</v>
      </c>
      <c r="F48" s="101">
        <f>(C48*30.5)+(D48*4.33)+E48</f>
        <v>0</v>
      </c>
      <c r="G48" s="96">
        <v>0</v>
      </c>
      <c r="H48" s="218">
        <v>0</v>
      </c>
      <c r="I48" s="219"/>
      <c r="J48" s="219"/>
      <c r="K48" s="86">
        <v>0</v>
      </c>
      <c r="L48" s="87">
        <v>0</v>
      </c>
      <c r="M48" s="191">
        <f>SUM(G48:L48)</f>
        <v>0</v>
      </c>
      <c r="N48" s="3"/>
      <c r="O48" s="3"/>
    </row>
    <row r="49" spans="1:15" ht="24.75" customHeight="1">
      <c r="A49" s="238"/>
      <c r="B49" s="99" t="s">
        <v>110</v>
      </c>
      <c r="C49" s="97">
        <v>0</v>
      </c>
      <c r="D49" s="97">
        <v>0</v>
      </c>
      <c r="E49" s="97">
        <v>0</v>
      </c>
      <c r="F49" s="101">
        <f>(C49*30.5)+(D49*4.33)+E49</f>
        <v>0</v>
      </c>
      <c r="G49" s="96">
        <v>0</v>
      </c>
      <c r="H49" s="218">
        <v>0</v>
      </c>
      <c r="I49" s="219"/>
      <c r="J49" s="219"/>
      <c r="K49" s="86">
        <v>0</v>
      </c>
      <c r="L49" s="87">
        <v>0</v>
      </c>
      <c r="M49" s="191">
        <f>SUM(G49:L49)</f>
        <v>0</v>
      </c>
      <c r="N49" s="3"/>
      <c r="O49" s="3"/>
    </row>
    <row r="50" spans="1:15" s="15" customFormat="1" ht="15.75" customHeight="1">
      <c r="A50" s="159" t="s">
        <v>76</v>
      </c>
      <c r="B50" s="98"/>
      <c r="C50" s="67"/>
      <c r="D50" s="67"/>
      <c r="E50" s="67"/>
      <c r="F50" s="89">
        <f>(F39+F46+F47+F48+F49)/60</f>
        <v>0</v>
      </c>
      <c r="G50" s="89">
        <f>(G39+G46+G47+G48+G49)/60</f>
        <v>0</v>
      </c>
      <c r="H50" s="213">
        <f>(H39+H46+H47+H48+H49)/60</f>
        <v>0</v>
      </c>
      <c r="I50" s="214"/>
      <c r="J50" s="214"/>
      <c r="K50" s="213">
        <f>SUM(K38:K39,K45:K49)/60</f>
        <v>0</v>
      </c>
      <c r="L50" s="213">
        <f>SUM(L38:L39,L45:L49)/60</f>
        <v>0</v>
      </c>
      <c r="M50" s="213">
        <f>SUM(M38:M39,M45:M49)/60</f>
        <v>0</v>
      </c>
      <c r="N50" s="14"/>
      <c r="O50" s="14"/>
    </row>
    <row r="51" spans="1:15" s="15" customFormat="1" ht="20.25" customHeight="1">
      <c r="A51" s="159" t="s">
        <v>77</v>
      </c>
      <c r="B51" s="98"/>
      <c r="C51" s="67"/>
      <c r="D51" s="67"/>
      <c r="E51" s="67"/>
      <c r="F51" s="89">
        <f>(F45+F38)/60</f>
        <v>0</v>
      </c>
      <c r="G51" s="89">
        <f>(G45+G38)/60</f>
        <v>0</v>
      </c>
      <c r="H51" s="213">
        <f>(H45+H38)/60</f>
        <v>0</v>
      </c>
      <c r="I51" s="214"/>
      <c r="J51" s="214"/>
      <c r="K51" s="214"/>
      <c r="L51" s="214"/>
      <c r="M51" s="214"/>
      <c r="N51" s="14"/>
      <c r="O51" s="14"/>
    </row>
    <row r="52" spans="1:15" ht="12.75">
      <c r="A52" s="248" t="s">
        <v>36</v>
      </c>
      <c r="B52" s="248"/>
      <c r="C52" s="248"/>
      <c r="D52" s="248"/>
      <c r="E52" s="248"/>
      <c r="F52" s="248"/>
      <c r="G52" s="248"/>
      <c r="H52" s="248"/>
      <c r="I52" s="248"/>
      <c r="J52" s="248"/>
      <c r="K52" s="248"/>
      <c r="L52" s="248"/>
      <c r="M52" s="248"/>
      <c r="N52" s="3"/>
      <c r="O52" s="3"/>
    </row>
    <row r="53" spans="1:15" ht="26.25" customHeight="1">
      <c r="A53" s="238" t="s">
        <v>22</v>
      </c>
      <c r="B53" s="99" t="s">
        <v>2</v>
      </c>
      <c r="C53" s="97">
        <v>0</v>
      </c>
      <c r="D53" s="97">
        <v>0</v>
      </c>
      <c r="E53" s="97">
        <v>0</v>
      </c>
      <c r="F53" s="101">
        <f>(C53*30.5)+(D53*4.33)+E53</f>
        <v>0</v>
      </c>
      <c r="G53" s="96">
        <v>0</v>
      </c>
      <c r="H53" s="218">
        <v>0</v>
      </c>
      <c r="I53" s="219"/>
      <c r="J53" s="219"/>
      <c r="K53" s="86">
        <v>0</v>
      </c>
      <c r="L53" s="87">
        <v>0</v>
      </c>
      <c r="M53" s="191">
        <f>SUM(G53:L53)</f>
        <v>0</v>
      </c>
      <c r="N53" s="3"/>
      <c r="O53" s="3"/>
    </row>
    <row r="54" spans="1:15" ht="25.5" customHeight="1">
      <c r="A54" s="238"/>
      <c r="B54" s="99" t="s">
        <v>3</v>
      </c>
      <c r="C54" s="97">
        <v>0</v>
      </c>
      <c r="D54" s="97">
        <v>0</v>
      </c>
      <c r="E54" s="97">
        <v>0</v>
      </c>
      <c r="F54" s="101">
        <f>(C54*30.5)+(D54*4.33)+E54</f>
        <v>0</v>
      </c>
      <c r="G54" s="96">
        <v>0</v>
      </c>
      <c r="H54" s="218">
        <v>0</v>
      </c>
      <c r="I54" s="219"/>
      <c r="J54" s="219"/>
      <c r="K54" s="86">
        <v>0</v>
      </c>
      <c r="L54" s="87">
        <v>0</v>
      </c>
      <c r="M54" s="191">
        <f>SUM(G54:L54)</f>
        <v>0</v>
      </c>
      <c r="N54" s="3"/>
      <c r="O54" s="3"/>
    </row>
    <row r="55" spans="1:15" ht="23.25" customHeight="1">
      <c r="A55" s="238"/>
      <c r="B55" s="99" t="s">
        <v>111</v>
      </c>
      <c r="C55" s="97">
        <v>0</v>
      </c>
      <c r="D55" s="97">
        <v>0</v>
      </c>
      <c r="E55" s="97">
        <v>0</v>
      </c>
      <c r="F55" s="101">
        <f>(C55*30.5)+(D55*4.33)+E55</f>
        <v>0</v>
      </c>
      <c r="G55" s="96">
        <v>0</v>
      </c>
      <c r="H55" s="218">
        <v>0</v>
      </c>
      <c r="I55" s="219"/>
      <c r="J55" s="219"/>
      <c r="K55" s="86">
        <v>0</v>
      </c>
      <c r="L55" s="87">
        <v>0</v>
      </c>
      <c r="M55" s="191">
        <f>SUM(G55:L55)</f>
        <v>0</v>
      </c>
      <c r="N55" s="3"/>
      <c r="O55" s="3"/>
    </row>
    <row r="56" spans="1:15" ht="26.25" customHeight="1">
      <c r="A56" s="238"/>
      <c r="B56" s="99" t="s">
        <v>112</v>
      </c>
      <c r="C56" s="97">
        <v>0</v>
      </c>
      <c r="D56" s="97">
        <v>0</v>
      </c>
      <c r="E56" s="97">
        <v>0</v>
      </c>
      <c r="F56" s="101">
        <f>(C56*30.5)+(D56*4.33)+E56</f>
        <v>0</v>
      </c>
      <c r="G56" s="96">
        <v>0</v>
      </c>
      <c r="H56" s="218">
        <v>0</v>
      </c>
      <c r="I56" s="219"/>
      <c r="J56" s="219"/>
      <c r="K56" s="86">
        <v>0</v>
      </c>
      <c r="L56" s="87">
        <v>0</v>
      </c>
      <c r="M56" s="191">
        <f>SUM(G56:L56)</f>
        <v>0</v>
      </c>
      <c r="N56" s="3"/>
      <c r="O56" s="3"/>
    </row>
    <row r="57" spans="1:15" ht="56.25" customHeight="1">
      <c r="A57" s="238"/>
      <c r="B57" s="99" t="s">
        <v>113</v>
      </c>
      <c r="C57" s="97">
        <v>0</v>
      </c>
      <c r="D57" s="97">
        <v>0</v>
      </c>
      <c r="E57" s="97">
        <v>0</v>
      </c>
      <c r="F57" s="101">
        <f>(C57*30.5)+(D57*4.33)+E57</f>
        <v>0</v>
      </c>
      <c r="G57" s="96">
        <v>0</v>
      </c>
      <c r="H57" s="218">
        <v>0</v>
      </c>
      <c r="I57" s="219"/>
      <c r="J57" s="219"/>
      <c r="K57" s="86">
        <v>0</v>
      </c>
      <c r="L57" s="87">
        <v>0</v>
      </c>
      <c r="M57" s="191">
        <f>SUM(G57:L57)</f>
        <v>0</v>
      </c>
      <c r="N57" s="3"/>
      <c r="O57" s="3"/>
    </row>
    <row r="58" spans="1:15" ht="39.75" customHeight="1" hidden="1" thickBot="1">
      <c r="A58" s="255" t="s">
        <v>27</v>
      </c>
      <c r="B58" s="259"/>
      <c r="C58" s="260"/>
      <c r="D58" s="260"/>
      <c r="E58" s="260"/>
      <c r="F58" s="260"/>
      <c r="G58" s="260"/>
      <c r="H58" s="260"/>
      <c r="I58" s="260"/>
      <c r="J58" s="260"/>
      <c r="K58" s="260"/>
      <c r="L58" s="260"/>
      <c r="M58" s="260"/>
      <c r="N58" s="3"/>
      <c r="O58" s="3"/>
    </row>
    <row r="59" spans="1:15" ht="19.5" customHeight="1">
      <c r="A59" s="256"/>
      <c r="B59" s="246" t="s">
        <v>82</v>
      </c>
      <c r="C59" s="222" t="s">
        <v>98</v>
      </c>
      <c r="D59" s="223"/>
      <c r="E59" s="223"/>
      <c r="F59" s="223"/>
      <c r="G59" s="221" t="s">
        <v>99</v>
      </c>
      <c r="H59" s="221"/>
      <c r="I59" s="221"/>
      <c r="J59" s="221"/>
      <c r="K59" s="221"/>
      <c r="L59" s="221"/>
      <c r="M59" s="221"/>
      <c r="N59" s="3"/>
      <c r="O59" s="3"/>
    </row>
    <row r="60" spans="1:15" ht="56.25" customHeight="1">
      <c r="A60" s="256"/>
      <c r="B60" s="246"/>
      <c r="C60" s="224" t="s">
        <v>100</v>
      </c>
      <c r="D60" s="224" t="s">
        <v>102</v>
      </c>
      <c r="E60" s="224" t="s">
        <v>72</v>
      </c>
      <c r="F60" s="222" t="s">
        <v>73</v>
      </c>
      <c r="G60" s="211" t="s">
        <v>115</v>
      </c>
      <c r="H60" s="211"/>
      <c r="I60" s="211"/>
      <c r="J60" s="211"/>
      <c r="K60" s="140" t="s">
        <v>116</v>
      </c>
      <c r="L60" s="142" t="s">
        <v>117</v>
      </c>
      <c r="M60" s="228" t="s">
        <v>86</v>
      </c>
      <c r="N60" s="3"/>
      <c r="O60" s="3"/>
    </row>
    <row r="61" spans="1:15" ht="32.25" customHeight="1">
      <c r="A61" s="257"/>
      <c r="B61" s="246"/>
      <c r="C61" s="225"/>
      <c r="D61" s="225"/>
      <c r="E61" s="225"/>
      <c r="F61" s="222"/>
      <c r="G61" s="211" t="s">
        <v>80</v>
      </c>
      <c r="H61" s="212"/>
      <c r="I61" s="212"/>
      <c r="J61" s="212"/>
      <c r="K61" s="209" t="s">
        <v>81</v>
      </c>
      <c r="L61" s="227" t="s">
        <v>83</v>
      </c>
      <c r="M61" s="228"/>
      <c r="N61" s="3"/>
      <c r="O61" s="3"/>
    </row>
    <row r="62" spans="1:15" ht="42" customHeight="1">
      <c r="A62" s="258"/>
      <c r="B62" s="266"/>
      <c r="C62" s="261"/>
      <c r="D62" s="261"/>
      <c r="E62" s="261"/>
      <c r="F62" s="262"/>
      <c r="G62" s="143" t="s">
        <v>67</v>
      </c>
      <c r="H62" s="249" t="s">
        <v>78</v>
      </c>
      <c r="I62" s="250"/>
      <c r="J62" s="250"/>
      <c r="K62" s="265"/>
      <c r="L62" s="250"/>
      <c r="M62" s="264"/>
      <c r="N62" s="3"/>
      <c r="O62" s="3"/>
    </row>
    <row r="63" spans="1:15" ht="73.5" customHeight="1">
      <c r="A63" s="64" t="s">
        <v>1</v>
      </c>
      <c r="B63" s="94"/>
      <c r="C63" s="97">
        <v>0</v>
      </c>
      <c r="D63" s="97">
        <v>0</v>
      </c>
      <c r="E63" s="97">
        <v>0</v>
      </c>
      <c r="F63" s="101">
        <f>(C63*30.5)+(D63*4.33)+E63</f>
        <v>0</v>
      </c>
      <c r="G63" s="96">
        <v>0</v>
      </c>
      <c r="H63" s="218">
        <v>0</v>
      </c>
      <c r="I63" s="219"/>
      <c r="J63" s="219"/>
      <c r="K63" s="86">
        <v>0</v>
      </c>
      <c r="L63" s="87">
        <v>0</v>
      </c>
      <c r="M63" s="191">
        <f>SUM(G63:L63)</f>
        <v>0</v>
      </c>
      <c r="N63" s="3"/>
      <c r="O63" s="3"/>
    </row>
    <row r="64" spans="1:15" s="15" customFormat="1" ht="21" customHeight="1">
      <c r="A64" s="159" t="s">
        <v>75</v>
      </c>
      <c r="B64" s="98"/>
      <c r="C64" s="67"/>
      <c r="D64" s="67"/>
      <c r="E64" s="67"/>
      <c r="F64" s="89">
        <f>SUM(F53:F57)/60</f>
        <v>0</v>
      </c>
      <c r="G64" s="89">
        <f>SUM(G53:G57)/60</f>
        <v>0</v>
      </c>
      <c r="H64" s="213">
        <f>SUM(H53:H57)/60</f>
        <v>0</v>
      </c>
      <c r="I64" s="214"/>
      <c r="J64" s="214"/>
      <c r="K64" s="213">
        <f>SUM(K53:K57,K63)/60</f>
        <v>0</v>
      </c>
      <c r="L64" s="213">
        <f>SUM(L53:L57,L63)/60</f>
        <v>0</v>
      </c>
      <c r="M64" s="213">
        <f>SUM(M53:M57,M63)/60</f>
        <v>0</v>
      </c>
      <c r="N64" s="14"/>
      <c r="O64" s="14"/>
    </row>
    <row r="65" spans="1:15" s="15" customFormat="1" ht="20.25" customHeight="1">
      <c r="A65" s="159" t="s">
        <v>77</v>
      </c>
      <c r="B65" s="98"/>
      <c r="C65" s="67"/>
      <c r="D65" s="67"/>
      <c r="E65" s="67"/>
      <c r="F65" s="100">
        <f>F63/60</f>
        <v>0</v>
      </c>
      <c r="G65" s="89">
        <f>G63/60</f>
        <v>0</v>
      </c>
      <c r="H65" s="213">
        <f>H63/60</f>
        <v>0</v>
      </c>
      <c r="I65" s="214"/>
      <c r="J65" s="214"/>
      <c r="K65" s="214"/>
      <c r="L65" s="214"/>
      <c r="M65" s="214"/>
      <c r="N65" s="14"/>
      <c r="O65" s="14"/>
    </row>
    <row r="66" spans="1:15" s="15" customFormat="1" ht="18" customHeight="1">
      <c r="A66" s="263" t="s">
        <v>101</v>
      </c>
      <c r="B66" s="263"/>
      <c r="C66" s="263"/>
      <c r="D66" s="263"/>
      <c r="E66" s="263"/>
      <c r="F66" s="263"/>
      <c r="G66" s="263"/>
      <c r="H66" s="263"/>
      <c r="I66" s="263"/>
      <c r="J66" s="263"/>
      <c r="K66" s="263"/>
      <c r="L66" s="263"/>
      <c r="M66" s="263"/>
      <c r="N66" s="14"/>
      <c r="O66" s="14"/>
    </row>
    <row r="67" spans="1:15" ht="126" customHeight="1">
      <c r="A67" s="64" t="s">
        <v>0</v>
      </c>
      <c r="B67" s="94"/>
      <c r="C67" s="97">
        <v>0</v>
      </c>
      <c r="D67" s="97">
        <v>0</v>
      </c>
      <c r="E67" s="97">
        <v>0</v>
      </c>
      <c r="F67" s="101">
        <f>(C67*30.5)+(D67*4.33)+E67</f>
        <v>0</v>
      </c>
      <c r="G67" s="96">
        <v>0</v>
      </c>
      <c r="H67" s="218">
        <v>0</v>
      </c>
      <c r="I67" s="219"/>
      <c r="J67" s="219"/>
      <c r="K67" s="86">
        <v>0</v>
      </c>
      <c r="L67" s="87">
        <v>0</v>
      </c>
      <c r="M67" s="191">
        <f>SUM(G67:L67)</f>
        <v>0</v>
      </c>
      <c r="N67" s="3"/>
      <c r="O67" s="3"/>
    </row>
    <row r="68" spans="1:15" ht="92.25" customHeight="1">
      <c r="A68" s="64" t="s">
        <v>97</v>
      </c>
      <c r="B68" s="94"/>
      <c r="C68" s="97">
        <v>0</v>
      </c>
      <c r="D68" s="97">
        <v>0</v>
      </c>
      <c r="E68" s="97">
        <v>0</v>
      </c>
      <c r="F68" s="101">
        <f>(C68*30.5)+(D68*4.33)+E68</f>
        <v>0</v>
      </c>
      <c r="G68" s="96">
        <v>0</v>
      </c>
      <c r="H68" s="218">
        <v>0</v>
      </c>
      <c r="I68" s="219"/>
      <c r="J68" s="219"/>
      <c r="K68" s="86">
        <v>0</v>
      </c>
      <c r="L68" s="87">
        <v>0</v>
      </c>
      <c r="M68" s="191">
        <f>SUM(G68:L68)</f>
        <v>0</v>
      </c>
      <c r="N68" s="3"/>
      <c r="O68" s="3"/>
    </row>
    <row r="69" spans="1:15" s="15" customFormat="1" ht="22.5" customHeight="1">
      <c r="A69" s="159" t="s">
        <v>77</v>
      </c>
      <c r="B69" s="68"/>
      <c r="C69" s="67"/>
      <c r="D69" s="67"/>
      <c r="E69" s="67"/>
      <c r="F69" s="89">
        <f>SUM(F67:F68)/60</f>
        <v>0</v>
      </c>
      <c r="G69" s="89">
        <f>SUM(G67:G68)/60</f>
        <v>0</v>
      </c>
      <c r="H69" s="213">
        <f>SUM(H67:H68)/60</f>
        <v>0</v>
      </c>
      <c r="I69" s="214"/>
      <c r="J69" s="214"/>
      <c r="K69" s="89">
        <f>SUM(K67:K68)/60</f>
        <v>0</v>
      </c>
      <c r="L69" s="89">
        <f>SUM(L67:L68)/60</f>
        <v>0</v>
      </c>
      <c r="M69" s="89">
        <f>SUM(M67:M68)/60</f>
        <v>0</v>
      </c>
      <c r="N69" s="14"/>
      <c r="O69" s="14"/>
    </row>
    <row r="70" spans="1:15" s="15" customFormat="1" ht="1.5" customHeight="1" hidden="1" thickBot="1">
      <c r="A70" s="255" t="s">
        <v>27</v>
      </c>
      <c r="B70" s="259"/>
      <c r="C70" s="260"/>
      <c r="D70" s="260"/>
      <c r="E70" s="260"/>
      <c r="F70" s="260"/>
      <c r="G70" s="260"/>
      <c r="H70" s="260"/>
      <c r="I70" s="260"/>
      <c r="J70" s="260"/>
      <c r="K70" s="260"/>
      <c r="L70" s="260"/>
      <c r="M70" s="260"/>
      <c r="N70" s="14"/>
      <c r="O70" s="14"/>
    </row>
    <row r="71" spans="1:15" s="15" customFormat="1" ht="23.25" customHeight="1">
      <c r="A71" s="256"/>
      <c r="B71" s="246" t="s">
        <v>82</v>
      </c>
      <c r="C71" s="222" t="s">
        <v>98</v>
      </c>
      <c r="D71" s="223"/>
      <c r="E71" s="223"/>
      <c r="F71" s="223"/>
      <c r="G71" s="221" t="s">
        <v>99</v>
      </c>
      <c r="H71" s="221"/>
      <c r="I71" s="221"/>
      <c r="J71" s="221"/>
      <c r="K71" s="221"/>
      <c r="L71" s="221"/>
      <c r="M71" s="221"/>
      <c r="N71" s="14"/>
      <c r="O71" s="14"/>
    </row>
    <row r="72" spans="1:15" s="15" customFormat="1" ht="53.25" customHeight="1">
      <c r="A72" s="256"/>
      <c r="B72" s="246"/>
      <c r="C72" s="224" t="s">
        <v>100</v>
      </c>
      <c r="D72" s="224" t="s">
        <v>102</v>
      </c>
      <c r="E72" s="224" t="s">
        <v>72</v>
      </c>
      <c r="F72" s="222" t="s">
        <v>73</v>
      </c>
      <c r="G72" s="211" t="s">
        <v>115</v>
      </c>
      <c r="H72" s="211"/>
      <c r="I72" s="211"/>
      <c r="J72" s="211"/>
      <c r="K72" s="140" t="s">
        <v>116</v>
      </c>
      <c r="L72" s="142" t="s">
        <v>117</v>
      </c>
      <c r="M72" s="228" t="s">
        <v>86</v>
      </c>
      <c r="N72" s="14"/>
      <c r="O72" s="14"/>
    </row>
    <row r="73" spans="1:15" s="15" customFormat="1" ht="27" customHeight="1">
      <c r="A73" s="257"/>
      <c r="B73" s="246"/>
      <c r="C73" s="225"/>
      <c r="D73" s="225"/>
      <c r="E73" s="225"/>
      <c r="F73" s="222"/>
      <c r="G73" s="211" t="s">
        <v>80</v>
      </c>
      <c r="H73" s="212"/>
      <c r="I73" s="212"/>
      <c r="J73" s="212"/>
      <c r="K73" s="209" t="s">
        <v>81</v>
      </c>
      <c r="L73" s="227" t="s">
        <v>83</v>
      </c>
      <c r="M73" s="228"/>
      <c r="N73" s="14"/>
      <c r="O73" s="14"/>
    </row>
    <row r="74" spans="1:15" s="15" customFormat="1" ht="42.75" customHeight="1">
      <c r="A74" s="258"/>
      <c r="B74" s="266"/>
      <c r="C74" s="261"/>
      <c r="D74" s="261"/>
      <c r="E74" s="261"/>
      <c r="F74" s="262"/>
      <c r="G74" s="143" t="s">
        <v>67</v>
      </c>
      <c r="H74" s="249" t="s">
        <v>78</v>
      </c>
      <c r="I74" s="250"/>
      <c r="J74" s="250"/>
      <c r="K74" s="265"/>
      <c r="L74" s="250"/>
      <c r="M74" s="264"/>
      <c r="N74" s="14"/>
      <c r="O74" s="14"/>
    </row>
    <row r="75" spans="1:15" ht="19.5" customHeight="1">
      <c r="A75" s="237" t="s">
        <v>37</v>
      </c>
      <c r="B75" s="237"/>
      <c r="C75" s="237"/>
      <c r="D75" s="237"/>
      <c r="E75" s="237"/>
      <c r="F75" s="237"/>
      <c r="G75" s="237"/>
      <c r="H75" s="237"/>
      <c r="I75" s="237"/>
      <c r="J75" s="237"/>
      <c r="K75" s="237"/>
      <c r="L75" s="237"/>
      <c r="M75" s="237"/>
      <c r="N75" s="3"/>
      <c r="O75" s="3"/>
    </row>
    <row r="76" spans="1:15" ht="89.25" customHeight="1">
      <c r="A76" s="160" t="s">
        <v>70</v>
      </c>
      <c r="B76" s="94"/>
      <c r="C76" s="99">
        <v>0</v>
      </c>
      <c r="D76" s="99">
        <v>0</v>
      </c>
      <c r="E76" s="99">
        <v>0</v>
      </c>
      <c r="F76" s="101">
        <f>(C76*30.5)+(D76*4.33)+E76</f>
        <v>0</v>
      </c>
      <c r="G76" s="96">
        <v>0</v>
      </c>
      <c r="H76" s="218">
        <v>0</v>
      </c>
      <c r="I76" s="219"/>
      <c r="J76" s="219"/>
      <c r="K76" s="90">
        <v>0</v>
      </c>
      <c r="L76" s="91">
        <v>0</v>
      </c>
      <c r="M76" s="192">
        <f>SUM(G76:L76)</f>
        <v>0</v>
      </c>
      <c r="N76" s="3"/>
      <c r="O76" s="3"/>
    </row>
    <row r="77" spans="1:15" s="15" customFormat="1" ht="24.75" customHeight="1">
      <c r="A77" s="159" t="s">
        <v>77</v>
      </c>
      <c r="B77" s="98"/>
      <c r="C77" s="68"/>
      <c r="D77" s="68"/>
      <c r="E77" s="68"/>
      <c r="F77" s="69">
        <f>F76/60</f>
        <v>0</v>
      </c>
      <c r="G77" s="69">
        <f>G76/60</f>
        <v>0</v>
      </c>
      <c r="H77" s="253">
        <f>H76/60</f>
        <v>0</v>
      </c>
      <c r="I77" s="254"/>
      <c r="J77" s="254"/>
      <c r="K77" s="69">
        <f>K76/60</f>
        <v>0</v>
      </c>
      <c r="L77" s="69">
        <f>L76/60</f>
        <v>0</v>
      </c>
      <c r="M77" s="69">
        <f>M76/60</f>
        <v>0</v>
      </c>
      <c r="N77" s="14"/>
      <c r="O77" s="14"/>
    </row>
    <row r="78" spans="1:15" s="15" customFormat="1" ht="19.5" customHeight="1">
      <c r="A78" s="159" t="s">
        <v>87</v>
      </c>
      <c r="B78" s="98"/>
      <c r="C78" s="68"/>
      <c r="D78" s="68"/>
      <c r="E78" s="68"/>
      <c r="F78" s="69">
        <f>((F34+F35+F50+F51+F64+F65+F69+F77)/30.5)</f>
        <v>0</v>
      </c>
      <c r="G78" s="69">
        <f>((G34+G35+G50+G51+G64+G65+G69+G77)/30.5)</f>
        <v>0</v>
      </c>
      <c r="H78" s="69">
        <f>((H34+H35+H50+H51+H64+H65+H69+H77)/30.5)</f>
        <v>0</v>
      </c>
      <c r="I78" s="75"/>
      <c r="J78" s="75"/>
      <c r="K78" s="69">
        <f>((K34+K50+K64+K69+K77)/30.5)</f>
        <v>0</v>
      </c>
      <c r="L78" s="69">
        <f>((L34+L50+L64+L69+L77)/30.5)</f>
        <v>0</v>
      </c>
      <c r="M78" s="69">
        <f>((M34+M50+M64+M69+M77)/30.5)</f>
        <v>0</v>
      </c>
      <c r="N78" s="14"/>
      <c r="O78" s="14"/>
    </row>
    <row r="79" spans="1:15" ht="13.5" customHeight="1">
      <c r="A79" s="220" t="s">
        <v>103</v>
      </c>
      <c r="B79" s="220"/>
      <c r="C79" s="220"/>
      <c r="D79" s="220"/>
      <c r="E79" s="220"/>
      <c r="F79" s="220"/>
      <c r="G79" s="220"/>
      <c r="H79" s="220"/>
      <c r="I79" s="220"/>
      <c r="J79" s="220"/>
      <c r="K79" s="220"/>
      <c r="L79" s="220"/>
      <c r="M79" s="220"/>
      <c r="N79" s="3"/>
      <c r="O79" s="3"/>
    </row>
    <row r="80" spans="1:15" ht="118.5" customHeight="1">
      <c r="A80" s="64" t="s">
        <v>106</v>
      </c>
      <c r="B80" s="94"/>
      <c r="C80" s="97">
        <v>0</v>
      </c>
      <c r="D80" s="97">
        <v>0</v>
      </c>
      <c r="E80" s="97">
        <v>0</v>
      </c>
      <c r="F80" s="101">
        <f>(C80*30.5)+(D80*4.33)+E80</f>
        <v>0</v>
      </c>
      <c r="G80" s="96">
        <v>0</v>
      </c>
      <c r="H80" s="218"/>
      <c r="I80" s="219"/>
      <c r="J80" s="219"/>
      <c r="K80" s="86">
        <v>0</v>
      </c>
      <c r="L80" s="87">
        <v>0</v>
      </c>
      <c r="M80" s="191">
        <f>SUM(G80:L80)</f>
        <v>0</v>
      </c>
      <c r="N80" s="3"/>
      <c r="O80" s="3"/>
    </row>
    <row r="81" spans="1:15" ht="28.5" customHeight="1">
      <c r="A81" s="64" t="s">
        <v>71</v>
      </c>
      <c r="B81" s="94"/>
      <c r="C81" s="97">
        <v>0</v>
      </c>
      <c r="D81" s="97">
        <v>0</v>
      </c>
      <c r="E81" s="97">
        <v>0</v>
      </c>
      <c r="F81" s="101">
        <f>(C81*30.5)+(D81*4.33)+E81</f>
        <v>0</v>
      </c>
      <c r="G81" s="96">
        <v>0</v>
      </c>
      <c r="H81" s="218">
        <v>0</v>
      </c>
      <c r="I81" s="219"/>
      <c r="J81" s="219"/>
      <c r="K81" s="86">
        <v>0</v>
      </c>
      <c r="L81" s="87">
        <v>0</v>
      </c>
      <c r="M81" s="191">
        <f>SUM(G81:L81)</f>
        <v>0</v>
      </c>
      <c r="N81" s="3"/>
      <c r="O81" s="3"/>
    </row>
    <row r="82" spans="1:15" ht="30" customHeight="1">
      <c r="A82" s="64" t="s">
        <v>38</v>
      </c>
      <c r="B82" s="94"/>
      <c r="C82" s="97">
        <v>0</v>
      </c>
      <c r="D82" s="97">
        <v>0</v>
      </c>
      <c r="E82" s="97">
        <v>0</v>
      </c>
      <c r="F82" s="101">
        <f>(C82*30.5)+(D82*4.33)+E82</f>
        <v>0</v>
      </c>
      <c r="G82" s="96">
        <v>0</v>
      </c>
      <c r="H82" s="218">
        <v>0</v>
      </c>
      <c r="I82" s="219"/>
      <c r="J82" s="219"/>
      <c r="K82" s="86">
        <v>0</v>
      </c>
      <c r="L82" s="87">
        <v>0</v>
      </c>
      <c r="M82" s="191">
        <f>SUM(G82:L82)</f>
        <v>0</v>
      </c>
      <c r="N82" s="3"/>
      <c r="O82" s="3"/>
    </row>
    <row r="83" spans="1:15" s="15" customFormat="1" ht="18" customHeight="1">
      <c r="A83" s="159" t="s">
        <v>77</v>
      </c>
      <c r="B83" s="98"/>
      <c r="C83" s="67"/>
      <c r="D83" s="67"/>
      <c r="E83" s="67"/>
      <c r="F83" s="89">
        <f>SUM(F80:F82)/60</f>
        <v>0</v>
      </c>
      <c r="G83" s="89">
        <f>SUM(G80:G82)/60</f>
        <v>0</v>
      </c>
      <c r="H83" s="213">
        <f>SUM(H80:H82)/60</f>
        <v>0</v>
      </c>
      <c r="I83" s="214"/>
      <c r="J83" s="214"/>
      <c r="K83" s="89">
        <f>SUM(K80:K82)/60</f>
        <v>0</v>
      </c>
      <c r="L83" s="89">
        <f>SUM(L80:L82)/60</f>
        <v>0</v>
      </c>
      <c r="M83" s="89">
        <f>SUM(M80:M82)/60</f>
        <v>0</v>
      </c>
      <c r="N83" s="14"/>
      <c r="O83" s="14"/>
    </row>
    <row r="84" spans="1:15" s="1" customFormat="1" ht="12.75">
      <c r="A84" s="70" t="s">
        <v>95</v>
      </c>
      <c r="B84" s="206"/>
      <c r="C84" s="71"/>
      <c r="D84" s="71"/>
      <c r="E84" s="71"/>
      <c r="F84" s="72">
        <f>F34+F35+F50+F51+F64+F65+F69+F77+F83</f>
        <v>0</v>
      </c>
      <c r="G84" s="72">
        <f>G34+G35+G50+G51+G64+G65+G69+G77+G83</f>
        <v>0</v>
      </c>
      <c r="H84" s="72">
        <f>H34+H35+H50+H51+H64+H65+H69+H77+H83</f>
        <v>0</v>
      </c>
      <c r="I84" s="72">
        <f>I78+I83</f>
        <v>0</v>
      </c>
      <c r="J84" s="72">
        <f>J78+J83</f>
        <v>0</v>
      </c>
      <c r="K84" s="72">
        <f>K34+K50+K64+K69+K77+K83</f>
        <v>0</v>
      </c>
      <c r="L84" s="72">
        <f>L34+L50+L64+L69+L77+L83</f>
        <v>0</v>
      </c>
      <c r="M84" s="72">
        <f>G84+H84+K84+L84</f>
        <v>0</v>
      </c>
      <c r="N84" s="6"/>
      <c r="O84" s="6"/>
    </row>
    <row r="85" spans="1:15" s="1" customFormat="1" ht="12.75">
      <c r="A85" s="70" t="s">
        <v>96</v>
      </c>
      <c r="B85" s="206"/>
      <c r="C85" s="71"/>
      <c r="D85" s="71"/>
      <c r="E85" s="71"/>
      <c r="F85" s="72">
        <f>(F84/30.5)</f>
        <v>0</v>
      </c>
      <c r="G85" s="72">
        <f>(G84/30.5)</f>
        <v>0</v>
      </c>
      <c r="H85" s="72">
        <f>(H84/30.5)</f>
        <v>0</v>
      </c>
      <c r="I85" s="72">
        <f>(I84*12)/365</f>
        <v>0</v>
      </c>
      <c r="J85" s="72">
        <f>(J84*12)/365</f>
        <v>0</v>
      </c>
      <c r="K85" s="72">
        <f>(K84/30.5)</f>
        <v>0</v>
      </c>
      <c r="L85" s="72">
        <f>(L84/30.5)</f>
        <v>0</v>
      </c>
      <c r="M85" s="72">
        <f>(M84/30.5)</f>
        <v>0</v>
      </c>
      <c r="N85" s="6"/>
      <c r="O85" s="6"/>
    </row>
    <row r="86" spans="1:15" ht="12.75">
      <c r="A86" s="73"/>
      <c r="B86" s="74"/>
      <c r="C86" s="74"/>
      <c r="D86" s="74"/>
      <c r="E86" s="74"/>
      <c r="F86" s="74"/>
      <c r="G86" s="74"/>
      <c r="H86" s="74"/>
      <c r="I86" s="74"/>
      <c r="J86" s="74"/>
      <c r="K86" s="74"/>
      <c r="L86" s="74"/>
      <c r="M86" s="74"/>
      <c r="N86" s="3"/>
      <c r="O86" s="3"/>
    </row>
    <row r="87" spans="1:15" ht="51" customHeight="1">
      <c r="A87" s="217" t="s">
        <v>118</v>
      </c>
      <c r="B87" s="217"/>
      <c r="C87" s="217"/>
      <c r="D87" s="217"/>
      <c r="E87" s="217"/>
      <c r="F87" s="217"/>
      <c r="G87" s="217"/>
      <c r="H87" s="217"/>
      <c r="I87" s="217"/>
      <c r="J87" s="217"/>
      <c r="K87" s="217"/>
      <c r="L87" s="217"/>
      <c r="M87" s="217"/>
      <c r="N87" s="3"/>
      <c r="O87" s="3"/>
    </row>
    <row r="88" spans="1:15" ht="20.25" customHeight="1">
      <c r="A88" s="58"/>
      <c r="B88" s="58"/>
      <c r="C88" s="58"/>
      <c r="D88" s="58"/>
      <c r="E88" s="58"/>
      <c r="F88" s="58"/>
      <c r="G88" s="58"/>
      <c r="H88" s="58"/>
      <c r="I88" s="58"/>
      <c r="J88" s="58"/>
      <c r="K88" s="58"/>
      <c r="L88" s="58"/>
      <c r="M88" s="58"/>
      <c r="N88" s="3"/>
      <c r="O88" s="3"/>
    </row>
    <row r="89" spans="1:15" ht="12.75">
      <c r="A89" s="9"/>
      <c r="B89" s="2"/>
      <c r="C89" s="2"/>
      <c r="D89" s="2"/>
      <c r="E89" s="2"/>
      <c r="F89" s="2"/>
      <c r="G89" s="2"/>
      <c r="H89" s="2"/>
      <c r="I89" s="2"/>
      <c r="J89" s="2"/>
      <c r="K89" s="2"/>
      <c r="L89" s="2"/>
      <c r="M89" s="3"/>
      <c r="N89" s="3"/>
      <c r="O89" s="3"/>
    </row>
    <row r="90" spans="1:15" ht="141" customHeight="1">
      <c r="A90" s="215" t="s">
        <v>114</v>
      </c>
      <c r="B90" s="216"/>
      <c r="C90" s="216"/>
      <c r="D90" s="216"/>
      <c r="E90" s="216"/>
      <c r="F90" s="216"/>
      <c r="G90" s="216"/>
      <c r="H90" s="216"/>
      <c r="I90" s="216"/>
      <c r="J90" s="216"/>
      <c r="K90" s="216"/>
      <c r="L90" s="216"/>
      <c r="M90" s="216"/>
      <c r="N90" s="3"/>
      <c r="O90" s="3"/>
    </row>
    <row r="91" spans="1:15" ht="15" customHeight="1">
      <c r="A91" s="7"/>
      <c r="B91" s="8"/>
      <c r="C91" s="8"/>
      <c r="D91" s="8"/>
      <c r="E91" s="8"/>
      <c r="F91" s="8"/>
      <c r="G91" s="8"/>
      <c r="H91" s="8"/>
      <c r="I91" s="8"/>
      <c r="J91" s="8"/>
      <c r="K91" s="8"/>
      <c r="L91" s="8"/>
      <c r="M91" s="8"/>
      <c r="N91" s="3"/>
      <c r="O91" s="3"/>
    </row>
    <row r="92" ht="12.75"/>
    <row r="93" ht="12.75">
      <c r="A93" s="10" t="s">
        <v>119</v>
      </c>
    </row>
    <row r="94" ht="12.75"/>
    <row r="95" ht="12.75"/>
    <row r="96" spans="1:6" ht="12.75">
      <c r="A96" s="10" t="s">
        <v>126</v>
      </c>
      <c r="B96" t="s">
        <v>125</v>
      </c>
      <c r="F96" t="s">
        <v>29</v>
      </c>
    </row>
    <row r="97" spans="1:6" ht="12.75">
      <c r="A97" s="208" t="s">
        <v>129</v>
      </c>
      <c r="B97" s="207" t="s">
        <v>127</v>
      </c>
      <c r="F97" s="207" t="s">
        <v>128</v>
      </c>
    </row>
    <row r="98" ht="12.75"/>
    <row r="99" ht="12.75">
      <c r="A99" s="10" t="s">
        <v>120</v>
      </c>
    </row>
    <row r="100" ht="12.75"/>
    <row r="101" ht="12.75"/>
    <row r="102" ht="12.75">
      <c r="A102" s="11" t="s">
        <v>30</v>
      </c>
    </row>
    <row r="103" ht="12.75"/>
    <row r="104" ht="12.75">
      <c r="A104" s="10" t="s">
        <v>23</v>
      </c>
    </row>
    <row r="105" ht="12.75">
      <c r="A105" s="10" t="s">
        <v>31</v>
      </c>
    </row>
    <row r="106" ht="12.75"/>
    <row r="107" ht="12.75"/>
    <row r="108" spans="1:13" ht="12.75">
      <c r="A108" s="233" t="s">
        <v>79</v>
      </c>
      <c r="B108" s="233"/>
      <c r="C108" s="233"/>
      <c r="D108" s="233"/>
      <c r="E108" s="233"/>
      <c r="F108" s="233"/>
      <c r="G108" s="233"/>
      <c r="H108" s="233"/>
      <c r="I108" s="233"/>
      <c r="J108" s="233"/>
      <c r="K108" s="233"/>
      <c r="L108" s="233"/>
      <c r="M108" s="233"/>
    </row>
    <row r="109" ht="12.75"/>
    <row r="110" ht="12.75"/>
    <row r="111" ht="12.75"/>
    <row r="112" ht="12.75"/>
    <row r="113" ht="12.75"/>
    <row r="114" ht="12.75"/>
    <row r="115" ht="12.75"/>
    <row r="116" ht="12.75"/>
    <row r="117" ht="12.75"/>
    <row r="118" ht="12.75"/>
    <row r="119" ht="12.75"/>
    <row r="120" ht="12.75"/>
    <row r="121" ht="12.75"/>
  </sheetData>
  <sheetProtection password="CA95" sheet="1" objects="1" scenarios="1"/>
  <protectedRanges>
    <protectedRange sqref="M45 K38:M39 K45 K46:M49" name="Plage7"/>
    <protectedRange sqref="G38:G39 C38:E39 C45:E49 G45:G49" name="Plage5"/>
    <protectedRange sqref="M25 K12:M19 K25 K26:M33" name="Plage4"/>
    <protectedRange sqref="H76:J76 H80:J82 H67:J68 H45:J49 G12:J19 C12:E19 H38:J39 C25:E33 G25:J33 H53:J57 H63:J63" name="Plage3"/>
    <protectedRange sqref="K9:M10" name="Plage2"/>
    <protectedRange sqref="G63 G53:G57 C53:E57 C63:E63" name="Plage8"/>
    <protectedRange sqref="K63:M63 K53:M57" name="Plage9"/>
    <protectedRange sqref="C67:E68 G67:G68" name="Plage10"/>
    <protectedRange sqref="K67:M68" name="Plage11"/>
    <protectedRange sqref="C76:E76 G76" name="Plage12"/>
    <protectedRange sqref="K76:M76" name="Plage13"/>
    <protectedRange sqref="C80:E82 G80:G82" name="Plage14"/>
    <protectedRange sqref="K80:M82" name="Plage15"/>
  </protectedRanges>
  <mergeCells count="146">
    <mergeCell ref="L73:L74"/>
    <mergeCell ref="H74:J74"/>
    <mergeCell ref="A70:A74"/>
    <mergeCell ref="B70:M70"/>
    <mergeCell ref="B71:B74"/>
    <mergeCell ref="C71:F71"/>
    <mergeCell ref="G71:M71"/>
    <mergeCell ref="F72:F74"/>
    <mergeCell ref="G72:J72"/>
    <mergeCell ref="M60:M62"/>
    <mergeCell ref="G61:J61"/>
    <mergeCell ref="K61:K62"/>
    <mergeCell ref="L61:L62"/>
    <mergeCell ref="H62:J62"/>
    <mergeCell ref="M72:M74"/>
    <mergeCell ref="G73:J73"/>
    <mergeCell ref="K73:K74"/>
    <mergeCell ref="A58:A62"/>
    <mergeCell ref="B58:M58"/>
    <mergeCell ref="B59:B62"/>
    <mergeCell ref="C59:F59"/>
    <mergeCell ref="G59:M59"/>
    <mergeCell ref="C60:C62"/>
    <mergeCell ref="D60:D62"/>
    <mergeCell ref="E60:E62"/>
    <mergeCell ref="F60:F62"/>
    <mergeCell ref="G60:J60"/>
    <mergeCell ref="M42:M44"/>
    <mergeCell ref="G43:J43"/>
    <mergeCell ref="K43:K44"/>
    <mergeCell ref="L43:L44"/>
    <mergeCell ref="A40:A44"/>
    <mergeCell ref="B40:M40"/>
    <mergeCell ref="B41:B44"/>
    <mergeCell ref="C42:C44"/>
    <mergeCell ref="D42:D44"/>
    <mergeCell ref="E42:E44"/>
    <mergeCell ref="F42:F44"/>
    <mergeCell ref="L34:L35"/>
    <mergeCell ref="L50:L51"/>
    <mergeCell ref="H38:J38"/>
    <mergeCell ref="H30:J30"/>
    <mergeCell ref="H31:J31"/>
    <mergeCell ref="G22:J22"/>
    <mergeCell ref="C41:F41"/>
    <mergeCell ref="G41:M41"/>
    <mergeCell ref="M22:M24"/>
    <mergeCell ref="G23:J23"/>
    <mergeCell ref="K23:K24"/>
    <mergeCell ref="L23:L24"/>
    <mergeCell ref="H49:J49"/>
    <mergeCell ref="A20:A24"/>
    <mergeCell ref="B20:M20"/>
    <mergeCell ref="B21:B24"/>
    <mergeCell ref="C21:F21"/>
    <mergeCell ref="G21:M21"/>
    <mergeCell ref="H83:J83"/>
    <mergeCell ref="H63:J63"/>
    <mergeCell ref="H67:J67"/>
    <mergeCell ref="H68:J68"/>
    <mergeCell ref="H69:J69"/>
    <mergeCell ref="H65:J65"/>
    <mergeCell ref="A66:M66"/>
    <mergeCell ref="C72:C74"/>
    <mergeCell ref="D72:D74"/>
    <mergeCell ref="E72:E74"/>
    <mergeCell ref="H80:J80"/>
    <mergeCell ref="H50:J50"/>
    <mergeCell ref="G42:J42"/>
    <mergeCell ref="H48:J48"/>
    <mergeCell ref="C22:C24"/>
    <mergeCell ref="D22:D24"/>
    <mergeCell ref="E22:E24"/>
    <mergeCell ref="F22:F24"/>
    <mergeCell ref="H34:J34"/>
    <mergeCell ref="H35:J35"/>
    <mergeCell ref="H81:J81"/>
    <mergeCell ref="H82:J82"/>
    <mergeCell ref="H53:J53"/>
    <mergeCell ref="H54:J54"/>
    <mergeCell ref="H55:J55"/>
    <mergeCell ref="H56:J56"/>
    <mergeCell ref="H57:J57"/>
    <mergeCell ref="H64:J64"/>
    <mergeCell ref="H76:J76"/>
    <mergeCell ref="H77:J77"/>
    <mergeCell ref="H39:J39"/>
    <mergeCell ref="H44:J44"/>
    <mergeCell ref="H46:J46"/>
    <mergeCell ref="H47:J47"/>
    <mergeCell ref="H45:J45"/>
    <mergeCell ref="B1:M1"/>
    <mergeCell ref="E3:E5"/>
    <mergeCell ref="C3:C5"/>
    <mergeCell ref="H32:J32"/>
    <mergeCell ref="H33:J33"/>
    <mergeCell ref="A53:A57"/>
    <mergeCell ref="A46:A49"/>
    <mergeCell ref="A11:M11"/>
    <mergeCell ref="G3:J3"/>
    <mergeCell ref="A36:M36"/>
    <mergeCell ref="A37:M37"/>
    <mergeCell ref="A1:A5"/>
    <mergeCell ref="B2:B5"/>
    <mergeCell ref="H5:J5"/>
    <mergeCell ref="A52:M52"/>
    <mergeCell ref="A108:M108"/>
    <mergeCell ref="A7:M7"/>
    <mergeCell ref="A6:M6"/>
    <mergeCell ref="A8:M8"/>
    <mergeCell ref="K34:K35"/>
    <mergeCell ref="M34:M35"/>
    <mergeCell ref="K50:K51"/>
    <mergeCell ref="M50:M51"/>
    <mergeCell ref="K64:K65"/>
    <mergeCell ref="A75:M75"/>
    <mergeCell ref="H12:J12"/>
    <mergeCell ref="H17:J17"/>
    <mergeCell ref="H18:J18"/>
    <mergeCell ref="H19:J19"/>
    <mergeCell ref="H51:J51"/>
    <mergeCell ref="F3:F5"/>
    <mergeCell ref="H9:J9"/>
    <mergeCell ref="H10:J10"/>
    <mergeCell ref="H27:J27"/>
    <mergeCell ref="H28:J28"/>
    <mergeCell ref="G2:M2"/>
    <mergeCell ref="C2:F2"/>
    <mergeCell ref="H29:J29"/>
    <mergeCell ref="M64:M65"/>
    <mergeCell ref="D3:D5"/>
    <mergeCell ref="H13:J13"/>
    <mergeCell ref="H14:J14"/>
    <mergeCell ref="H25:J25"/>
    <mergeCell ref="L4:L5"/>
    <mergeCell ref="M3:M5"/>
    <mergeCell ref="K4:K5"/>
    <mergeCell ref="G4:J4"/>
    <mergeCell ref="L64:L65"/>
    <mergeCell ref="A90:M90"/>
    <mergeCell ref="A87:M87"/>
    <mergeCell ref="H15:J15"/>
    <mergeCell ref="H16:J16"/>
    <mergeCell ref="A79:M79"/>
    <mergeCell ref="H24:J24"/>
    <mergeCell ref="H26:J26"/>
  </mergeCells>
  <printOptions/>
  <pageMargins left="0.28" right="0.22" top="0.49" bottom="0.46" header="0.49" footer="0.46"/>
  <pageSetup fitToHeight="3"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O42"/>
  <sheetViews>
    <sheetView zoomScalePageLayoutView="0" workbookViewId="0" topLeftCell="B1">
      <selection activeCell="N5" sqref="N5"/>
    </sheetView>
  </sheetViews>
  <sheetFormatPr defaultColWidth="11.421875" defaultRowHeight="12.75"/>
  <cols>
    <col min="1" max="1" width="2.8515625" style="0" hidden="1" customWidth="1"/>
    <col min="2" max="2" width="20.57421875" style="0" customWidth="1"/>
    <col min="3" max="3" width="3.00390625" style="18" customWidth="1"/>
    <col min="4" max="4" width="8.28125" style="0" customWidth="1"/>
    <col min="5" max="5" width="13.8515625" style="0" customWidth="1"/>
    <col min="6" max="6" width="9.7109375" style="0" customWidth="1"/>
    <col min="7" max="7" width="14.00390625" style="0" customWidth="1"/>
    <col min="8" max="8" width="10.28125" style="0" customWidth="1"/>
    <col min="9" max="9" width="9.8515625" style="0" customWidth="1"/>
    <col min="10" max="10" width="13.28125" style="0" customWidth="1"/>
    <col min="11" max="11" width="10.00390625" style="0" customWidth="1"/>
    <col min="12" max="12" width="11.8515625" style="0" customWidth="1"/>
    <col min="13" max="13" width="6.28125" style="0" customWidth="1"/>
    <col min="14" max="14" width="16.8515625" style="0" customWidth="1"/>
  </cols>
  <sheetData>
    <row r="1" spans="2:15" ht="12.75">
      <c r="B1" s="20"/>
      <c r="C1" s="21"/>
      <c r="D1" s="22"/>
      <c r="E1" s="22"/>
      <c r="F1" s="22"/>
      <c r="G1" s="22"/>
      <c r="H1" s="22"/>
      <c r="I1" s="22"/>
      <c r="J1" s="22"/>
      <c r="K1" s="22"/>
      <c r="L1" s="22"/>
      <c r="M1" s="23"/>
      <c r="N1" s="20"/>
      <c r="O1" s="20"/>
    </row>
    <row r="2" spans="2:15" ht="19.5" customHeight="1">
      <c r="B2" s="20"/>
      <c r="C2" s="24"/>
      <c r="D2" s="23"/>
      <c r="E2" s="20"/>
      <c r="F2" s="25"/>
      <c r="G2" s="283" t="s">
        <v>39</v>
      </c>
      <c r="H2" s="283"/>
      <c r="I2" s="283"/>
      <c r="J2" s="283"/>
      <c r="K2" s="283"/>
      <c r="L2" s="283"/>
      <c r="M2" s="283"/>
      <c r="N2" s="284"/>
      <c r="O2" s="20"/>
    </row>
    <row r="3" spans="2:15" ht="12.75">
      <c r="B3" s="20"/>
      <c r="C3" s="285" t="s">
        <v>40</v>
      </c>
      <c r="D3" s="286"/>
      <c r="E3" s="26"/>
      <c r="F3" s="27" t="s">
        <v>41</v>
      </c>
      <c r="G3" s="102" t="s">
        <v>89</v>
      </c>
      <c r="H3" s="28" t="s">
        <v>42</v>
      </c>
      <c r="I3" s="102" t="s">
        <v>44</v>
      </c>
      <c r="J3" s="28" t="s">
        <v>43</v>
      </c>
      <c r="K3" s="28" t="s">
        <v>45</v>
      </c>
      <c r="L3" s="28" t="s">
        <v>28</v>
      </c>
      <c r="M3" s="27" t="s">
        <v>46</v>
      </c>
      <c r="N3" s="29" t="s">
        <v>47</v>
      </c>
      <c r="O3" s="20"/>
    </row>
    <row r="4" spans="2:15" ht="12.75">
      <c r="B4" s="20"/>
      <c r="C4" s="285"/>
      <c r="D4" s="286"/>
      <c r="E4" s="26"/>
      <c r="F4" s="27" t="s">
        <v>48</v>
      </c>
      <c r="G4" s="102" t="s">
        <v>90</v>
      </c>
      <c r="H4" s="28"/>
      <c r="I4" s="102" t="s">
        <v>88</v>
      </c>
      <c r="J4" s="28" t="s">
        <v>49</v>
      </c>
      <c r="K4" s="28" t="s">
        <v>50</v>
      </c>
      <c r="L4" s="28" t="s">
        <v>51</v>
      </c>
      <c r="M4" s="27" t="s">
        <v>52</v>
      </c>
      <c r="N4" s="29" t="s">
        <v>53</v>
      </c>
      <c r="O4" s="20"/>
    </row>
    <row r="5" spans="2:15" ht="12.75">
      <c r="B5" s="20"/>
      <c r="C5" s="285"/>
      <c r="D5" s="286"/>
      <c r="E5" s="26"/>
      <c r="F5" s="30"/>
      <c r="G5" s="102"/>
      <c r="H5" s="28"/>
      <c r="I5" s="102"/>
      <c r="J5" s="28"/>
      <c r="K5" s="28"/>
      <c r="L5" s="28" t="s">
        <v>54</v>
      </c>
      <c r="M5" s="27" t="s">
        <v>55</v>
      </c>
      <c r="N5" s="29" t="s">
        <v>56</v>
      </c>
      <c r="O5" s="20"/>
    </row>
    <row r="6" spans="2:15" ht="12.75">
      <c r="B6" s="22"/>
      <c r="C6" s="31"/>
      <c r="D6" s="32"/>
      <c r="E6" s="32"/>
      <c r="F6" s="33"/>
      <c r="G6" s="103"/>
      <c r="H6" s="34"/>
      <c r="I6" s="103"/>
      <c r="J6" s="34"/>
      <c r="K6" s="34"/>
      <c r="L6" s="34" t="s">
        <v>57</v>
      </c>
      <c r="M6" s="35"/>
      <c r="N6" s="36"/>
      <c r="O6" s="20"/>
    </row>
    <row r="7" spans="1:15" ht="28.5" customHeight="1">
      <c r="A7" s="270" t="s">
        <v>121</v>
      </c>
      <c r="B7" s="269"/>
      <c r="C7" s="37" t="s">
        <v>58</v>
      </c>
      <c r="D7" s="287" t="s">
        <v>69</v>
      </c>
      <c r="E7" s="287"/>
      <c r="F7" s="76">
        <f>('Evaluation OPAS et non OPAS'!G34)*12</f>
        <v>0</v>
      </c>
      <c r="G7" s="77">
        <f>('Evaluation OPAS et non OPAS'!G50)*12</f>
        <v>0</v>
      </c>
      <c r="H7" s="77">
        <f>('Evaluation OPAS et non OPAS'!G64)*12</f>
        <v>0</v>
      </c>
      <c r="I7" s="78"/>
      <c r="J7" s="78"/>
      <c r="K7" s="78"/>
      <c r="L7" s="164">
        <f aca="true" t="shared" si="0" ref="L7:L14">SUM(F7:H7)</f>
        <v>0</v>
      </c>
      <c r="M7" s="200">
        <v>0</v>
      </c>
      <c r="N7" s="201">
        <f>L7*M7</f>
        <v>0</v>
      </c>
      <c r="O7" s="20"/>
    </row>
    <row r="8" spans="1:15" ht="26.25" customHeight="1">
      <c r="A8" s="270"/>
      <c r="B8" s="269"/>
      <c r="C8" s="59" t="s">
        <v>59</v>
      </c>
      <c r="D8" s="288" t="s">
        <v>78</v>
      </c>
      <c r="E8" s="289"/>
      <c r="F8" s="197">
        <f>('Evaluation OPAS et non OPAS'!H34)*12</f>
        <v>0</v>
      </c>
      <c r="G8" s="104">
        <f>('Evaluation OPAS et non OPAS'!H50)*12</f>
        <v>0</v>
      </c>
      <c r="H8" s="198"/>
      <c r="I8" s="198"/>
      <c r="J8" s="198"/>
      <c r="K8" s="198"/>
      <c r="L8" s="105">
        <f t="shared" si="0"/>
        <v>0</v>
      </c>
      <c r="M8" s="119">
        <v>0</v>
      </c>
      <c r="N8" s="120">
        <f>L8*M8</f>
        <v>0</v>
      </c>
      <c r="O8" s="20"/>
    </row>
    <row r="9" spans="1:15" ht="2.25" customHeight="1" hidden="1" thickBot="1">
      <c r="A9" s="270"/>
      <c r="B9" s="269"/>
      <c r="C9" s="121"/>
      <c r="D9" s="122"/>
      <c r="E9" s="123"/>
      <c r="F9" s="197"/>
      <c r="G9" s="104"/>
      <c r="H9" s="104"/>
      <c r="I9" s="198"/>
      <c r="J9" s="198"/>
      <c r="K9" s="198"/>
      <c r="L9" s="105">
        <f t="shared" si="0"/>
        <v>0</v>
      </c>
      <c r="M9" s="104"/>
      <c r="N9" s="106"/>
      <c r="O9" s="20"/>
    </row>
    <row r="10" spans="1:15" ht="9.75" customHeight="1" hidden="1" thickBot="1">
      <c r="A10" s="270"/>
      <c r="B10" s="269"/>
      <c r="C10" s="121"/>
      <c r="D10" s="122"/>
      <c r="E10" s="123"/>
      <c r="F10" s="202"/>
      <c r="G10" s="104"/>
      <c r="H10" s="104"/>
      <c r="I10" s="198"/>
      <c r="J10" s="198"/>
      <c r="K10" s="198"/>
      <c r="L10" s="105">
        <f t="shared" si="0"/>
        <v>0</v>
      </c>
      <c r="M10" s="104"/>
      <c r="N10" s="106"/>
      <c r="O10" s="20"/>
    </row>
    <row r="11" spans="1:15" s="1" customFormat="1" ht="12.75" customHeight="1" hidden="1" thickBot="1">
      <c r="A11" s="270"/>
      <c r="B11" s="269"/>
      <c r="C11" s="121"/>
      <c r="D11" s="122"/>
      <c r="E11" s="123"/>
      <c r="F11" s="202"/>
      <c r="G11" s="104"/>
      <c r="H11" s="104"/>
      <c r="I11" s="198"/>
      <c r="J11" s="198"/>
      <c r="K11" s="198"/>
      <c r="L11" s="105">
        <f t="shared" si="0"/>
        <v>0</v>
      </c>
      <c r="M11" s="104"/>
      <c r="N11" s="106"/>
      <c r="O11" s="38"/>
    </row>
    <row r="12" spans="1:15" ht="40.5" customHeight="1" hidden="1" thickBot="1">
      <c r="A12" s="270"/>
      <c r="B12" s="269"/>
      <c r="C12" s="124"/>
      <c r="D12" s="125"/>
      <c r="E12" s="126"/>
      <c r="F12" s="203"/>
      <c r="G12" s="104"/>
      <c r="H12" s="104"/>
      <c r="I12" s="198"/>
      <c r="J12" s="198"/>
      <c r="K12" s="198"/>
      <c r="L12" s="105">
        <f t="shared" si="0"/>
        <v>0</v>
      </c>
      <c r="M12" s="104"/>
      <c r="N12" s="106"/>
      <c r="O12" s="20"/>
    </row>
    <row r="13" spans="1:15" ht="26.25" customHeight="1">
      <c r="A13" s="194"/>
      <c r="B13" s="195"/>
      <c r="C13" s="59" t="s">
        <v>60</v>
      </c>
      <c r="D13" s="288" t="s">
        <v>78</v>
      </c>
      <c r="E13" s="289"/>
      <c r="F13" s="199"/>
      <c r="G13" s="198"/>
      <c r="H13" s="104">
        <f>('Evaluation OPAS et non OPAS'!H64:J64)*12</f>
        <v>0</v>
      </c>
      <c r="I13" s="204"/>
      <c r="J13" s="198"/>
      <c r="K13" s="198"/>
      <c r="L13" s="105">
        <f>SUM(F13:H13)</f>
        <v>0</v>
      </c>
      <c r="M13" s="119">
        <v>0</v>
      </c>
      <c r="N13" s="120">
        <f>L13*M13</f>
        <v>0</v>
      </c>
      <c r="O13" s="20"/>
    </row>
    <row r="14" spans="1:15" ht="15" customHeight="1">
      <c r="A14" s="161"/>
      <c r="B14" s="48"/>
      <c r="C14" s="273" t="s">
        <v>62</v>
      </c>
      <c r="D14" s="273"/>
      <c r="E14" s="273"/>
      <c r="F14" s="117">
        <f>SUM(F7:F8)</f>
        <v>0</v>
      </c>
      <c r="G14" s="118">
        <f>SUM(G7:G8)</f>
        <v>0</v>
      </c>
      <c r="H14" s="118">
        <f>SUM(H7:H13)</f>
        <v>0</v>
      </c>
      <c r="I14" s="39"/>
      <c r="J14" s="39"/>
      <c r="K14" s="40"/>
      <c r="L14" s="113">
        <f t="shared" si="0"/>
        <v>0</v>
      </c>
      <c r="M14" s="114"/>
      <c r="N14" s="115">
        <f>SUM(N7:N8)</f>
        <v>0</v>
      </c>
      <c r="O14" s="20"/>
    </row>
    <row r="15" spans="1:15" ht="27" customHeight="1">
      <c r="A15" s="48"/>
      <c r="B15" s="20"/>
      <c r="C15" s="107"/>
      <c r="D15" s="107"/>
      <c r="E15" s="107"/>
      <c r="F15" s="108"/>
      <c r="G15" s="109"/>
      <c r="H15" s="109"/>
      <c r="I15" s="109"/>
      <c r="J15" s="109"/>
      <c r="K15" s="109"/>
      <c r="L15" s="108"/>
      <c r="M15" s="110"/>
      <c r="N15" s="57"/>
      <c r="O15" s="20"/>
    </row>
    <row r="16" spans="1:15" ht="27.75" customHeight="1">
      <c r="A16" s="60" t="s">
        <v>68</v>
      </c>
      <c r="B16" s="267" t="s">
        <v>122</v>
      </c>
      <c r="C16" s="112" t="s">
        <v>58</v>
      </c>
      <c r="D16" s="271" t="s">
        <v>69</v>
      </c>
      <c r="E16" s="272"/>
      <c r="F16" s="197">
        <f>('Evaluation OPAS et non OPAS'!G35)*12</f>
        <v>0</v>
      </c>
      <c r="G16" s="104">
        <f>('Evaluation OPAS et non OPAS'!G51)*12</f>
        <v>0</v>
      </c>
      <c r="H16" s="104">
        <f>('Evaluation OPAS et non OPAS'!G65)*12</f>
        <v>0</v>
      </c>
      <c r="I16" s="104">
        <f>('Evaluation OPAS et non OPAS'!G69)*12</f>
        <v>0</v>
      </c>
      <c r="J16" s="104">
        <f>('Evaluation OPAS et non OPAS'!G77)*12</f>
        <v>0</v>
      </c>
      <c r="K16" s="104">
        <f>('Evaluation OPAS et non OPAS'!G83)*12</f>
        <v>0</v>
      </c>
      <c r="L16" s="111">
        <f>SUM(F16:K16)</f>
        <v>0</v>
      </c>
      <c r="M16" s="119">
        <v>0</v>
      </c>
      <c r="N16" s="120">
        <f>L16*M16</f>
        <v>0</v>
      </c>
      <c r="O16" s="20"/>
    </row>
    <row r="17" spans="1:15" ht="27.75" customHeight="1">
      <c r="A17" s="127"/>
      <c r="B17" s="267"/>
      <c r="C17" s="59" t="s">
        <v>59</v>
      </c>
      <c r="D17" s="281" t="s">
        <v>78</v>
      </c>
      <c r="E17" s="282"/>
      <c r="F17" s="197">
        <f>('Evaluation OPAS et non OPAS'!H35)*12</f>
        <v>0</v>
      </c>
      <c r="G17" s="104">
        <f>('Evaluation OPAS et non OPAS'!H51)*12</f>
        <v>0</v>
      </c>
      <c r="H17" s="198"/>
      <c r="I17" s="198"/>
      <c r="J17" s="104">
        <f>('Evaluation OPAS et non OPAS'!H77)*12</f>
        <v>0</v>
      </c>
      <c r="K17" s="104">
        <f>('Evaluation OPAS et non OPAS'!H83)*12</f>
        <v>0</v>
      </c>
      <c r="L17" s="111">
        <f>SUM(F17:K17)</f>
        <v>0</v>
      </c>
      <c r="M17" s="119">
        <v>0</v>
      </c>
      <c r="N17" s="120">
        <f>L17*M17</f>
        <v>0</v>
      </c>
      <c r="O17" s="20"/>
    </row>
    <row r="18" spans="1:15" ht="27.75" customHeight="1">
      <c r="A18" s="127"/>
      <c r="B18" s="196"/>
      <c r="C18" s="59" t="s">
        <v>60</v>
      </c>
      <c r="D18" s="281" t="s">
        <v>78</v>
      </c>
      <c r="E18" s="282"/>
      <c r="F18" s="199"/>
      <c r="G18" s="198"/>
      <c r="H18" s="104">
        <f>('Evaluation OPAS et non OPAS'!H65:J65)*12</f>
        <v>0</v>
      </c>
      <c r="I18" s="104">
        <f>('Evaluation OPAS et non OPAS'!H69)*12</f>
        <v>0</v>
      </c>
      <c r="J18" s="198"/>
      <c r="K18" s="198"/>
      <c r="L18" s="111">
        <f>SUM(F18:K18)</f>
        <v>0</v>
      </c>
      <c r="M18" s="119">
        <v>0</v>
      </c>
      <c r="N18" s="120">
        <f>L18*M18</f>
        <v>0</v>
      </c>
      <c r="O18" s="20"/>
    </row>
    <row r="19" spans="1:15" ht="15" customHeight="1">
      <c r="A19" s="161"/>
      <c r="B19" s="48"/>
      <c r="C19" s="273" t="s">
        <v>123</v>
      </c>
      <c r="D19" s="273"/>
      <c r="E19" s="273"/>
      <c r="F19" s="117">
        <f>SUM(F16:F18)</f>
        <v>0</v>
      </c>
      <c r="G19" s="117">
        <f aca="true" t="shared" si="1" ref="G19:L19">SUM(G16:G18)</f>
        <v>0</v>
      </c>
      <c r="H19" s="117">
        <f t="shared" si="1"/>
        <v>0</v>
      </c>
      <c r="I19" s="117">
        <f t="shared" si="1"/>
        <v>0</v>
      </c>
      <c r="J19" s="117">
        <f t="shared" si="1"/>
        <v>0</v>
      </c>
      <c r="K19" s="117">
        <f t="shared" si="1"/>
        <v>0</v>
      </c>
      <c r="L19" s="117">
        <f t="shared" si="1"/>
        <v>0</v>
      </c>
      <c r="M19" s="131"/>
      <c r="N19" s="115">
        <f>SUM(N16:N18)</f>
        <v>0</v>
      </c>
      <c r="O19" s="20"/>
    </row>
    <row r="20" spans="1:15" s="55" customFormat="1" ht="12.75">
      <c r="A20" s="48"/>
      <c r="B20" s="48"/>
      <c r="C20" s="162"/>
      <c r="D20" s="162"/>
      <c r="E20" s="193"/>
      <c r="F20" s="50"/>
      <c r="G20" s="51"/>
      <c r="H20" s="51"/>
      <c r="I20" s="51"/>
      <c r="J20" s="51"/>
      <c r="K20" s="51"/>
      <c r="L20" s="52"/>
      <c r="M20" s="53"/>
      <c r="N20" s="49"/>
      <c r="O20" s="54"/>
    </row>
    <row r="21" spans="1:15" ht="12.75">
      <c r="A21" s="268" t="s">
        <v>116</v>
      </c>
      <c r="B21" s="269"/>
      <c r="C21" s="176" t="s">
        <v>58</v>
      </c>
      <c r="D21" s="274"/>
      <c r="E21" s="275"/>
      <c r="F21" s="164"/>
      <c r="G21" s="165"/>
      <c r="H21" s="165"/>
      <c r="I21" s="165"/>
      <c r="J21" s="165"/>
      <c r="K21" s="165"/>
      <c r="L21" s="166">
        <v>0</v>
      </c>
      <c r="M21" s="167">
        <v>0</v>
      </c>
      <c r="N21" s="168">
        <f>L21*M21</f>
        <v>0</v>
      </c>
      <c r="O21" s="20"/>
    </row>
    <row r="22" spans="1:15" ht="12.75">
      <c r="A22" s="268"/>
      <c r="B22" s="269"/>
      <c r="C22" s="169" t="s">
        <v>59</v>
      </c>
      <c r="D22" s="276"/>
      <c r="E22" s="277"/>
      <c r="F22" s="79"/>
      <c r="G22" s="170"/>
      <c r="H22" s="170"/>
      <c r="I22" s="170"/>
      <c r="J22" s="170"/>
      <c r="K22" s="171"/>
      <c r="L22" s="132">
        <f>SUM(F22:K22)</f>
        <v>0</v>
      </c>
      <c r="M22" s="130">
        <v>0</v>
      </c>
      <c r="N22" s="172">
        <f>L22*M22</f>
        <v>0</v>
      </c>
      <c r="O22" s="20"/>
    </row>
    <row r="23" spans="1:15" ht="12.75">
      <c r="A23" s="268"/>
      <c r="B23" s="269"/>
      <c r="C23" s="169" t="s">
        <v>60</v>
      </c>
      <c r="D23" s="278"/>
      <c r="E23" s="278"/>
      <c r="F23" s="79"/>
      <c r="G23" s="77"/>
      <c r="H23" s="77"/>
      <c r="I23" s="77"/>
      <c r="J23" s="77"/>
      <c r="K23" s="77"/>
      <c r="L23" s="132">
        <f>SUM(F23:K23)</f>
        <v>0</v>
      </c>
      <c r="M23" s="133">
        <v>0</v>
      </c>
      <c r="N23" s="129">
        <f>L23*M23</f>
        <v>0</v>
      </c>
      <c r="O23" s="20"/>
    </row>
    <row r="24" spans="1:15" ht="13.5" customHeight="1">
      <c r="A24" s="268"/>
      <c r="B24" s="269"/>
      <c r="C24" s="169" t="s">
        <v>61</v>
      </c>
      <c r="D24" s="279"/>
      <c r="E24" s="280"/>
      <c r="F24" s="79"/>
      <c r="G24" s="77"/>
      <c r="H24" s="77"/>
      <c r="I24" s="77"/>
      <c r="J24" s="77"/>
      <c r="K24" s="77"/>
      <c r="L24" s="132">
        <f>SUM(F24:K24)</f>
        <v>0</v>
      </c>
      <c r="M24" s="133">
        <v>0</v>
      </c>
      <c r="N24" s="129">
        <f>L24*M24</f>
        <v>0</v>
      </c>
      <c r="O24" s="20"/>
    </row>
    <row r="25" spans="1:15" s="1" customFormat="1" ht="12.75" customHeight="1">
      <c r="A25" s="163"/>
      <c r="B25" s="173"/>
      <c r="C25" s="292" t="s">
        <v>123</v>
      </c>
      <c r="D25" s="292"/>
      <c r="E25" s="292"/>
      <c r="F25" s="117">
        <f>('Evaluation OPAS et non OPAS'!K34)*12</f>
        <v>0</v>
      </c>
      <c r="G25" s="128">
        <f>('Evaluation OPAS et non OPAS'!K50)*12</f>
        <v>0</v>
      </c>
      <c r="H25" s="128">
        <f>('Evaluation OPAS et non OPAS'!K64)*12</f>
        <v>0</v>
      </c>
      <c r="I25" s="128">
        <f>('Evaluation OPAS et non OPAS'!K69)*12</f>
        <v>0</v>
      </c>
      <c r="J25" s="128">
        <f>('Evaluation OPAS et non OPAS'!K77)*12</f>
        <v>0</v>
      </c>
      <c r="K25" s="128">
        <f>('Evaluation OPAS et non OPAS'!K83)*12</f>
        <v>0</v>
      </c>
      <c r="L25" s="117">
        <f>SUM(F25:K25)</f>
        <v>0</v>
      </c>
      <c r="M25" s="114">
        <v>0</v>
      </c>
      <c r="N25" s="115">
        <f>L25*M25</f>
        <v>0</v>
      </c>
      <c r="O25" s="38"/>
    </row>
    <row r="26" spans="1:15" s="1" customFormat="1" ht="12.75" customHeight="1">
      <c r="A26" s="163"/>
      <c r="B26" s="173"/>
      <c r="C26" s="177"/>
      <c r="D26" s="177"/>
      <c r="E26" s="177"/>
      <c r="F26" s="174"/>
      <c r="G26" s="175"/>
      <c r="H26" s="175"/>
      <c r="I26" s="175"/>
      <c r="J26" s="175"/>
      <c r="K26" s="175"/>
      <c r="L26" s="174"/>
      <c r="M26" s="110"/>
      <c r="N26" s="57"/>
      <c r="O26" s="38"/>
    </row>
    <row r="27" spans="1:15" s="1" customFormat="1" ht="12.75">
      <c r="A27" s="38"/>
      <c r="B27" s="270" t="s">
        <v>117</v>
      </c>
      <c r="C27" s="178"/>
      <c r="D27" s="294"/>
      <c r="E27" s="295"/>
      <c r="F27" s="80"/>
      <c r="G27" s="179"/>
      <c r="H27" s="80"/>
      <c r="I27" s="179"/>
      <c r="J27" s="80"/>
      <c r="K27" s="179"/>
      <c r="L27" s="180"/>
      <c r="M27" s="181"/>
      <c r="N27" s="182"/>
      <c r="O27" s="38"/>
    </row>
    <row r="28" spans="1:15" s="1" customFormat="1" ht="12.75">
      <c r="A28" s="38"/>
      <c r="B28" s="293"/>
      <c r="C28" s="41" t="s">
        <v>58</v>
      </c>
      <c r="D28" s="296"/>
      <c r="E28" s="297"/>
      <c r="F28" s="82"/>
      <c r="G28" s="82"/>
      <c r="H28" s="82"/>
      <c r="I28" s="82"/>
      <c r="J28" s="82"/>
      <c r="K28" s="82"/>
      <c r="L28" s="134">
        <v>0</v>
      </c>
      <c r="M28" s="184">
        <v>0</v>
      </c>
      <c r="N28" s="136">
        <f>L28*M28</f>
        <v>0</v>
      </c>
      <c r="O28" s="38"/>
    </row>
    <row r="29" spans="1:15" s="1" customFormat="1" ht="12.75">
      <c r="A29" s="38"/>
      <c r="B29" s="269"/>
      <c r="C29" s="41" t="s">
        <v>59</v>
      </c>
      <c r="D29" s="298"/>
      <c r="E29" s="299"/>
      <c r="F29" s="82"/>
      <c r="G29" s="81"/>
      <c r="H29" s="82"/>
      <c r="I29" s="38"/>
      <c r="J29" s="82"/>
      <c r="K29" s="38"/>
      <c r="L29" s="134">
        <f>SUM(F29:K29)</f>
        <v>0</v>
      </c>
      <c r="M29" s="135">
        <v>0</v>
      </c>
      <c r="N29" s="136">
        <f>L29*M29</f>
        <v>0</v>
      </c>
      <c r="O29" s="38"/>
    </row>
    <row r="30" spans="1:15" s="1" customFormat="1" ht="12.75" customHeight="1">
      <c r="A30" s="38"/>
      <c r="B30" s="269"/>
      <c r="C30" s="41" t="s">
        <v>60</v>
      </c>
      <c r="D30" s="300"/>
      <c r="E30" s="301"/>
      <c r="F30" s="82"/>
      <c r="G30" s="81"/>
      <c r="H30" s="82"/>
      <c r="I30" s="81"/>
      <c r="J30" s="82"/>
      <c r="K30" s="81"/>
      <c r="L30" s="134">
        <f>SUM(F30:K30)</f>
        <v>0</v>
      </c>
      <c r="M30" s="135">
        <v>0</v>
      </c>
      <c r="N30" s="136">
        <f>L30*M30</f>
        <v>0</v>
      </c>
      <c r="O30" s="38"/>
    </row>
    <row r="31" spans="1:15" s="1" customFormat="1" ht="12.75">
      <c r="A31" s="38"/>
      <c r="B31" s="269"/>
      <c r="C31" s="41" t="s">
        <v>61</v>
      </c>
      <c r="D31" s="300"/>
      <c r="E31" s="301"/>
      <c r="F31" s="83"/>
      <c r="G31" s="42"/>
      <c r="H31" s="83"/>
      <c r="I31" s="42"/>
      <c r="J31" s="83"/>
      <c r="K31" s="42"/>
      <c r="L31" s="134">
        <f>SUM(F31:K31)</f>
        <v>0</v>
      </c>
      <c r="M31" s="135">
        <v>0</v>
      </c>
      <c r="N31" s="136">
        <f>L31*M31</f>
        <v>0</v>
      </c>
      <c r="O31" s="38"/>
    </row>
    <row r="32" spans="1:15" ht="12.75" customHeight="1">
      <c r="A32" s="20"/>
      <c r="B32" s="269"/>
      <c r="C32" s="302" t="s">
        <v>91</v>
      </c>
      <c r="D32" s="303"/>
      <c r="E32" s="186"/>
      <c r="F32" s="117">
        <f>('Evaluation OPAS et non OPAS'!L34)*12</f>
        <v>0</v>
      </c>
      <c r="G32" s="117">
        <f>('Evaluation OPAS et non OPAS'!L50)*12</f>
        <v>0</v>
      </c>
      <c r="H32" s="117">
        <f>('Evaluation OPAS et non OPAS'!L64)*12</f>
        <v>0</v>
      </c>
      <c r="I32" s="117">
        <f>('Evaluation OPAS et non OPAS'!L69)*12</f>
        <v>0</v>
      </c>
      <c r="J32" s="117">
        <f>('Evaluation OPAS et non OPAS'!L77)*12</f>
        <v>0</v>
      </c>
      <c r="K32" s="117">
        <f>('Evaluation OPAS et non OPAS'!L83)*12</f>
        <v>0</v>
      </c>
      <c r="L32" s="117">
        <f>SUM(F32:K32)</f>
        <v>0</v>
      </c>
      <c r="M32" s="115">
        <v>0</v>
      </c>
      <c r="N32" s="115">
        <f>L32*M32</f>
        <v>0</v>
      </c>
      <c r="O32" s="20"/>
    </row>
    <row r="33" spans="1:15" ht="12.75">
      <c r="A33" s="20"/>
      <c r="B33" s="23"/>
      <c r="C33" s="183"/>
      <c r="D33" s="81"/>
      <c r="E33" s="81"/>
      <c r="F33" s="81"/>
      <c r="G33" s="81"/>
      <c r="H33" s="81"/>
      <c r="I33" s="81"/>
      <c r="J33" s="81"/>
      <c r="K33" s="81"/>
      <c r="L33" s="81"/>
      <c r="M33" s="185"/>
      <c r="N33" s="185"/>
      <c r="O33" s="20"/>
    </row>
    <row r="34" spans="1:15" ht="15">
      <c r="A34" s="20"/>
      <c r="B34" s="20"/>
      <c r="C34" s="187"/>
      <c r="D34" s="290" t="s">
        <v>63</v>
      </c>
      <c r="E34" s="291"/>
      <c r="F34" s="137">
        <f>F14+F19+F25+F32</f>
        <v>0</v>
      </c>
      <c r="G34" s="137">
        <f aca="true" t="shared" si="2" ref="G34:L34">G14+G19+G25+G32</f>
        <v>0</v>
      </c>
      <c r="H34" s="137">
        <f t="shared" si="2"/>
        <v>0</v>
      </c>
      <c r="I34" s="137">
        <f t="shared" si="2"/>
        <v>0</v>
      </c>
      <c r="J34" s="137">
        <f t="shared" si="2"/>
        <v>0</v>
      </c>
      <c r="K34" s="137">
        <f t="shared" si="2"/>
        <v>0</v>
      </c>
      <c r="L34" s="137">
        <f t="shared" si="2"/>
        <v>0</v>
      </c>
      <c r="M34" s="116"/>
      <c r="N34" s="138">
        <f>SUM(N14+N19+N25+N32)</f>
        <v>0</v>
      </c>
      <c r="O34" s="20"/>
    </row>
    <row r="35" spans="2:15" ht="12.75">
      <c r="B35" s="43"/>
      <c r="C35" s="19"/>
      <c r="D35" s="20"/>
      <c r="E35" s="20"/>
      <c r="F35" s="20"/>
      <c r="G35" s="20"/>
      <c r="H35" s="20"/>
      <c r="I35" s="20"/>
      <c r="J35" s="20"/>
      <c r="K35" s="20"/>
      <c r="L35" s="20"/>
      <c r="M35" s="20"/>
      <c r="N35" s="20"/>
      <c r="O35" s="20"/>
    </row>
    <row r="36" spans="2:15" ht="12.75">
      <c r="B36" s="20"/>
      <c r="C36" s="44" t="s">
        <v>64</v>
      </c>
      <c r="D36" s="45"/>
      <c r="E36" s="45"/>
      <c r="F36" s="45"/>
      <c r="G36" s="45"/>
      <c r="H36" s="45"/>
      <c r="I36" s="45"/>
      <c r="J36" s="45"/>
      <c r="K36" s="45"/>
      <c r="L36" s="20"/>
      <c r="M36" s="20"/>
      <c r="N36" s="20"/>
      <c r="O36" s="20"/>
    </row>
    <row r="37" spans="2:15" ht="12.75">
      <c r="B37" s="20"/>
      <c r="C37" s="19" t="s">
        <v>92</v>
      </c>
      <c r="D37" s="20" t="s">
        <v>124</v>
      </c>
      <c r="E37" s="20"/>
      <c r="F37" s="20"/>
      <c r="G37" s="20"/>
      <c r="H37" s="20"/>
      <c r="I37" s="20"/>
      <c r="J37" s="20"/>
      <c r="K37" s="20"/>
      <c r="L37" s="20"/>
      <c r="M37" s="20"/>
      <c r="N37" s="20"/>
      <c r="O37" s="20"/>
    </row>
    <row r="38" spans="3:15" ht="12.75">
      <c r="C38" s="19"/>
      <c r="D38" s="20" t="s">
        <v>93</v>
      </c>
      <c r="E38" s="20"/>
      <c r="F38" s="20"/>
      <c r="G38" s="20"/>
      <c r="H38" s="20"/>
      <c r="I38" s="20"/>
      <c r="J38" s="20"/>
      <c r="K38" s="20"/>
      <c r="L38" s="20"/>
      <c r="M38" s="20"/>
      <c r="N38" s="20"/>
      <c r="O38" s="20"/>
    </row>
    <row r="39" spans="2:15" ht="12.75">
      <c r="B39" s="20"/>
      <c r="C39" s="19"/>
      <c r="D39" s="20" t="s">
        <v>104</v>
      </c>
      <c r="E39" s="20"/>
      <c r="F39" s="20"/>
      <c r="G39" s="20"/>
      <c r="H39" s="20"/>
      <c r="I39" s="20"/>
      <c r="J39" s="20"/>
      <c r="K39" s="20"/>
      <c r="L39" s="20"/>
      <c r="M39" s="20"/>
      <c r="N39" s="20"/>
      <c r="O39" s="20"/>
    </row>
    <row r="40" spans="2:15" ht="12.75">
      <c r="B40" s="20"/>
      <c r="C40" s="19"/>
      <c r="D40" s="20" t="s">
        <v>94</v>
      </c>
      <c r="E40" s="20"/>
      <c r="F40" s="20"/>
      <c r="G40" s="20"/>
      <c r="H40" s="20"/>
      <c r="I40" s="20"/>
      <c r="J40" s="20"/>
      <c r="K40" s="20"/>
      <c r="L40" s="20"/>
      <c r="M40" s="20"/>
      <c r="N40" s="20"/>
      <c r="O40" s="20"/>
    </row>
    <row r="41" spans="2:14" ht="12.75">
      <c r="B41" s="20"/>
      <c r="C41" s="19"/>
      <c r="D41" s="20"/>
      <c r="E41" s="20"/>
      <c r="F41" s="20"/>
      <c r="G41" s="20"/>
      <c r="H41" s="20"/>
      <c r="I41" s="20"/>
      <c r="J41" s="20"/>
      <c r="K41" s="20"/>
      <c r="L41" s="20"/>
      <c r="M41" s="20"/>
      <c r="N41" s="20"/>
    </row>
    <row r="42" spans="3:14" ht="12.75">
      <c r="C42" s="19"/>
      <c r="D42" s="20"/>
      <c r="E42" s="20"/>
      <c r="F42" s="20"/>
      <c r="G42" s="20"/>
      <c r="H42" s="20"/>
      <c r="I42" s="20"/>
      <c r="J42" s="20"/>
      <c r="K42" s="20"/>
      <c r="L42" s="20"/>
      <c r="M42" s="20"/>
      <c r="N42" s="20"/>
    </row>
  </sheetData>
  <sheetProtection password="CA95" sheet="1" objects="1" scenarios="1"/>
  <protectedRanges>
    <protectedRange sqref="M7:M34" name="Plage1"/>
  </protectedRanges>
  <mergeCells count="26">
    <mergeCell ref="D34:E34"/>
    <mergeCell ref="C25:E25"/>
    <mergeCell ref="D17:E17"/>
    <mergeCell ref="B27:B32"/>
    <mergeCell ref="D27:E27"/>
    <mergeCell ref="D28:E28"/>
    <mergeCell ref="D29:E29"/>
    <mergeCell ref="D30:E30"/>
    <mergeCell ref="D31:E31"/>
    <mergeCell ref="C32:D32"/>
    <mergeCell ref="G2:N2"/>
    <mergeCell ref="C3:D5"/>
    <mergeCell ref="D7:E7"/>
    <mergeCell ref="C14:E14"/>
    <mergeCell ref="D8:E8"/>
    <mergeCell ref="D13:E13"/>
    <mergeCell ref="B16:B17"/>
    <mergeCell ref="A21:B24"/>
    <mergeCell ref="A7:B12"/>
    <mergeCell ref="D16:E16"/>
    <mergeCell ref="C19:E19"/>
    <mergeCell ref="D21:E21"/>
    <mergeCell ref="D22:E22"/>
    <mergeCell ref="D23:E23"/>
    <mergeCell ref="D24:E24"/>
    <mergeCell ref="D18:E18"/>
  </mergeCells>
  <printOptions/>
  <pageMargins left="0.787401575" right="0.69" top="0.57" bottom="0.5" header="0.4921259845" footer="0.4921259845"/>
  <pageSetup horizontalDpi="1200" verticalDpi="1200" orientation="landscape" paperSize="9" scale="8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du Valais - Staat Wallis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AC_VS</dc:creator>
  <cp:keywords/>
  <dc:description/>
  <cp:lastModifiedBy>SCI</cp:lastModifiedBy>
  <cp:lastPrinted>2009-03-02T12:53:40Z</cp:lastPrinted>
  <dcterms:created xsi:type="dcterms:W3CDTF">2006-11-29T13:21:18Z</dcterms:created>
  <dcterms:modified xsi:type="dcterms:W3CDTF">2018-10-29T12:54:25Z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-965900326</vt:i4>
  </property>
  <property fmtid="{D5CDD505-2E9C-101B-9397-08002B2CF9AE}" pid="3" name="_EmailEntryID">
    <vt:lpwstr>0000000040E1B838DA445A4EB4A43053C33DFA2507008AEC320D2CD18044B91224A192EE457900000000010C00008AEC320D2CD18044B91224A192EE45790001557EAD560000</vt:lpwstr>
  </property>
  <property fmtid="{D5CDD505-2E9C-101B-9397-08002B2CF9AE}" pid="4" name="_EmailStoreID0">
    <vt:lpwstr>0000000038A1BB1005E5101AA1BB08002B2A56C20000454D534D44422E444C4C00000000000000001B55FA20AA6611CD9BC800AA002FC45A0C0000004368726973746F7068652E5245424F52444061646D696E2E76732E6368002F6F3D4D41494C2D56532F6F753D45786368616E67652041646D696E6973747261746976652</vt:lpwstr>
  </property>
  <property fmtid="{D5CDD505-2E9C-101B-9397-08002B2CF9AE}" pid="5" name="_EmailStoreID1">
    <vt:lpwstr>047726F7570202846594449424F484632335350444C54292F636E3D526563697069656E74732F636E3D30316137363530666164623934663039613137646436343735643130346336642D43485252454200E94632F44E00000002000000100000004300680072006900730074006F007000680065002E005200450042004F00</vt:lpwstr>
  </property>
  <property fmtid="{D5CDD505-2E9C-101B-9397-08002B2CF9AE}" pid="6" name="_EmailStoreID2">
    <vt:lpwstr>520044004000610064006D0069006E002E00760073002E006300680000000000</vt:lpwstr>
  </property>
  <property fmtid="{D5CDD505-2E9C-101B-9397-08002B2CF9AE}" pid="7" name="_ReviewingToolsShownOnce">
    <vt:lpwstr/>
  </property>
</Properties>
</file>