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505" windowHeight="8910" activeTab="0"/>
  </bookViews>
  <sheets>
    <sheet name="Evaluation OPAS et non OPAS" sheetId="1" r:id="rId1"/>
    <sheet name="totaux des heures et frais" sheetId="2" r:id="rId2"/>
    <sheet name="Feuil3" sheetId="3" r:id="rId3"/>
  </sheets>
  <definedNames>
    <definedName name="_xlnm.Print_Area" localSheetId="0">'Evaluation OPAS et non OPAS'!$A$1:$M$108</definedName>
  </definedNames>
  <calcPr fullCalcOnLoad="1" iterate="1" iterateCount="100" iterateDelta="0.001"/>
</workbook>
</file>

<file path=xl/sharedStrings.xml><?xml version="1.0" encoding="utf-8"?>
<sst xmlns="http://schemas.openxmlformats.org/spreadsheetml/2006/main" count="220" uniqueCount="125">
  <si>
    <t>1.</t>
  </si>
  <si>
    <t>2.</t>
  </si>
  <si>
    <t>3.</t>
  </si>
  <si>
    <t>4.</t>
  </si>
  <si>
    <t>INTERVENANTS
du CMS 
(OMPC Art. 13 1-4)</t>
  </si>
  <si>
    <t>(API)</t>
  </si>
  <si>
    <t xml:space="preserve">TOTAL ** </t>
  </si>
  <si>
    <t xml:space="preserve">** </t>
  </si>
  <si>
    <t>1. Therapie / Behandlung (Leistungen zu Lasten der Krankenversicherungen laut Art. 7 KLV):</t>
  </si>
  <si>
    <t>1.1. Instruktionen und Ratschläge</t>
  </si>
  <si>
    <r>
      <t>KLV</t>
    </r>
    <r>
      <rPr>
        <sz val="10"/>
        <rFont val="Arial Narrow"/>
        <family val="2"/>
      </rPr>
      <t>- Abklärung des Pflegebedarfs und des Umfeldes des Patienten und Planung der notwendigen Massnahmen zusammen mit Arzt und Patient.</t>
    </r>
  </si>
  <si>
    <t>1.2. Untersuchung und Pflege, Grundpflege</t>
  </si>
  <si>
    <r>
      <t>KLV</t>
    </r>
    <r>
      <rPr>
        <sz val="10"/>
        <rFont val="Arial Narrow"/>
        <family val="2"/>
      </rPr>
      <t xml:space="preserve"> - Beine verbinden, Kompressionsstrümpfe anlegen.</t>
    </r>
  </si>
  <si>
    <r>
      <t>KLV</t>
    </r>
    <r>
      <rPr>
        <sz val="10"/>
        <rFont val="Arial Narrow"/>
        <family val="2"/>
      </rPr>
      <t xml:space="preserve"> - Entnahme von Untersuchungsmaterial zu Laborzwecken</t>
    </r>
  </si>
  <si>
    <r>
      <t>KLV</t>
    </r>
    <r>
      <rPr>
        <sz val="10"/>
        <rFont val="Arial Narrow"/>
        <family val="2"/>
      </rPr>
      <t xml:space="preserve"> - Massnahmen bei Hämo- oder Peritonealdialyse.</t>
    </r>
  </si>
  <si>
    <r>
      <t>KLV</t>
    </r>
    <r>
      <rPr>
        <sz val="10"/>
        <rFont val="Arial Narrow"/>
        <family val="2"/>
      </rPr>
      <t xml:space="preserve"> - Verabreichung von Medikamenten, insbesondere durch Injektion oder Infusion.</t>
    </r>
  </si>
  <si>
    <r>
      <t>KLV</t>
    </r>
    <r>
      <rPr>
        <sz val="10"/>
        <rFont val="Arial Narrow"/>
        <family val="2"/>
      </rPr>
      <t xml:space="preserve"> - Massnahmen zur Überwachung von Infusionen, Transfusionen und Geräten, die der Behandlung oder der Kontrolle und Erhaltung von vitalen Funktionen dienen.</t>
    </r>
  </si>
  <si>
    <t>Arztbesuch (Vorbereitung und Ausführung)</t>
  </si>
  <si>
    <r>
      <t>KLV</t>
    </r>
    <r>
      <rPr>
        <sz val="10"/>
        <rFont val="Arial Narrow"/>
        <family val="2"/>
      </rPr>
      <t xml:space="preserve"> - Hilfe bei Medizinal-Teil- oder - Vollbädern; Anwendung von Wickeln, Packungen und Fangopackungen.</t>
    </r>
  </si>
  <si>
    <t>2. Medizinisch-soziale Leistungen (Leistungen zu Lasten der Krankenversicherung gemäss Art. 7 KLV)</t>
  </si>
  <si>
    <r>
      <t>Periodische Körperpflege</t>
    </r>
    <r>
      <rPr>
        <sz val="10"/>
        <rFont val="Arial Narrow"/>
        <family val="2"/>
      </rPr>
      <t>: Monatliche Pflege für Frauen, allgemeine Gesundheitspflege, etc.</t>
    </r>
  </si>
  <si>
    <t xml:space="preserve">3. Wirtschaftliche Arbeit der Familie </t>
  </si>
  <si>
    <t>Morgen</t>
  </si>
  <si>
    <t>Mittag</t>
  </si>
  <si>
    <t>Nachmittag</t>
  </si>
  <si>
    <t>Abend</t>
  </si>
  <si>
    <r>
      <t>Wäsche:</t>
    </r>
    <r>
      <rPr>
        <sz val="10"/>
        <rFont val="Arial Narrow"/>
        <family val="2"/>
      </rPr>
      <t xml:space="preserve">
- Unterhalt der Wäsche und der Kleidung (Waschen, Bügeln, Ausbesserungen)
- Bei Bedarf die Person über den Unterhalt der Wäsche und Kleidung beraten</t>
    </r>
  </si>
  <si>
    <r>
      <t xml:space="preserve">5. </t>
    </r>
    <r>
      <rPr>
        <b/>
        <u val="single"/>
        <sz val="10"/>
        <rFont val="Arial Narrow"/>
        <family val="2"/>
      </rPr>
      <t>Teilnahme am Sozialleben</t>
    </r>
  </si>
  <si>
    <r>
      <t>Beschäftigung der Kinder:</t>
    </r>
    <r>
      <rPr>
        <sz val="10"/>
        <rFont val="Arial Narrow"/>
        <family val="2"/>
      </rPr>
      <t xml:space="preserve">
Spiele, Spaziergänge, Lektüre, Hausaufgaben</t>
    </r>
  </si>
  <si>
    <t>Erklärungen der bewerteten Bereiche</t>
  </si>
  <si>
    <t>Erforderliche Zeit für die Aufgabe in Minuten</t>
  </si>
  <si>
    <r>
      <t xml:space="preserve">Stufe der Eigen- ständigkeit:             </t>
    </r>
    <r>
      <rPr>
        <sz val="9"/>
        <rFont val="Arial Narrow"/>
        <family val="2"/>
      </rPr>
      <t>1 = selbständig             2 = Überwachung         3 = beansprucht Hilfe    
4 = abhängig</t>
    </r>
  </si>
  <si>
    <t>Total Monat</t>
  </si>
  <si>
    <t>Täglich (wenn Besuch jeden Tag)</t>
  </si>
  <si>
    <t>Wöchentlich (wenn Besuch ein- oder mehrmals pro Woche)</t>
  </si>
  <si>
    <t>Monatlich (wenn Besuch ein- oder mehrmals pro Monat)</t>
  </si>
  <si>
    <t>Pfeger</t>
  </si>
  <si>
    <t>7. Bewertung der Bedürfnisse für Pflege und Betreuung</t>
  </si>
  <si>
    <t>Pflege und Betreuung geleistet durch :</t>
  </si>
  <si>
    <t>Anzahl monatlicher Betreuung in Minuten</t>
  </si>
  <si>
    <t>Hilfs- und Pflegepersonal (IA-ASSC-AF-CRS)</t>
  </si>
  <si>
    <t>Das direkt angestellte Pflegepersonal 
(RKEL Art.15)</t>
  </si>
  <si>
    <t>Das SMZ 
(RKEL Art. 14)</t>
  </si>
  <si>
    <t>Total KLV  (berechnet automatisch in Stunden)</t>
  </si>
  <si>
    <t>Total nicht KLV (berechnet automatisch in Stunden)</t>
  </si>
  <si>
    <t>Frühstück</t>
  </si>
  <si>
    <t>Imbiss</t>
  </si>
  <si>
    <t>Mittagessen</t>
  </si>
  <si>
    <t>Brotzeit</t>
  </si>
  <si>
    <t>Abendessen</t>
  </si>
  <si>
    <r>
      <t>Einkäufe:</t>
    </r>
    <r>
      <rPr>
        <sz val="10"/>
        <rFont val="Arial Narrow"/>
        <family val="2"/>
      </rPr>
      <t xml:space="preserve">
- Für die Person einkaufen, welche nicht selbst in die
  Geschäfte gehen kann (Nahrung, Kleidung, etc.)
- Die Person bei den Einkäufen beraten (Preis-
  Leistungsverhältnis, etc.) und helfen ein Budget zu erstellen -
  administrative Aufgaben</t>
    </r>
  </si>
  <si>
    <t>Untersuchungen, Behandlungen und Pflegemassnahmen, die auf ärztliche Anordnung hin erbracht werden. Diese werden vom Pflege- oder Hilfspersonal gemäss Ihrer Ausbildung und Ihren entsprechenden Kompetenzen zusammengestellt, welche auch eine Abklärung der Pflege durch eine Pflegefachfrau/-mann erfordern.</t>
  </si>
  <si>
    <r>
      <t>KLV</t>
    </r>
    <r>
      <rPr>
        <sz val="10"/>
        <rFont val="Arial Narrow"/>
        <family val="2"/>
      </rPr>
      <t xml:space="preserve"> - Beratung des Patienten oder der Patientin sowie gegebenenfalls an den nichtberuflich Mitwirkenden: 
- bei der Durchführung der Krankenpflege,
- bei der Einnahme von Medikamenten, 
- beim Gebrauch medizinischer Geräte, 
- die Ausführung der Vornahme der notwendigen Kontrollen.</t>
    </r>
  </si>
  <si>
    <r>
      <t>KLV</t>
    </r>
    <r>
      <rPr>
        <sz val="10"/>
        <rFont val="Arial Narrow"/>
        <family val="2"/>
      </rPr>
      <t xml:space="preserve"> - Messung der Vitalzeichen (Puls, Blutdruck, Temperatur, Atem, Gewicht).</t>
    </r>
  </si>
  <si>
    <r>
      <t>KLV</t>
    </r>
    <r>
      <rPr>
        <sz val="10"/>
        <rFont val="Arial Narrow"/>
        <family val="2"/>
      </rPr>
      <t xml:space="preserve"> - Einfache Bestimmung des Zuckers in Blut und Urin.</t>
    </r>
  </si>
  <si>
    <r>
      <t>KLV</t>
    </r>
    <r>
      <rPr>
        <sz val="10"/>
        <rFont val="Arial Narrow"/>
        <family val="2"/>
      </rPr>
      <t xml:space="preserve"> - Einführen von Sonden oder Kathetern und die damit verbundenen pflegerischen Massnahmen.</t>
    </r>
  </si>
  <si>
    <r>
      <t>KLV</t>
    </r>
    <r>
      <rPr>
        <sz val="10"/>
        <rFont val="Arial Narrow"/>
        <family val="2"/>
      </rPr>
      <t xml:space="preserve"> - Spülen, Reinigen und Versorgen von Wunden (inkl. Dekubitus- und Ulcus-cruris-Pflege), von Körperhöhlen (inkl. Stoma- und Tracheostomiepflege) sowie Fusspflege bei Diabetikern.</t>
    </r>
  </si>
  <si>
    <r>
      <t>KLV</t>
    </r>
    <r>
      <rPr>
        <sz val="10"/>
        <rFont val="Arial Narrow"/>
        <family val="2"/>
      </rPr>
      <t xml:space="preserve"> - Pflegerische Massnahmen bei Störungen der Blasen- oder Darmentleerung, inkl. Rehabilitationsgymnastik bei Inkontinenz.</t>
    </r>
  </si>
  <si>
    <r>
      <t>KLV</t>
    </r>
    <r>
      <rPr>
        <sz val="10"/>
        <rFont val="Arial Narrow"/>
        <family val="2"/>
      </rPr>
      <t xml:space="preserve"> - Therapeutische Massnahmen für die Atmung (zur Verfügung stellen von Atemgeräten und Beratungs- und Pflegeleistungen für Personen mit Atembeschwerden), (O2, Inhalation, einfache Atemübungen, Absaugen).</t>
    </r>
  </si>
  <si>
    <r>
      <t>KLV -</t>
    </r>
    <r>
      <rPr>
        <sz val="10"/>
        <rFont val="Arial Narrow"/>
        <family val="2"/>
      </rPr>
      <t xml:space="preserve"> Übungen machen lassen, mobilisieren.</t>
    </r>
  </si>
  <si>
    <t>Gespräch mit den Hilfskräften über Ihre Möglichkeiten und Bewertung dieser.</t>
  </si>
  <si>
    <r>
      <t>KLV</t>
    </r>
    <r>
      <rPr>
        <sz val="10"/>
        <rFont val="Arial Narrow"/>
        <family val="2"/>
      </rPr>
      <t xml:space="preserve"> - Massnahmen zur Verhütung oder Behebung von behandlungsbedingten Schädigungen der Haut.</t>
    </r>
  </si>
  <si>
    <r>
      <t>KLV</t>
    </r>
    <r>
      <rPr>
        <sz val="10"/>
        <rFont val="Arial Narrow"/>
        <family val="2"/>
      </rPr>
      <t xml:space="preserve"> - Psychiatrische oder psychogeriatrische Grundpflege.</t>
    </r>
  </si>
  <si>
    <t>Die Leistungen, die sich ausschliesslich aus der Hilfe zu Hause ergeben, werden von einem Arzt gefordert. Diese werden vom Hilfspersonal gemäss Ihrer Ausbildung und Ihren entsprechenden Kompetenzen, welche eine Abklärung der Pflege durch einen Familienhelfer E erfordert, zusammengestellt.</t>
  </si>
  <si>
    <r>
      <t>KLV</t>
    </r>
    <r>
      <rPr>
        <sz val="10"/>
        <rFont val="Arial Narrow"/>
        <family val="2"/>
      </rPr>
      <t xml:space="preserve"> - Sein Bett machen, es installieren.</t>
    </r>
  </si>
  <si>
    <r>
      <t xml:space="preserve">Der Person helfen, sich innerhalb und ausserhalb der Wohnung zu bewegen </t>
    </r>
    <r>
      <rPr>
        <sz val="10"/>
        <rFont val="Arial Narrow"/>
        <family val="2"/>
      </rPr>
      <t xml:space="preserve">
(Gemäss HE: - aufstehen / sich setzen / sich hinlegen
- Begleitung zu Aktivitäten und Kontakten ausserhalb der Wohnung)</t>
    </r>
  </si>
  <si>
    <r>
      <t>KLV</t>
    </r>
    <r>
      <rPr>
        <sz val="10"/>
        <rFont val="Arial Narrow"/>
        <family val="2"/>
      </rPr>
      <t xml:space="preserve"> - A) Der Person bei der Pflege des Mundes und der Körperhygiene helfen 
(Gemäss HE: sich waschen / sich kämmen / sich rasieren / sich baden / sich duschen)
- B) Der Person beim An- und Auskleiden helfen 
- C) Der Person beim Aufstehen, Absitzen, Abliegen helfen
- D) Der Person helfen, die Toiletten zu benutzen (Gemäss HE: Verrichten der Notdurft / Ordnen der Kleider (vor- und nach der Notdurft) / Körperreinigung / Überprüfen der Reinlichkeit (nach der Notdurft) / unübliche Art der Verrichtung der Notdurft)</t>
    </r>
  </si>
  <si>
    <r>
      <t xml:space="preserve">Küche:
- Ratschläge für die Küche Nahrungsmittel und Ernährung geben.
- Vorbereiten oder beim Vorbereiten und der Mahlzeiten-Planung, unter Berücksichtigung des Budget und des Gesundheitszustands der Person, helfen.
</t>
    </r>
    <r>
      <rPr>
        <b/>
        <sz val="10"/>
        <rFont val="Arial Narrow"/>
        <family val="2"/>
      </rPr>
      <t>KLV</t>
    </r>
    <r>
      <rPr>
        <sz val="10"/>
        <rFont val="Arial Narrow"/>
        <family val="2"/>
      </rPr>
      <t xml:space="preserve"> - Der Person beim Essen helfen:
</t>
    </r>
    <r>
      <rPr>
        <b/>
        <sz val="10"/>
        <rFont val="Arial Narrow"/>
        <family val="2"/>
      </rPr>
      <t>HE</t>
    </r>
    <r>
      <rPr>
        <sz val="10"/>
        <rFont val="Arial Narrow"/>
        <family val="2"/>
      </rPr>
      <t xml:space="preserve">: Essen (zubereitete Mahlzeit) / Essen ans Bett bringen (die Person kann aus gesundheitlichen Gründen nicht am Tisch essen) / Nahrung zerkleinern / Nahrung zum Munde führen 
</t>
    </r>
    <r>
      <rPr>
        <b/>
        <sz val="10"/>
        <rFont val="Arial Narrow"/>
        <family val="2"/>
      </rPr>
      <t>KLV</t>
    </r>
    <r>
      <rPr>
        <sz val="10"/>
        <rFont val="Arial Narrow"/>
        <family val="2"/>
      </rPr>
      <t xml:space="preserve"> - Enterale oder parenterale Verabreichung von Nährlösungen. </t>
    </r>
  </si>
  <si>
    <r>
      <t>Unterkunft:</t>
    </r>
    <r>
      <rPr>
        <sz val="10"/>
        <rFont val="Arial Narrow"/>
        <family val="2"/>
      </rPr>
      <t xml:space="preserve">
- Normalen Haushalt führen (Staubsaugen, Boden wischen, etc.)
- Den Person ermutigen, sein Heim sauber zu halten 
- Ordnung (aufräumen, Abfälle  hinausbringen, Briefkasten leeren, etc.)
- Handwerken (kleine Reparaturen, etc.)
- Flora/Fauna (Haustiere, Garten, etc.) </t>
    </r>
  </si>
  <si>
    <r>
      <t>HE -</t>
    </r>
    <r>
      <rPr>
        <i/>
        <sz val="10"/>
        <rFont val="Arial Narrow"/>
        <family val="2"/>
      </rPr>
      <t xml:space="preserve"> Festgestellte Isolierung und Verschlechterung des Gesundheitsstands, kann keine sozialen Kontakte unterhalten (Lektüre, Schriften, Besuche), nur dank regelmässigen aufwendigen Diensten die von Dritten erbracht wurden               - Verabredungen für Aktivitäten und Kontakte ausserhalb der Wohnung</t>
    </r>
  </si>
  <si>
    <t>Total Übernahme in Stunden pro Tag (Punkte 1-5)</t>
  </si>
  <si>
    <t>6. Persönliche Sicherheit - Andere (Achtung: unten geschätzte Zeit nicht mit den anderen, bereits bewerteten Leistungen kumulieren)</t>
  </si>
  <si>
    <r>
      <t>Tagesüberwachung (Präsenz von 07.00 bis 24.00 = 17 Stunden):</t>
    </r>
    <r>
      <rPr>
        <sz val="10"/>
        <rFont val="Arial Narrow"/>
        <family val="2"/>
      </rPr>
      <t xml:space="preserve">
</t>
    </r>
    <r>
      <rPr>
        <b/>
        <sz val="10"/>
        <rFont val="Arial Narrow"/>
        <family val="2"/>
      </rPr>
      <t>HE</t>
    </r>
    <r>
      <rPr>
        <sz val="10"/>
        <rFont val="Arial Narrow"/>
        <family val="2"/>
      </rPr>
      <t xml:space="preserve"> - Regelmässige Präsenz eines Dritten, um einem wichtigen Risiko einer dauerhaften Isolierung vorzubeugen.
</t>
    </r>
    <r>
      <rPr>
        <b/>
        <sz val="10"/>
        <rFont val="Arial Narrow"/>
        <family val="2"/>
      </rPr>
      <t>HE</t>
    </r>
    <r>
      <rPr>
        <sz val="10"/>
        <rFont val="Arial Narrow"/>
        <family val="2"/>
      </rPr>
      <t xml:space="preserve"> - Permanentes Überwachungsbedürfnis, wenn der Versicherte über längere Zeit nicht allein gelassen werden darf.
</t>
    </r>
    <r>
      <rPr>
        <b/>
        <sz val="10"/>
        <rFont val="Arial Narrow"/>
        <family val="2"/>
      </rPr>
      <t xml:space="preserve">HE </t>
    </r>
    <r>
      <rPr>
        <sz val="10"/>
        <rFont val="Arial Narrow"/>
        <family val="2"/>
      </rPr>
      <t>- Die Überwachung ist als vorübergehend deklariert, wenn die Krankheit interkurrent vorkommt.
 (bsw. punktueller Besuch nach Bedürfnis oder auf Anfrage)</t>
    </r>
  </si>
  <si>
    <r>
      <t>Nachtüberwachung</t>
    </r>
    <r>
      <rPr>
        <sz val="10"/>
        <rFont val="Arial Narrow"/>
        <family val="2"/>
      </rPr>
      <t>: Mobilisation, WC oder punktueller Besuch nach Bedürfnis oder auf Anfrage</t>
    </r>
  </si>
  <si>
    <t>Total Stunden pro Monat</t>
  </si>
  <si>
    <t>Total Stunden pro Tag</t>
  </si>
  <si>
    <r>
      <t>Gestützt auf Artikel 15 RKEL, Abs. 1</t>
    </r>
    <r>
      <rPr>
        <sz val="10"/>
        <rFont val="Arial Narrow"/>
        <family val="2"/>
      </rPr>
      <t xml:space="preserve">, ist es im Hinblick auf das Prinzip der Schadensminderung wichtig zu fordern, </t>
    </r>
    <r>
      <rPr>
        <b/>
        <sz val="10"/>
        <rFont val="Arial Narrow"/>
        <family val="2"/>
      </rPr>
      <t>dass sich eine hilflose Person zuerst an eine anerkannte SPITEX-Organisation wendet,</t>
    </r>
    <r>
      <rPr>
        <sz val="10"/>
        <rFont val="Arial Narrow"/>
        <family val="2"/>
      </rPr>
      <t xml:space="preserve"> sofern die Krankenversicherung die Pflegekosten übernimmt. Für den Fall, wenn eine solche Organisation nicht in der Lage ist, die nötigen Leistungen zu erbringen und die Gründe dafür angibt (Dauer, Art der Pflege und der Aufgaben der Betreuung, …), kann eine Rückerstattung durch Ergänzungsleistungen ohne Unterscheidung in Betracht kommen.</t>
    </r>
  </si>
  <si>
    <r>
      <t>Für Leistungen zulasten des KVG, wenn die Hilfe nicht vollständig durch das SMZ übernommen wird, Gründe sind nachfolgend anzugeben</t>
    </r>
    <r>
      <rPr>
        <sz val="10"/>
        <rFont val="Arial Narrow"/>
        <family val="2"/>
      </rPr>
      <t xml:space="preserve"> (durch das SMZ auszufüllen) </t>
    </r>
  </si>
  <si>
    <t>Ort und Datum :……………………………………………</t>
  </si>
  <si>
    <t>Der Empfänger (oder sein gesetzlicher Vertreter)</t>
  </si>
  <si>
    <r>
      <t>Unterschrift</t>
    </r>
    <r>
      <rPr>
        <sz val="10"/>
        <rFont val="Arial"/>
        <family val="0"/>
      </rPr>
      <t xml:space="preserve"> : ……………………………………………..</t>
    </r>
  </si>
  <si>
    <r>
      <t>Unterschrift</t>
    </r>
    <r>
      <rPr>
        <sz val="10"/>
        <rFont val="Arial"/>
        <family val="0"/>
      </rPr>
      <t xml:space="preserve"> : …………………………………………….</t>
    </r>
  </si>
  <si>
    <t>Unterschrift :…………………………………………….</t>
  </si>
  <si>
    <t>Das beteiligte SMZ</t>
  </si>
  <si>
    <t>Die Organisation, die das Gesuch vorlegt</t>
  </si>
  <si>
    <t>PS: Die Leistungen RKEL sind subsidiär gegenüber jenen, die durch die Krankenversicherung (KVG) oder einer Versicherung nach VVG zurückerstattet werden können.</t>
  </si>
  <si>
    <t>Dem Gesuch beizulegende Dokuement:</t>
  </si>
  <si>
    <t>beweiskräftige Belege (Entscheide betreffend Rente, Hilflosigkeit, Ergänzungsleistungen, allfällige Rechnungen für Hauspflege, etc.)</t>
  </si>
  <si>
    <t>wenn bereits vorhanden: Arbeitsvertrag für angestelltes Personal</t>
  </si>
  <si>
    <t>Dieses Formular ist der Dienststelle für Sozialwesen, Rue du Scex 4, 1950 Sitten, zuzustellen</t>
  </si>
  <si>
    <t>Mitwirkende Familienangehörige (RKEL Art.16)</t>
  </si>
  <si>
    <t>Mitwirkende Familienangehö-rige (RKEL Art.16)</t>
  </si>
  <si>
    <t>Funktion Mitwirkende</t>
  </si>
  <si>
    <t>Anzahl jährlicher Betreuungsstunden pro Mitwirkenden für :</t>
  </si>
  <si>
    <t>Therapie/</t>
  </si>
  <si>
    <t>Behandlung</t>
  </si>
  <si>
    <t>Leistungen</t>
  </si>
  <si>
    <t>Haushalt</t>
  </si>
  <si>
    <t>Leitung</t>
  </si>
  <si>
    <t>Med.-soz.</t>
  </si>
  <si>
    <t>Teilnahme am</t>
  </si>
  <si>
    <t>Sozialleben</t>
  </si>
  <si>
    <t>4. Leitung - HE- Begleitung, um die Bedürfnisse des Lebens zu bewältigen (Hilfe um den Tag zu strukturieren, Unterstützung um den Alltag zu bewältigen, Instruktion um den Haushalt und die Überwachung zu führen)</t>
  </si>
  <si>
    <t>Sicherheit</t>
  </si>
  <si>
    <t>Persönliche</t>
  </si>
  <si>
    <t>Total</t>
  </si>
  <si>
    <t>jährlicher</t>
  </si>
  <si>
    <t>stunden</t>
  </si>
  <si>
    <t>Std-*</t>
  </si>
  <si>
    <t>Ansatz</t>
  </si>
  <si>
    <t>Totalkosten</t>
  </si>
  <si>
    <t>der</t>
  </si>
  <si>
    <t>Einsätze</t>
  </si>
  <si>
    <t>Einsatz-</t>
  </si>
  <si>
    <t>MITWIRKENDE
des SMZ 
(RKEL Art. 14)</t>
  </si>
  <si>
    <t>Pfleger</t>
  </si>
  <si>
    <t>zulasten der Kassen</t>
  </si>
  <si>
    <t>Mitwirkende des SMZ (RKEL Art. 14)</t>
  </si>
  <si>
    <t>zulasten RKEL</t>
  </si>
  <si>
    <t>TOTAL</t>
  </si>
  <si>
    <t xml:space="preserve">* Stundenansatz mit Arbeitgeber- und Arbeitnehmerkosten </t>
  </si>
  <si>
    <t>zulasten RKEL, wenn folgende Bedingungen erfüllt sind (Art. 16, RKEL) :</t>
  </si>
  <si>
    <t>1. Die Familienangehörigen, die Pflege und Betreuung erweisen, sind nicht in der EL-Berechnung eingeschlossen.</t>
  </si>
  <si>
    <t>3. Die Kosten werden höchstens im Umfang des Erwerbsausfalls vergütet.</t>
  </si>
  <si>
    <t>2. Die Familienangehörigen, die Pflege und Betreuung erweisen, erleiden eine länger dauernde, wesentliche Erwerbseinbusse.</t>
  </si>
</sst>
</file>

<file path=xl/styles.xml><?xml version="1.0" encoding="utf-8"?>
<styleSheet xmlns="http://schemas.openxmlformats.org/spreadsheetml/2006/main">
  <numFmts count="1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quot;Frs.&quot;* ###0.00"/>
  </numFmts>
  <fonts count="55">
    <font>
      <sz val="10"/>
      <name val="Arial"/>
      <family val="0"/>
    </font>
    <font>
      <b/>
      <sz val="10"/>
      <name val="Arial"/>
      <family val="2"/>
    </font>
    <font>
      <sz val="8"/>
      <name val="Arial"/>
      <family val="0"/>
    </font>
    <font>
      <sz val="6"/>
      <name val="Arial"/>
      <family val="0"/>
    </font>
    <font>
      <b/>
      <i/>
      <sz val="10"/>
      <name val="Arial"/>
      <family val="2"/>
    </font>
    <font>
      <sz val="10"/>
      <name val="Arial Narrow"/>
      <family val="2"/>
    </font>
    <font>
      <b/>
      <sz val="10"/>
      <name val="Arial Narrow"/>
      <family val="2"/>
    </font>
    <font>
      <b/>
      <u val="single"/>
      <sz val="10"/>
      <name val="Arial Narrow"/>
      <family val="2"/>
    </font>
    <font>
      <b/>
      <i/>
      <sz val="10"/>
      <name val="Arial Narrow"/>
      <family val="2"/>
    </font>
    <font>
      <i/>
      <sz val="10"/>
      <name val="Arial Narrow"/>
      <family val="2"/>
    </font>
    <font>
      <b/>
      <sz val="11"/>
      <name val="Arial"/>
      <family val="2"/>
    </font>
    <font>
      <b/>
      <sz val="9"/>
      <name val="Arial"/>
      <family val="2"/>
    </font>
    <font>
      <b/>
      <i/>
      <sz val="9"/>
      <name val="Arial"/>
      <family val="2"/>
    </font>
    <font>
      <sz val="9"/>
      <name val="Arial"/>
      <family val="0"/>
    </font>
    <font>
      <b/>
      <sz val="9"/>
      <name val="Arial Narrow"/>
      <family val="2"/>
    </font>
    <font>
      <sz val="9"/>
      <name val="Arial Narrow"/>
      <family val="2"/>
    </font>
    <font>
      <b/>
      <sz val="8"/>
      <name val="Arial Narrow"/>
      <family val="2"/>
    </font>
    <font>
      <b/>
      <sz val="8"/>
      <name val="Arial"/>
      <family val="0"/>
    </font>
    <font>
      <sz val="11"/>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52"/>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40"/>
        <bgColor indexed="64"/>
      </patternFill>
    </fill>
    <fill>
      <patternFill patternType="solid">
        <fgColor indexed="22"/>
        <bgColor indexed="64"/>
      </patternFill>
    </fill>
    <fill>
      <patternFill patternType="solid">
        <fgColor indexed="4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medium"/>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297">
    <xf numFmtId="0" fontId="0" fillId="0" borderId="0" xfId="0" applyAlignment="1">
      <alignment/>
    </xf>
    <xf numFmtId="0" fontId="1" fillId="0" borderId="0" xfId="0" applyFont="1" applyAlignment="1">
      <alignment/>
    </xf>
    <xf numFmtId="0" fontId="2" fillId="0" borderId="0" xfId="0" applyFont="1" applyAlignment="1">
      <alignment horizontal="center" vertical="top"/>
    </xf>
    <xf numFmtId="0" fontId="0" fillId="0" borderId="0" xfId="0" applyAlignment="1">
      <alignment horizontal="center" vertical="top"/>
    </xf>
    <xf numFmtId="0" fontId="3" fillId="0" borderId="0" xfId="0" applyFont="1" applyAlignment="1">
      <alignment horizontal="center" vertical="top"/>
    </xf>
    <xf numFmtId="0" fontId="3" fillId="0" borderId="0" xfId="0" applyFont="1" applyAlignment="1">
      <alignment/>
    </xf>
    <xf numFmtId="0" fontId="1" fillId="0" borderId="0" xfId="0" applyFont="1" applyAlignment="1">
      <alignment horizontal="center" vertical="top"/>
    </xf>
    <xf numFmtId="0" fontId="1" fillId="0" borderId="0" xfId="0" applyFont="1" applyBorder="1" applyAlignment="1">
      <alignment horizontal="left" vertical="top" wrapText="1"/>
    </xf>
    <xf numFmtId="0" fontId="0" fillId="0" borderId="0" xfId="0" applyFont="1" applyBorder="1" applyAlignment="1">
      <alignment horizontal="left" vertical="top"/>
    </xf>
    <xf numFmtId="0" fontId="2" fillId="0" borderId="0" xfId="0" applyFont="1" applyAlignment="1">
      <alignment horizontal="left" vertical="top"/>
    </xf>
    <xf numFmtId="0" fontId="0" fillId="0" borderId="0" xfId="0" applyAlignment="1">
      <alignment horizontal="left"/>
    </xf>
    <xf numFmtId="0" fontId="1" fillId="0" borderId="0" xfId="0" applyFont="1" applyAlignment="1">
      <alignment horizontal="left"/>
    </xf>
    <xf numFmtId="0" fontId="1" fillId="0" borderId="0" xfId="0" applyFont="1" applyAlignment="1">
      <alignment horizontal="center" vertical="top"/>
    </xf>
    <xf numFmtId="0" fontId="1" fillId="0" borderId="0" xfId="0" applyFont="1" applyAlignment="1">
      <alignment/>
    </xf>
    <xf numFmtId="0" fontId="1" fillId="33" borderId="0" xfId="0" applyFont="1" applyFill="1" applyAlignment="1">
      <alignment horizontal="center" vertical="top"/>
    </xf>
    <xf numFmtId="0" fontId="1" fillId="33" borderId="0" xfId="0" applyFont="1" applyFill="1" applyAlignment="1">
      <alignment/>
    </xf>
    <xf numFmtId="0" fontId="0" fillId="34" borderId="0" xfId="0" applyFill="1" applyAlignment="1">
      <alignment horizontal="center" vertical="top"/>
    </xf>
    <xf numFmtId="0" fontId="0" fillId="34" borderId="0" xfId="0" applyFill="1" applyAlignment="1">
      <alignment/>
    </xf>
    <xf numFmtId="49" fontId="0" fillId="0" borderId="0" xfId="0" applyNumberFormat="1" applyAlignment="1">
      <alignment horizontal="right"/>
    </xf>
    <xf numFmtId="49" fontId="0" fillId="0" borderId="0" xfId="0" applyNumberFormat="1" applyAlignment="1" applyProtection="1">
      <alignment horizontal="right"/>
      <protection/>
    </xf>
    <xf numFmtId="0" fontId="0" fillId="0" borderId="0" xfId="0" applyAlignment="1" applyProtection="1">
      <alignment/>
      <protection/>
    </xf>
    <xf numFmtId="49" fontId="0" fillId="0" borderId="10" xfId="0" applyNumberFormat="1" applyBorder="1" applyAlignment="1" applyProtection="1">
      <alignment horizontal="right"/>
      <protection/>
    </xf>
    <xf numFmtId="0" fontId="0" fillId="0" borderId="10" xfId="0" applyBorder="1" applyAlignment="1" applyProtection="1">
      <alignment/>
      <protection/>
    </xf>
    <xf numFmtId="0" fontId="0" fillId="0" borderId="0" xfId="0" applyBorder="1" applyAlignment="1" applyProtection="1">
      <alignment/>
      <protection/>
    </xf>
    <xf numFmtId="49" fontId="0" fillId="0" borderId="11" xfId="0" applyNumberFormat="1" applyBorder="1" applyAlignment="1" applyProtection="1">
      <alignment horizontal="right"/>
      <protection/>
    </xf>
    <xf numFmtId="0" fontId="0" fillId="0" borderId="12" xfId="0" applyBorder="1" applyAlignment="1" applyProtection="1">
      <alignment/>
      <protection/>
    </xf>
    <xf numFmtId="0" fontId="11" fillId="0" borderId="0" xfId="0" applyFont="1" applyAlignment="1" applyProtection="1">
      <alignment/>
      <protection/>
    </xf>
    <xf numFmtId="0" fontId="11" fillId="0" borderId="13" xfId="0" applyFont="1" applyBorder="1" applyAlignment="1" applyProtection="1">
      <alignment horizontal="center"/>
      <protection/>
    </xf>
    <xf numFmtId="0" fontId="11" fillId="0" borderId="11" xfId="0" applyFont="1" applyBorder="1" applyAlignment="1" applyProtection="1">
      <alignment horizontal="center"/>
      <protection/>
    </xf>
    <xf numFmtId="0" fontId="11" fillId="0" borderId="14" xfId="0" applyFont="1" applyBorder="1" applyAlignment="1" applyProtection="1">
      <alignment horizontal="center"/>
      <protection/>
    </xf>
    <xf numFmtId="0" fontId="11" fillId="0" borderId="13" xfId="0" applyFont="1" applyBorder="1" applyAlignment="1" applyProtection="1">
      <alignment/>
      <protection/>
    </xf>
    <xf numFmtId="49" fontId="11" fillId="0" borderId="15" xfId="0" applyNumberFormat="1" applyFont="1" applyBorder="1" applyAlignment="1" applyProtection="1">
      <alignment horizontal="right"/>
      <protection/>
    </xf>
    <xf numFmtId="0" fontId="11" fillId="0" borderId="10" xfId="0" applyFont="1" applyBorder="1" applyAlignment="1" applyProtection="1">
      <alignment/>
      <protection/>
    </xf>
    <xf numFmtId="0" fontId="11" fillId="0" borderId="16" xfId="0" applyFont="1" applyBorder="1" applyAlignment="1" applyProtection="1">
      <alignment/>
      <protection/>
    </xf>
    <xf numFmtId="0" fontId="11" fillId="0" borderId="15" xfId="0" applyFont="1" applyBorder="1" applyAlignment="1" applyProtection="1">
      <alignment horizontal="center"/>
      <protection/>
    </xf>
    <xf numFmtId="0" fontId="11" fillId="0" borderId="16" xfId="0" applyFont="1" applyBorder="1" applyAlignment="1" applyProtection="1">
      <alignment horizontal="center"/>
      <protection/>
    </xf>
    <xf numFmtId="0" fontId="11" fillId="0" borderId="17" xfId="0" applyFont="1" applyBorder="1" applyAlignment="1" applyProtection="1">
      <alignment horizontal="center"/>
      <protection/>
    </xf>
    <xf numFmtId="49" fontId="1" fillId="0" borderId="11" xfId="0" applyNumberFormat="1" applyFont="1" applyBorder="1" applyAlignment="1" applyProtection="1">
      <alignment horizontal="left"/>
      <protection/>
    </xf>
    <xf numFmtId="0" fontId="1" fillId="0" borderId="0" xfId="0" applyFont="1" applyAlignment="1" applyProtection="1">
      <alignment/>
      <protection/>
    </xf>
    <xf numFmtId="4" fontId="1" fillId="35" borderId="12" xfId="0" applyNumberFormat="1" applyFont="1" applyFill="1" applyBorder="1" applyAlignment="1" applyProtection="1">
      <alignment horizontal="center" vertical="center"/>
      <protection hidden="1"/>
    </xf>
    <xf numFmtId="4" fontId="1" fillId="35" borderId="18" xfId="0" applyNumberFormat="1" applyFont="1" applyFill="1" applyBorder="1" applyAlignment="1" applyProtection="1">
      <alignment horizontal="center" vertical="center"/>
      <protection hidden="1"/>
    </xf>
    <xf numFmtId="49" fontId="1" fillId="0" borderId="11" xfId="0" applyNumberFormat="1" applyFont="1" applyBorder="1" applyAlignment="1" applyProtection="1">
      <alignment horizontal="right"/>
      <protection/>
    </xf>
    <xf numFmtId="0" fontId="1" fillId="0" borderId="10" xfId="0" applyFont="1" applyBorder="1" applyAlignment="1" applyProtection="1">
      <alignment/>
      <protection/>
    </xf>
    <xf numFmtId="0" fontId="0" fillId="0" borderId="0" xfId="0" applyAlignment="1" applyProtection="1">
      <alignment horizontal="right"/>
      <protection/>
    </xf>
    <xf numFmtId="49" fontId="0" fillId="0" borderId="0" xfId="0" applyNumberFormat="1" applyAlignment="1" applyProtection="1">
      <alignment horizontal="left" indent="1"/>
      <protection/>
    </xf>
    <xf numFmtId="0" fontId="0" fillId="0" borderId="0" xfId="0" applyAlignment="1" applyProtection="1">
      <alignment horizontal="left" indent="1"/>
      <protection/>
    </xf>
    <xf numFmtId="0" fontId="0" fillId="0" borderId="18" xfId="0" applyBorder="1" applyAlignment="1">
      <alignment horizontal="center" vertical="top"/>
    </xf>
    <xf numFmtId="0" fontId="0" fillId="0" borderId="18" xfId="0" applyBorder="1" applyAlignment="1">
      <alignment/>
    </xf>
    <xf numFmtId="0" fontId="1" fillId="0" borderId="0" xfId="0" applyFont="1" applyFill="1" applyBorder="1" applyAlignment="1" applyProtection="1">
      <alignment horizontal="center" vertical="center" textRotation="90" wrapText="1"/>
      <protection/>
    </xf>
    <xf numFmtId="4" fontId="1" fillId="0" borderId="14" xfId="0" applyNumberFormat="1" applyFont="1" applyFill="1" applyBorder="1" applyAlignment="1" applyProtection="1">
      <alignment/>
      <protection/>
    </xf>
    <xf numFmtId="2" fontId="1" fillId="0" borderId="13" xfId="0" applyNumberFormat="1" applyFont="1" applyFill="1" applyBorder="1" applyAlignment="1" applyProtection="1">
      <alignment horizontal="center" vertical="center"/>
      <protection hidden="1"/>
    </xf>
    <xf numFmtId="4" fontId="1" fillId="0" borderId="11" xfId="0" applyNumberFormat="1" applyFont="1" applyFill="1" applyBorder="1" applyAlignment="1" applyProtection="1">
      <alignment horizontal="center" vertical="center"/>
      <protection hidden="1"/>
    </xf>
    <xf numFmtId="2" fontId="1" fillId="0" borderId="11" xfId="0" applyNumberFormat="1" applyFont="1" applyFill="1" applyBorder="1" applyAlignment="1" applyProtection="1">
      <alignment horizontal="center" vertical="center"/>
      <protection hidden="1"/>
    </xf>
    <xf numFmtId="4" fontId="1" fillId="0" borderId="13" xfId="0" applyNumberFormat="1" applyFont="1" applyFill="1" applyBorder="1" applyAlignment="1" applyProtection="1">
      <alignment horizontal="center"/>
      <protection/>
    </xf>
    <xf numFmtId="0" fontId="0" fillId="0" borderId="0" xfId="0" applyFill="1" applyAlignment="1" applyProtection="1">
      <alignment/>
      <protection/>
    </xf>
    <xf numFmtId="0" fontId="0" fillId="0" borderId="0" xfId="0" applyFill="1" applyAlignment="1">
      <alignment/>
    </xf>
    <xf numFmtId="0" fontId="0" fillId="36" borderId="19" xfId="0" applyFill="1" applyBorder="1" applyAlignment="1">
      <alignment/>
    </xf>
    <xf numFmtId="4" fontId="1" fillId="0" borderId="0" xfId="0" applyNumberFormat="1" applyFont="1" applyFill="1" applyBorder="1" applyAlignment="1" applyProtection="1">
      <alignment/>
      <protection/>
    </xf>
    <xf numFmtId="0" fontId="5" fillId="0" borderId="0" xfId="0" applyNumberFormat="1" applyFont="1" applyBorder="1" applyAlignment="1">
      <alignment horizontal="left" vertical="top" wrapText="1"/>
    </xf>
    <xf numFmtId="49" fontId="1" fillId="0" borderId="11" xfId="0" applyNumberFormat="1" applyFont="1" applyBorder="1" applyAlignment="1" applyProtection="1">
      <alignment vertical="center"/>
      <protection/>
    </xf>
    <xf numFmtId="0" fontId="1" fillId="37" borderId="20" xfId="0" applyFont="1" applyFill="1" applyBorder="1" applyAlignment="1" applyProtection="1">
      <alignment vertical="center" wrapText="1"/>
      <protection/>
    </xf>
    <xf numFmtId="0" fontId="6" fillId="33" borderId="16"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0" borderId="16" xfId="0" applyFont="1" applyBorder="1" applyAlignment="1">
      <alignment horizontal="left" vertical="center" wrapText="1"/>
    </xf>
    <xf numFmtId="0" fontId="6" fillId="0" borderId="18" xfId="0" applyFont="1" applyBorder="1" applyAlignment="1">
      <alignment horizontal="left" vertical="center" wrapText="1"/>
    </xf>
    <xf numFmtId="0" fontId="5" fillId="0" borderId="18" xfId="0" applyFont="1" applyBorder="1" applyAlignment="1">
      <alignment horizontal="left" vertical="center" wrapText="1"/>
    </xf>
    <xf numFmtId="0" fontId="6" fillId="0" borderId="18" xfId="0" applyNumberFormat="1" applyFont="1" applyBorder="1" applyAlignment="1">
      <alignment horizontal="left" vertical="center" wrapText="1"/>
    </xf>
    <xf numFmtId="0" fontId="6" fillId="33" borderId="18" xfId="0" applyFont="1" applyFill="1" applyBorder="1" applyAlignment="1">
      <alignment horizontal="right" vertical="center"/>
    </xf>
    <xf numFmtId="0" fontId="6" fillId="33" borderId="18" xfId="0" applyFont="1" applyFill="1" applyBorder="1" applyAlignment="1">
      <alignment vertical="center"/>
    </xf>
    <xf numFmtId="2" fontId="6" fillId="33" borderId="18" xfId="0" applyNumberFormat="1" applyFont="1" applyFill="1" applyBorder="1" applyAlignment="1">
      <alignment vertical="center"/>
    </xf>
    <xf numFmtId="0" fontId="6" fillId="36" borderId="18" xfId="0" applyFont="1" applyFill="1" applyBorder="1" applyAlignment="1">
      <alignment horizontal="left" vertical="center"/>
    </xf>
    <xf numFmtId="0" fontId="6" fillId="36" borderId="18" xfId="0" applyFont="1" applyFill="1" applyBorder="1" applyAlignment="1">
      <alignment horizontal="right" vertical="center"/>
    </xf>
    <xf numFmtId="2" fontId="6" fillId="36" borderId="18" xfId="0" applyNumberFormat="1" applyFont="1" applyFill="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xf>
    <xf numFmtId="2" fontId="0" fillId="0" borderId="18" xfId="0" applyNumberFormat="1" applyBorder="1" applyAlignment="1">
      <alignment vertical="center"/>
    </xf>
    <xf numFmtId="2" fontId="0" fillId="0" borderId="13" xfId="0" applyNumberFormat="1" applyBorder="1" applyAlignment="1" applyProtection="1">
      <alignment/>
      <protection/>
    </xf>
    <xf numFmtId="4" fontId="0" fillId="0" borderId="11" xfId="0" applyNumberFormat="1" applyBorder="1" applyAlignment="1" applyProtection="1">
      <alignment horizontal="center"/>
      <protection/>
    </xf>
    <xf numFmtId="4" fontId="0" fillId="35" borderId="11" xfId="0" applyNumberFormat="1" applyFill="1" applyBorder="1" applyAlignment="1" applyProtection="1">
      <alignment horizontal="center"/>
      <protection/>
    </xf>
    <xf numFmtId="0" fontId="0" fillId="0" borderId="13" xfId="0" applyBorder="1" applyAlignment="1" applyProtection="1">
      <alignment horizontal="center"/>
      <protection/>
    </xf>
    <xf numFmtId="0" fontId="1" fillId="0" borderId="21" xfId="0" applyFont="1" applyBorder="1" applyAlignment="1" applyProtection="1">
      <alignment/>
      <protection/>
    </xf>
    <xf numFmtId="0" fontId="1" fillId="0" borderId="0" xfId="0" applyFont="1" applyBorder="1" applyAlignment="1" applyProtection="1">
      <alignment/>
      <protection/>
    </xf>
    <xf numFmtId="0" fontId="1" fillId="0" borderId="13" xfId="0" applyFont="1" applyBorder="1" applyAlignment="1" applyProtection="1">
      <alignment/>
      <protection/>
    </xf>
    <xf numFmtId="0" fontId="1" fillId="0" borderId="16" xfId="0" applyFont="1" applyBorder="1" applyAlignment="1" applyProtection="1">
      <alignment/>
      <protection/>
    </xf>
    <xf numFmtId="0" fontId="5" fillId="0" borderId="18" xfId="0" applyNumberFormat="1" applyFont="1" applyBorder="1" applyAlignment="1">
      <alignment vertical="center"/>
    </xf>
    <xf numFmtId="0" fontId="5" fillId="38" borderId="18" xfId="0" applyNumberFormat="1" applyFont="1" applyFill="1" applyBorder="1" applyAlignment="1">
      <alignment vertical="center"/>
    </xf>
    <xf numFmtId="0" fontId="5" fillId="0" borderId="18" xfId="0" applyNumberFormat="1" applyFont="1" applyBorder="1" applyAlignment="1">
      <alignment horizontal="right" vertical="center"/>
    </xf>
    <xf numFmtId="0" fontId="5" fillId="38" borderId="18" xfId="0" applyNumberFormat="1" applyFont="1" applyFill="1" applyBorder="1" applyAlignment="1">
      <alignment horizontal="right" vertical="center"/>
    </xf>
    <xf numFmtId="0" fontId="5" fillId="0" borderId="18" xfId="0" applyNumberFormat="1" applyFont="1" applyFill="1" applyBorder="1" applyAlignment="1">
      <alignment horizontal="right" vertical="center"/>
    </xf>
    <xf numFmtId="2" fontId="6" fillId="33" borderId="18" xfId="0" applyNumberFormat="1" applyFont="1" applyFill="1" applyBorder="1" applyAlignment="1">
      <alignment horizontal="right" vertical="center"/>
    </xf>
    <xf numFmtId="0" fontId="5" fillId="0" borderId="18" xfId="0" applyNumberFormat="1" applyFont="1" applyBorder="1" applyAlignment="1">
      <alignment horizontal="center" vertical="center"/>
    </xf>
    <xf numFmtId="0" fontId="5" fillId="38" borderId="18" xfId="0" applyNumberFormat="1" applyFont="1" applyFill="1" applyBorder="1" applyAlignment="1">
      <alignment horizontal="center" vertical="center"/>
    </xf>
    <xf numFmtId="0" fontId="0" fillId="36" borderId="22" xfId="0" applyFill="1" applyBorder="1" applyAlignment="1">
      <alignment horizontal="center" vertical="top"/>
    </xf>
    <xf numFmtId="0" fontId="0" fillId="36" borderId="22" xfId="0" applyFill="1" applyBorder="1" applyAlignment="1">
      <alignment/>
    </xf>
    <xf numFmtId="0" fontId="5" fillId="0" borderId="18" xfId="0" applyFont="1" applyBorder="1" applyAlignment="1" applyProtection="1">
      <alignment horizontal="center" vertical="center"/>
      <protection locked="0"/>
    </xf>
    <xf numFmtId="0" fontId="5" fillId="0" borderId="18" xfId="0" applyFont="1" applyBorder="1" applyAlignment="1">
      <alignment vertical="center"/>
    </xf>
    <xf numFmtId="0" fontId="5" fillId="39" borderId="18" xfId="0" applyFont="1" applyFill="1" applyBorder="1" applyAlignment="1">
      <alignment horizontal="right" vertical="center"/>
    </xf>
    <xf numFmtId="0" fontId="5" fillId="0" borderId="18" xfId="0" applyFont="1" applyBorder="1" applyAlignment="1">
      <alignment horizontal="right" vertical="center"/>
    </xf>
    <xf numFmtId="0" fontId="6" fillId="33" borderId="18" xfId="0" applyFont="1" applyFill="1" applyBorder="1" applyAlignment="1">
      <alignment horizontal="center" vertical="center"/>
    </xf>
    <xf numFmtId="0" fontId="5" fillId="0" borderId="18" xfId="0" applyFont="1" applyBorder="1" applyAlignment="1">
      <alignment horizontal="center" vertical="center"/>
    </xf>
    <xf numFmtId="2" fontId="6" fillId="0" borderId="18" xfId="0" applyNumberFormat="1" applyFont="1" applyFill="1" applyBorder="1" applyAlignment="1">
      <alignment horizontal="right" vertical="center"/>
    </xf>
    <xf numFmtId="1" fontId="6" fillId="0" borderId="18" xfId="0" applyNumberFormat="1" applyFont="1" applyBorder="1" applyAlignment="1">
      <alignment horizontal="right" vertical="center"/>
    </xf>
    <xf numFmtId="0" fontId="11" fillId="0" borderId="11" xfId="0" applyFont="1" applyFill="1" applyBorder="1" applyAlignment="1" applyProtection="1">
      <alignment horizontal="center"/>
      <protection/>
    </xf>
    <xf numFmtId="0" fontId="11" fillId="0" borderId="15" xfId="0" applyFont="1" applyFill="1" applyBorder="1" applyAlignment="1" applyProtection="1">
      <alignment horizontal="center"/>
      <protection/>
    </xf>
    <xf numFmtId="4" fontId="0" fillId="0" borderId="18" xfId="0" applyNumberFormat="1" applyBorder="1" applyAlignment="1" applyProtection="1">
      <alignment horizontal="center"/>
      <protection/>
    </xf>
    <xf numFmtId="2" fontId="0" fillId="0" borderId="18" xfId="0" applyNumberFormat="1" applyBorder="1" applyAlignment="1" applyProtection="1">
      <alignment horizontal="center"/>
      <protection/>
    </xf>
    <xf numFmtId="4" fontId="0" fillId="0" borderId="18" xfId="0" applyNumberFormat="1" applyBorder="1" applyAlignment="1" applyProtection="1">
      <alignment/>
      <protection hidden="1"/>
    </xf>
    <xf numFmtId="0" fontId="1" fillId="0" borderId="0" xfId="0" applyFont="1" applyBorder="1" applyAlignment="1" applyProtection="1">
      <alignment horizontal="left" vertical="top"/>
      <protection/>
    </xf>
    <xf numFmtId="2" fontId="1" fillId="0" borderId="0" xfId="0" applyNumberFormat="1" applyFont="1" applyFill="1" applyBorder="1" applyAlignment="1" applyProtection="1">
      <alignment horizontal="center" vertical="center"/>
      <protection hidden="1"/>
    </xf>
    <xf numFmtId="4" fontId="1" fillId="0" borderId="0" xfId="0" applyNumberFormat="1" applyFont="1" applyFill="1" applyBorder="1" applyAlignment="1" applyProtection="1">
      <alignment horizontal="center" vertical="center"/>
      <protection hidden="1"/>
    </xf>
    <xf numFmtId="4" fontId="1" fillId="0" borderId="0" xfId="0" applyNumberFormat="1" applyFont="1" applyFill="1" applyBorder="1" applyAlignment="1" applyProtection="1">
      <alignment horizontal="center"/>
      <protection/>
    </xf>
    <xf numFmtId="2" fontId="0" fillId="0" borderId="18" xfId="0" applyNumberFormat="1" applyFill="1" applyBorder="1" applyAlignment="1" applyProtection="1">
      <alignment horizontal="center"/>
      <protection/>
    </xf>
    <xf numFmtId="49" fontId="1" fillId="0" borderId="12" xfId="0" applyNumberFormat="1" applyFont="1" applyBorder="1" applyAlignment="1" applyProtection="1">
      <alignment horizontal="left"/>
      <protection/>
    </xf>
    <xf numFmtId="2" fontId="1" fillId="35" borderId="18" xfId="0" applyNumberFormat="1" applyFont="1" applyFill="1" applyBorder="1" applyAlignment="1" applyProtection="1">
      <alignment horizontal="center"/>
      <protection/>
    </xf>
    <xf numFmtId="4" fontId="1" fillId="35" borderId="18" xfId="0" applyNumberFormat="1" applyFont="1" applyFill="1" applyBorder="1" applyAlignment="1" applyProtection="1">
      <alignment horizontal="center"/>
      <protection/>
    </xf>
    <xf numFmtId="4" fontId="1" fillId="35" borderId="18" xfId="0" applyNumberFormat="1" applyFont="1" applyFill="1" applyBorder="1" applyAlignment="1" applyProtection="1">
      <alignment/>
      <protection/>
    </xf>
    <xf numFmtId="2" fontId="0" fillId="34" borderId="18" xfId="0" applyNumberFormat="1" applyFill="1" applyBorder="1" applyAlignment="1" applyProtection="1">
      <alignment/>
      <protection/>
    </xf>
    <xf numFmtId="2" fontId="1" fillId="35" borderId="18" xfId="0" applyNumberFormat="1" applyFont="1" applyFill="1" applyBorder="1" applyAlignment="1" applyProtection="1">
      <alignment horizontal="center" vertical="center"/>
      <protection/>
    </xf>
    <xf numFmtId="4" fontId="1" fillId="35" borderId="12" xfId="0" applyNumberFormat="1" applyFont="1" applyFill="1" applyBorder="1" applyAlignment="1" applyProtection="1">
      <alignment horizontal="center" vertical="center"/>
      <protection/>
    </xf>
    <xf numFmtId="4" fontId="0" fillId="0" borderId="18" xfId="0" applyNumberFormat="1" applyBorder="1" applyAlignment="1" applyProtection="1">
      <alignment horizontal="center"/>
      <protection locked="0"/>
    </xf>
    <xf numFmtId="4" fontId="0" fillId="0" borderId="18" xfId="0" applyNumberFormat="1" applyBorder="1" applyAlignment="1" applyProtection="1">
      <alignment/>
      <protection/>
    </xf>
    <xf numFmtId="0" fontId="0" fillId="0" borderId="11" xfId="0" applyBorder="1" applyAlignment="1" applyProtection="1">
      <alignment vertical="center"/>
      <protection/>
    </xf>
    <xf numFmtId="0" fontId="0" fillId="0" borderId="0" xfId="0" applyAlignment="1" applyProtection="1">
      <alignment/>
      <protection/>
    </xf>
    <xf numFmtId="0" fontId="0" fillId="0" borderId="14" xfId="0" applyBorder="1" applyAlignment="1" applyProtection="1">
      <alignment/>
      <protection/>
    </xf>
    <xf numFmtId="0" fontId="0" fillId="0" borderId="15" xfId="0" applyBorder="1" applyAlignment="1" applyProtection="1">
      <alignment vertical="center"/>
      <protection/>
    </xf>
    <xf numFmtId="0" fontId="0" fillId="0" borderId="10" xfId="0" applyBorder="1" applyAlignment="1" applyProtection="1">
      <alignment/>
      <protection/>
    </xf>
    <xf numFmtId="0" fontId="0" fillId="0" borderId="17" xfId="0" applyBorder="1" applyAlignment="1" applyProtection="1">
      <alignment/>
      <protection/>
    </xf>
    <xf numFmtId="0" fontId="0" fillId="0" borderId="11" xfId="0" applyBorder="1" applyAlignment="1" applyProtection="1">
      <alignment/>
      <protection/>
    </xf>
    <xf numFmtId="4" fontId="1" fillId="35" borderId="18" xfId="0" applyNumberFormat="1" applyFont="1" applyFill="1" applyBorder="1" applyAlignment="1" applyProtection="1">
      <alignment horizontal="center" vertical="center"/>
      <protection/>
    </xf>
    <xf numFmtId="4" fontId="0" fillId="0" borderId="14" xfId="0" applyNumberFormat="1" applyBorder="1" applyAlignment="1" applyProtection="1">
      <alignment/>
      <protection/>
    </xf>
    <xf numFmtId="4" fontId="0" fillId="0" borderId="13" xfId="0" applyNumberFormat="1" applyBorder="1" applyAlignment="1" applyProtection="1">
      <alignment horizontal="center"/>
      <protection locked="0"/>
    </xf>
    <xf numFmtId="4" fontId="1" fillId="35" borderId="18" xfId="0" applyNumberFormat="1" applyFont="1" applyFill="1" applyBorder="1" applyAlignment="1" applyProtection="1">
      <alignment horizontal="center"/>
      <protection locked="0"/>
    </xf>
    <xf numFmtId="2" fontId="0" fillId="0" borderId="13" xfId="0" applyNumberFormat="1" applyFill="1" applyBorder="1" applyAlignment="1" applyProtection="1">
      <alignment horizontal="center" vertical="center"/>
      <protection locked="0"/>
    </xf>
    <xf numFmtId="4" fontId="0" fillId="0" borderId="14" xfId="0" applyNumberFormat="1" applyBorder="1" applyAlignment="1" applyProtection="1">
      <alignment horizontal="center"/>
      <protection locked="0"/>
    </xf>
    <xf numFmtId="2" fontId="0" fillId="0" borderId="13" xfId="0" applyNumberFormat="1" applyFont="1" applyFill="1" applyBorder="1" applyAlignment="1" applyProtection="1">
      <alignment horizontal="center" vertical="center"/>
      <protection locked="0"/>
    </xf>
    <xf numFmtId="4" fontId="0" fillId="0" borderId="14" xfId="0" applyNumberFormat="1" applyFont="1" applyBorder="1" applyAlignment="1" applyProtection="1">
      <alignment/>
      <protection locked="0"/>
    </xf>
    <xf numFmtId="4" fontId="0" fillId="0" borderId="13" xfId="0" applyNumberFormat="1" applyFont="1" applyBorder="1" applyAlignment="1" applyProtection="1">
      <alignment/>
      <protection/>
    </xf>
    <xf numFmtId="2" fontId="1" fillId="34" borderId="18" xfId="0" applyNumberFormat="1" applyFont="1" applyFill="1" applyBorder="1" applyAlignment="1" applyProtection="1">
      <alignment horizontal="center" vertical="center"/>
      <protection/>
    </xf>
    <xf numFmtId="171" fontId="10" fillId="34" borderId="18" xfId="0" applyNumberFormat="1" applyFont="1" applyFill="1" applyBorder="1" applyAlignment="1" applyProtection="1">
      <alignment horizontal="left" vertical="center" indent="1"/>
      <protection/>
    </xf>
    <xf numFmtId="0" fontId="2" fillId="38" borderId="18" xfId="0" applyFont="1" applyFill="1" applyBorder="1" applyAlignment="1" applyProtection="1">
      <alignment vertical="center" wrapText="1"/>
      <protection locked="0"/>
    </xf>
    <xf numFmtId="0" fontId="16" fillId="0" borderId="18" xfId="0" applyFont="1" applyBorder="1" applyAlignment="1">
      <alignment horizontal="center" vertical="center" wrapText="1"/>
    </xf>
    <xf numFmtId="0" fontId="16" fillId="39" borderId="18" xfId="0" applyFont="1" applyFill="1" applyBorder="1" applyAlignment="1">
      <alignment horizontal="center" vertical="center" wrapText="1"/>
    </xf>
    <xf numFmtId="0" fontId="16" fillId="38" borderId="18" xfId="0" applyFont="1" applyFill="1" applyBorder="1" applyAlignment="1">
      <alignment horizontal="center" vertical="center" wrapText="1"/>
    </xf>
    <xf numFmtId="0" fontId="5" fillId="0" borderId="16" xfId="0" applyFont="1" applyBorder="1" applyAlignment="1" applyProtection="1">
      <alignment horizontal="center" vertical="center"/>
      <protection locked="0"/>
    </xf>
    <xf numFmtId="0" fontId="5" fillId="0" borderId="16" xfId="0" applyFont="1" applyBorder="1" applyAlignment="1" applyProtection="1">
      <alignment horizontal="right" vertical="center"/>
      <protection locked="0"/>
    </xf>
    <xf numFmtId="1" fontId="6" fillId="0" borderId="16" xfId="0" applyNumberFormat="1" applyFont="1" applyBorder="1" applyAlignment="1">
      <alignment horizontal="right" vertical="center"/>
    </xf>
    <xf numFmtId="0" fontId="5" fillId="39" borderId="16" xfId="0" applyFont="1" applyFill="1" applyBorder="1" applyAlignment="1" applyProtection="1">
      <alignment horizontal="right" vertical="center"/>
      <protection locked="0"/>
    </xf>
    <xf numFmtId="0" fontId="5" fillId="0" borderId="16" xfId="0" applyNumberFormat="1" applyFont="1" applyBorder="1" applyAlignment="1" applyProtection="1">
      <alignment horizontal="right" vertical="center"/>
      <protection locked="0"/>
    </xf>
    <xf numFmtId="0" fontId="5" fillId="38" borderId="16" xfId="0" applyNumberFormat="1" applyFont="1" applyFill="1" applyBorder="1" applyAlignment="1" applyProtection="1">
      <alignment horizontal="right" vertical="center"/>
      <protection locked="0"/>
    </xf>
    <xf numFmtId="0" fontId="5" fillId="0" borderId="21" xfId="0" applyFont="1" applyBorder="1" applyAlignment="1" applyProtection="1">
      <alignment horizontal="center" vertical="center"/>
      <protection locked="0"/>
    </xf>
    <xf numFmtId="0" fontId="5" fillId="0" borderId="21" xfId="0" applyFont="1" applyBorder="1" applyAlignment="1" applyProtection="1">
      <alignment horizontal="right" vertical="center"/>
      <protection locked="0"/>
    </xf>
    <xf numFmtId="0" fontId="5" fillId="39" borderId="21" xfId="0" applyFont="1" applyFill="1" applyBorder="1" applyAlignment="1" applyProtection="1">
      <alignment horizontal="right" vertical="center"/>
      <protection locked="0"/>
    </xf>
    <xf numFmtId="0" fontId="5" fillId="0" borderId="21" xfId="0" applyNumberFormat="1" applyFont="1" applyBorder="1" applyAlignment="1" applyProtection="1">
      <alignment horizontal="right" vertical="center"/>
      <protection locked="0"/>
    </xf>
    <xf numFmtId="0" fontId="5" fillId="38" borderId="21" xfId="0" applyNumberFormat="1" applyFont="1" applyFill="1" applyBorder="1" applyAlignment="1" applyProtection="1">
      <alignment horizontal="right" vertical="center"/>
      <protection locked="0"/>
    </xf>
    <xf numFmtId="0" fontId="5" fillId="0" borderId="16" xfId="0" applyFont="1" applyBorder="1" applyAlignment="1">
      <alignment vertical="center"/>
    </xf>
    <xf numFmtId="0" fontId="5" fillId="39" borderId="16" xfId="0" applyFont="1" applyFill="1" applyBorder="1" applyAlignment="1">
      <alignment horizontal="right" vertical="center"/>
    </xf>
    <xf numFmtId="0" fontId="5" fillId="0" borderId="16" xfId="0" applyNumberFormat="1" applyFont="1" applyBorder="1" applyAlignment="1">
      <alignment vertical="center"/>
    </xf>
    <xf numFmtId="0" fontId="5" fillId="38" borderId="16" xfId="0" applyNumberFormat="1" applyFont="1" applyFill="1" applyBorder="1" applyAlignment="1">
      <alignment vertical="center"/>
    </xf>
    <xf numFmtId="0" fontId="6" fillId="33" borderId="18" xfId="0" applyFont="1" applyFill="1" applyBorder="1" applyAlignment="1">
      <alignment horizontal="left" vertical="center" wrapText="1"/>
    </xf>
    <xf numFmtId="0" fontId="8" fillId="0" borderId="18" xfId="0" applyFont="1" applyBorder="1" applyAlignment="1">
      <alignment horizontal="left" vertical="center" wrapText="1"/>
    </xf>
    <xf numFmtId="0" fontId="1" fillId="0" borderId="10"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left" vertical="top"/>
      <protection/>
    </xf>
    <xf numFmtId="0" fontId="0" fillId="0" borderId="0" xfId="0" applyBorder="1" applyAlignment="1" applyProtection="1">
      <alignment/>
      <protection/>
    </xf>
    <xf numFmtId="2" fontId="0" fillId="0" borderId="21" xfId="0" applyNumberFormat="1" applyBorder="1" applyAlignment="1" applyProtection="1">
      <alignment horizontal="center"/>
      <protection/>
    </xf>
    <xf numFmtId="4" fontId="0" fillId="0" borderId="20" xfId="0" applyNumberFormat="1" applyBorder="1" applyAlignment="1" applyProtection="1">
      <alignment horizontal="center"/>
      <protection/>
    </xf>
    <xf numFmtId="2" fontId="0" fillId="0" borderId="21" xfId="0" applyNumberFormat="1" applyFill="1" applyBorder="1" applyAlignment="1" applyProtection="1">
      <alignment horizontal="center" vertical="center"/>
      <protection locked="0"/>
    </xf>
    <xf numFmtId="4" fontId="0" fillId="0" borderId="23" xfId="0" applyNumberFormat="1" applyBorder="1" applyAlignment="1" applyProtection="1">
      <alignment horizontal="center"/>
      <protection locked="0"/>
    </xf>
    <xf numFmtId="4" fontId="0" fillId="0" borderId="23" xfId="0" applyNumberFormat="1" applyBorder="1" applyAlignment="1" applyProtection="1">
      <alignment/>
      <protection/>
    </xf>
    <xf numFmtId="49" fontId="1" fillId="0" borderId="0" xfId="0" applyNumberFormat="1" applyFont="1" applyBorder="1" applyAlignment="1" applyProtection="1">
      <alignment horizontal="left"/>
      <protection/>
    </xf>
    <xf numFmtId="4" fontId="0" fillId="0" borderId="13" xfId="0" applyNumberFormat="1" applyBorder="1" applyAlignment="1" applyProtection="1">
      <alignment horizontal="center"/>
      <protection/>
    </xf>
    <xf numFmtId="4" fontId="0" fillId="0" borderId="14" xfId="0" applyNumberFormat="1" applyBorder="1" applyAlignment="1" applyProtection="1">
      <alignment horizontal="center"/>
      <protection/>
    </xf>
    <xf numFmtId="4" fontId="0" fillId="0" borderId="13" xfId="0" applyNumberFormat="1" applyBorder="1" applyAlignment="1" applyProtection="1">
      <alignment/>
      <protection/>
    </xf>
    <xf numFmtId="0" fontId="0" fillId="0" borderId="0" xfId="0" applyFill="1" applyBorder="1" applyAlignment="1" applyProtection="1">
      <alignment/>
      <protection/>
    </xf>
    <xf numFmtId="2" fontId="1" fillId="0" borderId="0" xfId="0" applyNumberFormat="1" applyFont="1" applyFill="1" applyBorder="1" applyAlignment="1" applyProtection="1">
      <alignment horizontal="center" vertical="center"/>
      <protection/>
    </xf>
    <xf numFmtId="4" fontId="1" fillId="0" borderId="0" xfId="0" applyNumberFormat="1" applyFont="1" applyFill="1" applyBorder="1" applyAlignment="1" applyProtection="1">
      <alignment horizontal="center" vertical="center"/>
      <protection/>
    </xf>
    <xf numFmtId="49" fontId="1" fillId="0" borderId="24" xfId="0" applyNumberFormat="1" applyFont="1" applyBorder="1" applyAlignment="1" applyProtection="1">
      <alignment horizontal="left"/>
      <protection/>
    </xf>
    <xf numFmtId="0" fontId="10" fillId="0" borderId="0" xfId="0" applyFont="1" applyFill="1" applyBorder="1" applyAlignment="1" applyProtection="1">
      <alignment horizontal="left" vertical="top"/>
      <protection/>
    </xf>
    <xf numFmtId="49" fontId="0" fillId="0" borderId="20" xfId="0" applyNumberFormat="1" applyBorder="1" applyAlignment="1" applyProtection="1">
      <alignment horizontal="right"/>
      <protection/>
    </xf>
    <xf numFmtId="0" fontId="1" fillId="0" borderId="24" xfId="0" applyFont="1" applyBorder="1" applyAlignment="1" applyProtection="1">
      <alignment/>
      <protection/>
    </xf>
    <xf numFmtId="2" fontId="0" fillId="0" borderId="21" xfId="0" applyNumberFormat="1" applyFont="1" applyBorder="1" applyAlignment="1" applyProtection="1">
      <alignment horizontal="center"/>
      <protection hidden="1"/>
    </xf>
    <xf numFmtId="4" fontId="1" fillId="0" borderId="21" xfId="0" applyNumberFormat="1" applyFont="1" applyBorder="1" applyAlignment="1" applyProtection="1">
      <alignment/>
      <protection/>
    </xf>
    <xf numFmtId="4" fontId="0" fillId="0" borderId="21" xfId="0" applyNumberFormat="1" applyFont="1" applyBorder="1" applyAlignment="1" applyProtection="1">
      <alignment/>
      <protection hidden="1"/>
    </xf>
    <xf numFmtId="49" fontId="1" fillId="0" borderId="0" xfId="0" applyNumberFormat="1" applyFont="1" applyBorder="1" applyAlignment="1" applyProtection="1">
      <alignment horizontal="right"/>
      <protection/>
    </xf>
    <xf numFmtId="4" fontId="0" fillId="0" borderId="13" xfId="0" applyNumberFormat="1" applyFont="1" applyBorder="1" applyAlignment="1" applyProtection="1">
      <alignment/>
      <protection locked="0"/>
    </xf>
    <xf numFmtId="4" fontId="1" fillId="0" borderId="0" xfId="0" applyNumberFormat="1" applyFont="1" applyBorder="1" applyAlignment="1" applyProtection="1">
      <alignment/>
      <protection/>
    </xf>
    <xf numFmtId="0" fontId="1" fillId="0" borderId="10" xfId="0" applyFont="1" applyBorder="1" applyAlignment="1" applyProtection="1">
      <alignment horizontal="left"/>
      <protection/>
    </xf>
    <xf numFmtId="49" fontId="0" fillId="0" borderId="0" xfId="0" applyNumberFormat="1" applyBorder="1" applyAlignment="1" applyProtection="1">
      <alignment horizontal="right"/>
      <protection/>
    </xf>
    <xf numFmtId="1" fontId="6" fillId="0" borderId="21" xfId="0" applyNumberFormat="1" applyFont="1" applyFill="1" applyBorder="1" applyAlignment="1" applyProtection="1">
      <alignment horizontal="right" vertical="center"/>
      <protection/>
    </xf>
    <xf numFmtId="1" fontId="6" fillId="0" borderId="16" xfId="0" applyNumberFormat="1" applyFont="1" applyFill="1" applyBorder="1" applyAlignment="1" applyProtection="1">
      <alignment vertical="center"/>
      <protection/>
    </xf>
    <xf numFmtId="1" fontId="6" fillId="0" borderId="18" xfId="0" applyNumberFormat="1" applyFont="1" applyFill="1" applyBorder="1" applyAlignment="1" applyProtection="1">
      <alignment vertical="center"/>
      <protection/>
    </xf>
    <xf numFmtId="1" fontId="6" fillId="0" borderId="18" xfId="0" applyNumberFormat="1" applyFont="1" applyFill="1" applyBorder="1" applyAlignment="1" applyProtection="1">
      <alignment horizontal="right" vertical="center"/>
      <protection/>
    </xf>
    <xf numFmtId="1" fontId="6" fillId="0" borderId="18" xfId="0" applyNumberFormat="1" applyFont="1" applyFill="1" applyBorder="1" applyAlignment="1" applyProtection="1">
      <alignment horizontal="center" vertical="center"/>
      <protection/>
    </xf>
    <xf numFmtId="0" fontId="1" fillId="0" borderId="25" xfId="0" applyFont="1" applyFill="1" applyBorder="1" applyAlignment="1" applyProtection="1">
      <alignment horizontal="left" vertical="top"/>
      <protection/>
    </xf>
    <xf numFmtId="0" fontId="1" fillId="37" borderId="1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1" fillId="37" borderId="0" xfId="0" applyFont="1" applyFill="1" applyBorder="1" applyAlignment="1" applyProtection="1">
      <alignment horizontal="center" vertical="center" wrapText="1"/>
      <protection/>
    </xf>
    <xf numFmtId="2" fontId="0" fillId="0" borderId="18" xfId="0" applyNumberFormat="1" applyBorder="1" applyAlignment="1" applyProtection="1">
      <alignment/>
      <protection/>
    </xf>
    <xf numFmtId="4" fontId="0" fillId="35" borderId="18" xfId="0" applyNumberFormat="1" applyFill="1" applyBorder="1" applyAlignment="1" applyProtection="1">
      <alignment horizontal="center"/>
      <protection/>
    </xf>
    <xf numFmtId="2" fontId="0" fillId="35" borderId="18" xfId="0" applyNumberFormat="1" applyFill="1" applyBorder="1" applyAlignment="1" applyProtection="1">
      <alignment/>
      <protection/>
    </xf>
    <xf numFmtId="4" fontId="0" fillId="0" borderId="21" xfId="0" applyNumberFormat="1" applyBorder="1" applyAlignment="1" applyProtection="1">
      <alignment horizontal="center"/>
      <protection locked="0"/>
    </xf>
    <xf numFmtId="4" fontId="0" fillId="0" borderId="21" xfId="0" applyNumberFormat="1" applyBorder="1" applyAlignment="1" applyProtection="1">
      <alignment/>
      <protection/>
    </xf>
    <xf numFmtId="0" fontId="0" fillId="0" borderId="18" xfId="0" applyBorder="1" applyAlignment="1" applyProtection="1">
      <alignment/>
      <protection/>
    </xf>
    <xf numFmtId="0" fontId="1" fillId="0" borderId="18" xfId="0" applyFont="1" applyBorder="1" applyAlignment="1" applyProtection="1">
      <alignment horizontal="left"/>
      <protection/>
    </xf>
    <xf numFmtId="4" fontId="0" fillId="33" borderId="18" xfId="0" applyNumberFormat="1" applyFill="1" applyBorder="1" applyAlignment="1" applyProtection="1">
      <alignment horizontal="center"/>
      <protection/>
    </xf>
    <xf numFmtId="0" fontId="0" fillId="0" borderId="18" xfId="0" applyBorder="1" applyAlignment="1" applyProtection="1">
      <alignment horizontal="center" vertical="center" wrapText="1"/>
      <protection locked="0"/>
    </xf>
    <xf numFmtId="0" fontId="6" fillId="36" borderId="18" xfId="0" applyFont="1" applyFill="1" applyBorder="1" applyAlignment="1">
      <alignment horizontal="center" vertical="center"/>
    </xf>
    <xf numFmtId="0" fontId="13" fillId="0" borderId="0" xfId="0" applyFont="1" applyAlignment="1">
      <alignment/>
    </xf>
    <xf numFmtId="0" fontId="13" fillId="0" borderId="0" xfId="0" applyFont="1" applyAlignment="1">
      <alignment horizontal="left"/>
    </xf>
    <xf numFmtId="2" fontId="6" fillId="33" borderId="18" xfId="0" applyNumberFormat="1" applyFont="1" applyFill="1" applyBorder="1" applyAlignment="1">
      <alignment horizontal="right" vertical="center"/>
    </xf>
    <xf numFmtId="2" fontId="0" fillId="0" borderId="18" xfId="0" applyNumberFormat="1" applyBorder="1" applyAlignment="1">
      <alignment horizontal="right" vertical="center"/>
    </xf>
    <xf numFmtId="0" fontId="6" fillId="0" borderId="18"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8" fillId="0" borderId="18" xfId="0" applyNumberFormat="1" applyFont="1" applyBorder="1" applyAlignment="1">
      <alignment horizontal="left" vertical="top" wrapText="1"/>
    </xf>
    <xf numFmtId="0" fontId="5" fillId="0" borderId="18" xfId="0" applyNumberFormat="1" applyFont="1" applyBorder="1" applyAlignment="1">
      <alignment horizontal="left" vertical="top" wrapText="1"/>
    </xf>
    <xf numFmtId="0" fontId="5" fillId="39" borderId="18" xfId="0" applyFont="1" applyFill="1" applyBorder="1" applyAlignment="1">
      <alignment horizontal="right" vertical="center"/>
    </xf>
    <xf numFmtId="0" fontId="0" fillId="0" borderId="18" xfId="0" applyBorder="1" applyAlignment="1">
      <alignment horizontal="right" vertical="center"/>
    </xf>
    <xf numFmtId="0" fontId="7" fillId="40" borderId="18" xfId="0" applyFont="1" applyFill="1" applyBorder="1" applyAlignment="1">
      <alignment horizontal="left" vertical="center"/>
    </xf>
    <xf numFmtId="0" fontId="16" fillId="39" borderId="18" xfId="0" applyFont="1" applyFill="1" applyBorder="1" applyAlignment="1">
      <alignment horizontal="center" vertical="center" wrapText="1"/>
    </xf>
    <xf numFmtId="0" fontId="2"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0" fillId="0" borderId="18" xfId="0" applyBorder="1" applyAlignment="1">
      <alignment horizontal="center" vertical="center" wrapText="1"/>
    </xf>
    <xf numFmtId="0" fontId="16" fillId="38" borderId="18" xfId="0" applyFont="1" applyFill="1" applyBorder="1" applyAlignment="1">
      <alignment horizontal="center" vertical="center" wrapText="1"/>
    </xf>
    <xf numFmtId="0" fontId="17" fillId="38"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6" fillId="0" borderId="18" xfId="0" applyFont="1" applyBorder="1" applyAlignment="1">
      <alignment horizontal="center" vertical="center" wrapText="1"/>
    </xf>
    <xf numFmtId="0" fontId="17" fillId="0" borderId="18" xfId="0" applyFont="1" applyBorder="1" applyAlignment="1">
      <alignment horizontal="center" vertical="center" wrapText="1"/>
    </xf>
    <xf numFmtId="0" fontId="6" fillId="0" borderId="18" xfId="0" applyFont="1" applyBorder="1" applyAlignment="1">
      <alignment horizontal="center" vertical="center" wrapText="1"/>
    </xf>
    <xf numFmtId="0" fontId="5" fillId="39" borderId="16" xfId="0" applyFont="1" applyFill="1" applyBorder="1" applyAlignment="1" applyProtection="1">
      <alignment horizontal="right" vertical="center"/>
      <protection locked="0"/>
    </xf>
    <xf numFmtId="0" fontId="5" fillId="39" borderId="21" xfId="0" applyFont="1" applyFill="1" applyBorder="1" applyAlignment="1" applyProtection="1">
      <alignment horizontal="right" vertical="center"/>
      <protection locked="0"/>
    </xf>
    <xf numFmtId="0" fontId="6" fillId="0" borderId="18" xfId="0" applyFont="1" applyBorder="1" applyAlignment="1">
      <alignment horizontal="center" vertical="center"/>
    </xf>
    <xf numFmtId="0" fontId="0" fillId="0" borderId="18" xfId="0" applyFont="1" applyBorder="1" applyAlignment="1">
      <alignment horizontal="center" vertical="center"/>
    </xf>
    <xf numFmtId="0" fontId="6" fillId="41" borderId="18" xfId="0" applyFont="1" applyFill="1" applyBorder="1" applyAlignment="1">
      <alignment horizontal="left" vertical="center"/>
    </xf>
    <xf numFmtId="0" fontId="5" fillId="39" borderId="16" xfId="0" applyFont="1" applyFill="1" applyBorder="1" applyAlignment="1">
      <alignment horizontal="right" vertical="center"/>
    </xf>
    <xf numFmtId="0" fontId="0" fillId="0" borderId="16" xfId="0" applyBorder="1" applyAlignment="1">
      <alignment horizontal="right" vertical="center"/>
    </xf>
    <xf numFmtId="0" fontId="4" fillId="42" borderId="0" xfId="0" applyFont="1" applyFill="1" applyAlignment="1">
      <alignment horizontal="center"/>
    </xf>
    <xf numFmtId="0" fontId="5" fillId="36" borderId="18" xfId="0" applyFont="1" applyFill="1" applyBorder="1" applyAlignment="1">
      <alignment horizontal="left" vertical="center" wrapText="1"/>
    </xf>
    <xf numFmtId="0" fontId="1" fillId="36" borderId="18" xfId="0" applyFont="1" applyFill="1" applyBorder="1" applyAlignment="1">
      <alignment horizontal="left" vertical="center"/>
    </xf>
    <xf numFmtId="0" fontId="6" fillId="36" borderId="18" xfId="0" applyFont="1" applyFill="1" applyBorder="1" applyAlignment="1">
      <alignment horizontal="left" vertical="center"/>
    </xf>
    <xf numFmtId="0" fontId="6" fillId="35" borderId="18" xfId="0" applyFont="1" applyFill="1" applyBorder="1" applyAlignment="1">
      <alignment horizontal="left" vertical="center"/>
    </xf>
    <xf numFmtId="0" fontId="10" fillId="0" borderId="18" xfId="0" applyFont="1" applyBorder="1" applyAlignment="1">
      <alignment horizontal="center" vertical="center"/>
    </xf>
    <xf numFmtId="0" fontId="18" fillId="0" borderId="18" xfId="0" applyFont="1" applyBorder="1" applyAlignment="1">
      <alignment horizontal="center" vertical="center"/>
    </xf>
    <xf numFmtId="0" fontId="5" fillId="0" borderId="18" xfId="0" applyFont="1" applyBorder="1" applyAlignment="1">
      <alignment horizontal="left" vertical="center" wrapText="1"/>
    </xf>
    <xf numFmtId="0" fontId="6" fillId="0" borderId="18" xfId="0" applyFont="1" applyBorder="1" applyAlignment="1">
      <alignment horizontal="left" vertical="center" wrapText="1"/>
    </xf>
    <xf numFmtId="0" fontId="6" fillId="43" borderId="18" xfId="0" applyFont="1" applyFill="1" applyBorder="1" applyAlignment="1">
      <alignment horizontal="left" vertical="center" wrapText="1"/>
    </xf>
    <xf numFmtId="0" fontId="0" fillId="0" borderId="18" xfId="0" applyBorder="1" applyAlignment="1">
      <alignment vertical="center"/>
    </xf>
    <xf numFmtId="0" fontId="5" fillId="43" borderId="18" xfId="0" applyFont="1" applyFill="1" applyBorder="1" applyAlignment="1">
      <alignment horizontal="left" vertical="center" wrapText="1"/>
    </xf>
    <xf numFmtId="0" fontId="12" fillId="0" borderId="18" xfId="0" applyFont="1" applyBorder="1" applyAlignment="1">
      <alignment horizontal="left" vertical="top"/>
    </xf>
    <xf numFmtId="0" fontId="13" fillId="0" borderId="18" xfId="0" applyFont="1" applyBorder="1" applyAlignment="1">
      <alignment horizontal="left" vertical="top"/>
    </xf>
    <xf numFmtId="0" fontId="0" fillId="0" borderId="18" xfId="0" applyBorder="1" applyAlignment="1">
      <alignment horizontal="left" vertical="top"/>
    </xf>
    <xf numFmtId="0" fontId="14" fillId="0" borderId="18" xfId="0" applyFont="1" applyBorder="1" applyAlignment="1">
      <alignment vertical="center" wrapText="1"/>
    </xf>
    <xf numFmtId="0" fontId="0" fillId="0" borderId="18" xfId="0" applyBorder="1" applyAlignment="1">
      <alignment vertical="center" wrapText="1"/>
    </xf>
    <xf numFmtId="2" fontId="6" fillId="33" borderId="18" xfId="0" applyNumberFormat="1" applyFont="1" applyFill="1" applyBorder="1" applyAlignment="1">
      <alignment vertical="center"/>
    </xf>
    <xf numFmtId="2" fontId="0" fillId="0" borderId="18" xfId="0" applyNumberFormat="1" applyBorder="1" applyAlignment="1">
      <alignment vertical="center"/>
    </xf>
    <xf numFmtId="0" fontId="10" fillId="0" borderId="0" xfId="0" applyFont="1" applyBorder="1" applyAlignment="1">
      <alignment horizontal="center" vertical="center"/>
    </xf>
    <xf numFmtId="0" fontId="18" fillId="0" borderId="0" xfId="0" applyFont="1" applyBorder="1" applyAlignment="1">
      <alignment horizontal="center" vertical="center"/>
    </xf>
    <xf numFmtId="0" fontId="6" fillId="42" borderId="18" xfId="0" applyFont="1" applyFill="1" applyBorder="1" applyAlignment="1">
      <alignment horizontal="left" vertical="center" wrapText="1"/>
    </xf>
    <xf numFmtId="0" fontId="12" fillId="0" borderId="0" xfId="0" applyFont="1" applyBorder="1" applyAlignment="1">
      <alignment horizontal="left" vertical="top"/>
    </xf>
    <xf numFmtId="0" fontId="13" fillId="0" borderId="0" xfId="0" applyFont="1" applyAlignment="1">
      <alignment horizontal="left" vertical="top"/>
    </xf>
    <xf numFmtId="0" fontId="13" fillId="0" borderId="0" xfId="0" applyFont="1" applyBorder="1" applyAlignment="1">
      <alignment horizontal="left" vertical="top"/>
    </xf>
    <xf numFmtId="0" fontId="0" fillId="0" borderId="0" xfId="0" applyBorder="1" applyAlignment="1">
      <alignment horizontal="left" vertical="top"/>
    </xf>
    <xf numFmtId="0" fontId="10" fillId="0" borderId="26" xfId="0" applyFont="1" applyBorder="1" applyAlignment="1">
      <alignment horizontal="center" vertical="center"/>
    </xf>
    <xf numFmtId="0" fontId="1" fillId="37" borderId="18" xfId="0" applyFont="1" applyFill="1" applyBorder="1" applyAlignment="1" applyProtection="1">
      <alignment horizontal="center" vertical="center" wrapText="1"/>
      <protection/>
    </xf>
    <xf numFmtId="0" fontId="1" fillId="38" borderId="18" xfId="0" applyFont="1" applyFill="1" applyBorder="1" applyAlignment="1" applyProtection="1">
      <alignment horizontal="center" vertical="center" wrapText="1"/>
      <protection/>
    </xf>
    <xf numFmtId="0" fontId="0" fillId="0" borderId="18" xfId="0" applyBorder="1" applyAlignment="1" applyProtection="1">
      <alignment horizontal="center" vertical="center"/>
      <protection/>
    </xf>
    <xf numFmtId="0" fontId="1" fillId="37" borderId="18" xfId="0" applyFont="1" applyFill="1" applyBorder="1" applyAlignment="1" applyProtection="1">
      <alignment horizontal="center" vertical="center" wrapText="1"/>
      <protection/>
    </xf>
    <xf numFmtId="0" fontId="0" fillId="0" borderId="27" xfId="0" applyBorder="1" applyAlignment="1" applyProtection="1">
      <alignment/>
      <protection/>
    </xf>
    <xf numFmtId="0" fontId="0" fillId="0" borderId="25" xfId="0" applyBorder="1" applyAlignment="1" applyProtection="1">
      <alignment/>
      <protection/>
    </xf>
    <xf numFmtId="0" fontId="10" fillId="0" borderId="18" xfId="0" applyFont="1" applyBorder="1" applyAlignment="1" applyProtection="1">
      <alignment horizontal="left" vertical="top"/>
      <protection/>
    </xf>
    <xf numFmtId="0" fontId="0" fillId="0" borderId="24" xfId="0" applyBorder="1" applyAlignment="1" applyProtection="1">
      <alignment/>
      <protection/>
    </xf>
    <xf numFmtId="0" fontId="0" fillId="0" borderId="23" xfId="0"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29" xfId="0" applyBorder="1" applyAlignment="1" applyProtection="1">
      <alignment horizontal="left" vertical="center" wrapText="1"/>
      <protection/>
    </xf>
    <xf numFmtId="0" fontId="0" fillId="0" borderId="30" xfId="0" applyBorder="1" applyAlignment="1" applyProtection="1">
      <alignment horizontal="left" vertical="center" wrapText="1"/>
      <protection/>
    </xf>
    <xf numFmtId="0" fontId="4" fillId="0" borderId="27"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11" fillId="0" borderId="11" xfId="0" applyFont="1" applyBorder="1" applyAlignment="1" applyProtection="1">
      <alignment vertical="top" wrapText="1"/>
      <protection/>
    </xf>
    <xf numFmtId="0" fontId="11" fillId="0" borderId="0" xfId="0" applyFont="1" applyBorder="1" applyAlignment="1" applyProtection="1">
      <alignment vertical="top" wrapText="1"/>
      <protection/>
    </xf>
    <xf numFmtId="0" fontId="0" fillId="0" borderId="31" xfId="0" applyBorder="1" applyAlignment="1" applyProtection="1">
      <alignment/>
      <protection/>
    </xf>
    <xf numFmtId="0" fontId="1" fillId="0" borderId="12" xfId="0" applyFont="1" applyBorder="1" applyAlignment="1" applyProtection="1">
      <alignment horizontal="center" vertical="center"/>
      <protection/>
    </xf>
    <xf numFmtId="0" fontId="1" fillId="0" borderId="25" xfId="0" applyFont="1" applyBorder="1" applyAlignment="1" applyProtection="1">
      <alignment horizontal="center" vertical="center"/>
      <protection/>
    </xf>
    <xf numFmtId="0" fontId="10" fillId="0" borderId="18" xfId="0" applyFont="1" applyFill="1" applyBorder="1" applyAlignment="1" applyProtection="1">
      <alignment horizontal="left" vertical="top"/>
      <protection/>
    </xf>
    <xf numFmtId="0" fontId="0" fillId="0" borderId="12" xfId="0" applyBorder="1" applyAlignment="1" applyProtection="1">
      <alignment horizontal="center" vertical="center"/>
      <protection/>
    </xf>
    <xf numFmtId="0" fontId="1" fillId="0" borderId="24" xfId="0" applyFont="1" applyBorder="1" applyAlignment="1" applyProtection="1">
      <alignment horizontal="center"/>
      <protection/>
    </xf>
    <xf numFmtId="0" fontId="1" fillId="0" borderId="23"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4" xfId="0" applyFont="1" applyBorder="1" applyAlignment="1" applyProtection="1">
      <alignment horizontal="center"/>
      <protection/>
    </xf>
    <xf numFmtId="0" fontId="1" fillId="0" borderId="28" xfId="0" applyFont="1" applyBorder="1" applyAlignment="1" applyProtection="1">
      <alignment horizontal="center"/>
      <protection/>
    </xf>
    <xf numFmtId="0" fontId="1" fillId="0" borderId="32" xfId="0" applyFont="1" applyBorder="1" applyAlignment="1" applyProtection="1">
      <alignment horizontal="center"/>
      <protection/>
    </xf>
    <xf numFmtId="0" fontId="1" fillId="0" borderId="33" xfId="0" applyFont="1" applyBorder="1" applyAlignment="1" applyProtection="1">
      <alignment horizontal="center"/>
      <protection/>
    </xf>
    <xf numFmtId="0" fontId="1" fillId="0" borderId="34" xfId="0" applyFont="1" applyBorder="1" applyAlignment="1" applyProtection="1">
      <alignment horizontal="center"/>
      <protection/>
    </xf>
    <xf numFmtId="0" fontId="10" fillId="0" borderId="15" xfId="0" applyFont="1" applyBorder="1" applyAlignment="1" applyProtection="1">
      <alignment horizontal="left"/>
      <protection/>
    </xf>
    <xf numFmtId="0" fontId="10" fillId="0" borderId="10" xfId="0" applyFont="1" applyBorder="1" applyAlignment="1" applyProtection="1">
      <alignment horizontal="lef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790575</xdr:colOff>
      <xdr:row>1</xdr:row>
      <xdr:rowOff>228600</xdr:rowOff>
    </xdr:from>
    <xdr:to>
      <xdr:col>0</xdr:col>
      <xdr:colOff>1276350</xdr:colOff>
      <xdr:row>3</xdr:row>
      <xdr:rowOff>142875</xdr:rowOff>
    </xdr:to>
    <xdr:sp>
      <xdr:nvSpPr>
        <xdr:cNvPr id="1" name="AutoShape 57"/>
        <xdr:cNvSpPr>
          <a:spLocks/>
        </xdr:cNvSpPr>
      </xdr:nvSpPr>
      <xdr:spPr>
        <a:xfrm>
          <a:off x="790575" y="466725"/>
          <a:ext cx="485775" cy="790575"/>
        </a:xfrm>
        <a:prstGeom prst="down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790575</xdr:colOff>
      <xdr:row>20</xdr:row>
      <xdr:rowOff>228600</xdr:rowOff>
    </xdr:from>
    <xdr:to>
      <xdr:col>0</xdr:col>
      <xdr:colOff>1276350</xdr:colOff>
      <xdr:row>22</xdr:row>
      <xdr:rowOff>142875</xdr:rowOff>
    </xdr:to>
    <xdr:sp>
      <xdr:nvSpPr>
        <xdr:cNvPr id="2" name="AutoShape 62"/>
        <xdr:cNvSpPr>
          <a:spLocks/>
        </xdr:cNvSpPr>
      </xdr:nvSpPr>
      <xdr:spPr>
        <a:xfrm>
          <a:off x="790575" y="6981825"/>
          <a:ext cx="485775" cy="800100"/>
        </a:xfrm>
        <a:prstGeom prst="down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790575</xdr:colOff>
      <xdr:row>40</xdr:row>
      <xdr:rowOff>200025</xdr:rowOff>
    </xdr:from>
    <xdr:to>
      <xdr:col>0</xdr:col>
      <xdr:colOff>1276350</xdr:colOff>
      <xdr:row>42</xdr:row>
      <xdr:rowOff>142875</xdr:rowOff>
    </xdr:to>
    <xdr:sp>
      <xdr:nvSpPr>
        <xdr:cNvPr id="3" name="AutoShape 63"/>
        <xdr:cNvSpPr>
          <a:spLocks/>
        </xdr:cNvSpPr>
      </xdr:nvSpPr>
      <xdr:spPr>
        <a:xfrm>
          <a:off x="790575" y="13782675"/>
          <a:ext cx="485775" cy="790575"/>
        </a:xfrm>
        <a:prstGeom prst="down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790575</xdr:colOff>
      <xdr:row>65</xdr:row>
      <xdr:rowOff>0</xdr:rowOff>
    </xdr:from>
    <xdr:to>
      <xdr:col>0</xdr:col>
      <xdr:colOff>1276350</xdr:colOff>
      <xdr:row>65</xdr:row>
      <xdr:rowOff>0</xdr:rowOff>
    </xdr:to>
    <xdr:sp>
      <xdr:nvSpPr>
        <xdr:cNvPr id="4" name="AutoShape 64"/>
        <xdr:cNvSpPr>
          <a:spLocks/>
        </xdr:cNvSpPr>
      </xdr:nvSpPr>
      <xdr:spPr>
        <a:xfrm>
          <a:off x="790575" y="23688675"/>
          <a:ext cx="485775" cy="0"/>
        </a:xfrm>
        <a:prstGeom prst="downArrow">
          <a:avLst>
            <a:gd name="adj" fmla="val -2147483648"/>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790575</xdr:colOff>
      <xdr:row>77</xdr:row>
      <xdr:rowOff>0</xdr:rowOff>
    </xdr:from>
    <xdr:to>
      <xdr:col>0</xdr:col>
      <xdr:colOff>1276350</xdr:colOff>
      <xdr:row>77</xdr:row>
      <xdr:rowOff>0</xdr:rowOff>
    </xdr:to>
    <xdr:sp>
      <xdr:nvSpPr>
        <xdr:cNvPr id="5" name="AutoShape 68"/>
        <xdr:cNvSpPr>
          <a:spLocks/>
        </xdr:cNvSpPr>
      </xdr:nvSpPr>
      <xdr:spPr>
        <a:xfrm>
          <a:off x="790575" y="30670500"/>
          <a:ext cx="485775" cy="0"/>
        </a:xfrm>
        <a:prstGeom prst="downArrow">
          <a:avLst>
            <a:gd name="adj" fmla="val -2147483648"/>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790575</xdr:colOff>
      <xdr:row>58</xdr:row>
      <xdr:rowOff>228600</xdr:rowOff>
    </xdr:from>
    <xdr:to>
      <xdr:col>0</xdr:col>
      <xdr:colOff>1276350</xdr:colOff>
      <xdr:row>60</xdr:row>
      <xdr:rowOff>142875</xdr:rowOff>
    </xdr:to>
    <xdr:sp>
      <xdr:nvSpPr>
        <xdr:cNvPr id="6" name="AutoShape 69"/>
        <xdr:cNvSpPr>
          <a:spLocks/>
        </xdr:cNvSpPr>
      </xdr:nvSpPr>
      <xdr:spPr>
        <a:xfrm>
          <a:off x="790575" y="20554950"/>
          <a:ext cx="485775" cy="876300"/>
        </a:xfrm>
        <a:prstGeom prst="down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790575</xdr:colOff>
      <xdr:row>70</xdr:row>
      <xdr:rowOff>228600</xdr:rowOff>
    </xdr:from>
    <xdr:to>
      <xdr:col>0</xdr:col>
      <xdr:colOff>1276350</xdr:colOff>
      <xdr:row>72</xdr:row>
      <xdr:rowOff>142875</xdr:rowOff>
    </xdr:to>
    <xdr:sp>
      <xdr:nvSpPr>
        <xdr:cNvPr id="7" name="AutoShape 70"/>
        <xdr:cNvSpPr>
          <a:spLocks/>
        </xdr:cNvSpPr>
      </xdr:nvSpPr>
      <xdr:spPr>
        <a:xfrm>
          <a:off x="790575" y="27346275"/>
          <a:ext cx="485775" cy="885825"/>
        </a:xfrm>
        <a:prstGeom prst="down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08"/>
  <sheetViews>
    <sheetView tabSelected="1" zoomScalePageLayoutView="0" workbookViewId="0" topLeftCell="A1">
      <selection activeCell="A9" sqref="A9"/>
    </sheetView>
  </sheetViews>
  <sheetFormatPr defaultColWidth="0" defaultRowHeight="12.75" zeroHeight="1"/>
  <cols>
    <col min="1" max="1" width="43.140625" style="10" customWidth="1"/>
    <col min="2" max="2" width="10.421875" style="0" customWidth="1"/>
    <col min="3" max="3" width="8.57421875" style="0" customWidth="1"/>
    <col min="4" max="4" width="11.57421875" style="0" customWidth="1"/>
    <col min="5" max="5" width="11.7109375" style="0" customWidth="1"/>
    <col min="6" max="6" width="7.28125" style="0" customWidth="1"/>
    <col min="7" max="7" width="7.00390625" style="0" customWidth="1"/>
    <col min="8" max="8" width="13.28125" style="0" customWidth="1"/>
    <col min="9" max="9" width="0.2890625" style="0" customWidth="1"/>
    <col min="10" max="10" width="4.28125" style="0" hidden="1" customWidth="1"/>
    <col min="11" max="11" width="13.00390625" style="0" customWidth="1"/>
    <col min="12" max="12" width="12.00390625" style="0" customWidth="1"/>
    <col min="13" max="13" width="7.421875" style="0" customWidth="1"/>
    <col min="14" max="16384" width="0" style="0" hidden="1" customWidth="1"/>
  </cols>
  <sheetData>
    <row r="1" spans="1:15" ht="18.75" customHeight="1">
      <c r="A1" s="247" t="s">
        <v>29</v>
      </c>
      <c r="B1" s="240" t="s">
        <v>37</v>
      </c>
      <c r="C1" s="241"/>
      <c r="D1" s="241"/>
      <c r="E1" s="241"/>
      <c r="F1" s="241"/>
      <c r="G1" s="241"/>
      <c r="H1" s="241"/>
      <c r="I1" s="241"/>
      <c r="J1" s="241"/>
      <c r="K1" s="241"/>
      <c r="L1" s="241"/>
      <c r="M1" s="241"/>
      <c r="N1" s="3"/>
      <c r="O1" s="3"/>
    </row>
    <row r="2" spans="1:15" ht="21" customHeight="1">
      <c r="A2" s="248"/>
      <c r="B2" s="250" t="s">
        <v>31</v>
      </c>
      <c r="C2" s="227" t="s">
        <v>30</v>
      </c>
      <c r="D2" s="231"/>
      <c r="E2" s="231"/>
      <c r="F2" s="231"/>
      <c r="G2" s="230" t="s">
        <v>38</v>
      </c>
      <c r="H2" s="230"/>
      <c r="I2" s="230"/>
      <c r="J2" s="230"/>
      <c r="K2" s="230"/>
      <c r="L2" s="230"/>
      <c r="M2" s="230"/>
      <c r="N2" s="3"/>
      <c r="O2" s="3"/>
    </row>
    <row r="3" spans="1:15" ht="48" customHeight="1">
      <c r="A3" s="248"/>
      <c r="B3" s="250"/>
      <c r="C3" s="219" t="s">
        <v>33</v>
      </c>
      <c r="D3" s="219" t="s">
        <v>34</v>
      </c>
      <c r="E3" s="219" t="s">
        <v>35</v>
      </c>
      <c r="F3" s="227" t="s">
        <v>32</v>
      </c>
      <c r="G3" s="217" t="s">
        <v>42</v>
      </c>
      <c r="H3" s="217"/>
      <c r="I3" s="217"/>
      <c r="J3" s="217"/>
      <c r="K3" s="140" t="s">
        <v>41</v>
      </c>
      <c r="L3" s="142" t="s">
        <v>91</v>
      </c>
      <c r="M3" s="224" t="s">
        <v>32</v>
      </c>
      <c r="N3" s="3"/>
      <c r="O3" s="3"/>
    </row>
    <row r="4" spans="1:15" ht="27.75" customHeight="1">
      <c r="A4" s="248"/>
      <c r="B4" s="250"/>
      <c r="C4" s="220"/>
      <c r="D4" s="220"/>
      <c r="E4" s="220"/>
      <c r="F4" s="227"/>
      <c r="G4" s="217" t="s">
        <v>39</v>
      </c>
      <c r="H4" s="218"/>
      <c r="I4" s="218"/>
      <c r="J4" s="218"/>
      <c r="K4" s="225" t="s">
        <v>39</v>
      </c>
      <c r="L4" s="222" t="s">
        <v>39</v>
      </c>
      <c r="M4" s="224"/>
      <c r="N4" s="3"/>
      <c r="O4" s="3"/>
    </row>
    <row r="5" spans="1:15" ht="35.25" customHeight="1">
      <c r="A5" s="249"/>
      <c r="B5" s="251"/>
      <c r="C5" s="221"/>
      <c r="D5" s="221"/>
      <c r="E5" s="221"/>
      <c r="F5" s="227"/>
      <c r="G5" s="141" t="s">
        <v>36</v>
      </c>
      <c r="H5" s="217" t="s">
        <v>40</v>
      </c>
      <c r="I5" s="218"/>
      <c r="J5" s="218"/>
      <c r="K5" s="226"/>
      <c r="L5" s="223"/>
      <c r="M5" s="224"/>
      <c r="N5" s="3"/>
      <c r="O5" s="3"/>
    </row>
    <row r="6" spans="1:15" s="17" customFormat="1" ht="12.75">
      <c r="A6" s="237" t="s">
        <v>8</v>
      </c>
      <c r="B6" s="237"/>
      <c r="C6" s="237"/>
      <c r="D6" s="237"/>
      <c r="E6" s="237"/>
      <c r="F6" s="237"/>
      <c r="G6" s="237"/>
      <c r="H6" s="237"/>
      <c r="I6" s="237"/>
      <c r="J6" s="237"/>
      <c r="K6" s="237"/>
      <c r="L6" s="237"/>
      <c r="M6" s="237"/>
      <c r="N6" s="16"/>
      <c r="O6" s="16"/>
    </row>
    <row r="7" spans="1:15" s="17" customFormat="1" ht="32.25" customHeight="1">
      <c r="A7" s="236" t="s">
        <v>51</v>
      </c>
      <c r="B7" s="236"/>
      <c r="C7" s="236"/>
      <c r="D7" s="236"/>
      <c r="E7" s="236"/>
      <c r="F7" s="236"/>
      <c r="G7" s="236"/>
      <c r="H7" s="236"/>
      <c r="I7" s="236"/>
      <c r="J7" s="236"/>
      <c r="K7" s="236"/>
      <c r="L7" s="236"/>
      <c r="M7" s="236"/>
      <c r="N7" s="16"/>
      <c r="O7" s="16"/>
    </row>
    <row r="8" spans="1:15" s="17" customFormat="1" ht="12.75">
      <c r="A8" s="238" t="s">
        <v>9</v>
      </c>
      <c r="B8" s="238"/>
      <c r="C8" s="238"/>
      <c r="D8" s="238"/>
      <c r="E8" s="238"/>
      <c r="F8" s="238"/>
      <c r="G8" s="238"/>
      <c r="H8" s="238"/>
      <c r="I8" s="238"/>
      <c r="J8" s="238"/>
      <c r="K8" s="238"/>
      <c r="L8" s="238"/>
      <c r="M8" s="238"/>
      <c r="N8" s="16"/>
      <c r="O8" s="16"/>
    </row>
    <row r="9" spans="1:15" s="47" customFormat="1" ht="45" customHeight="1">
      <c r="A9" s="61" t="s">
        <v>10</v>
      </c>
      <c r="B9" s="143"/>
      <c r="C9" s="144">
        <v>0</v>
      </c>
      <c r="D9" s="144">
        <v>0</v>
      </c>
      <c r="E9" s="144">
        <v>0</v>
      </c>
      <c r="F9" s="145">
        <f>(C9*30.5)+(D9*4.33)+E9</f>
        <v>0</v>
      </c>
      <c r="G9" s="146">
        <v>0</v>
      </c>
      <c r="H9" s="228">
        <v>0</v>
      </c>
      <c r="I9" s="228"/>
      <c r="J9" s="228"/>
      <c r="K9" s="147">
        <v>0</v>
      </c>
      <c r="L9" s="148">
        <v>0</v>
      </c>
      <c r="M9" s="187">
        <f>SUM(G9:L9)</f>
        <v>0</v>
      </c>
      <c r="N9" s="46"/>
      <c r="O9" s="46"/>
    </row>
    <row r="10" spans="1:15" s="47" customFormat="1" ht="82.5" customHeight="1" thickBot="1">
      <c r="A10" s="62" t="s">
        <v>52</v>
      </c>
      <c r="B10" s="149"/>
      <c r="C10" s="150">
        <v>0</v>
      </c>
      <c r="D10" s="150">
        <v>0</v>
      </c>
      <c r="E10" s="150">
        <v>0</v>
      </c>
      <c r="F10" s="145">
        <f>(C10*30.5)+(D10*4.33)+E10</f>
        <v>0</v>
      </c>
      <c r="G10" s="151">
        <v>0</v>
      </c>
      <c r="H10" s="229">
        <v>0</v>
      </c>
      <c r="I10" s="229"/>
      <c r="J10" s="229"/>
      <c r="K10" s="152">
        <v>0</v>
      </c>
      <c r="L10" s="153">
        <v>0</v>
      </c>
      <c r="M10" s="187">
        <f>SUM(G10:L10)</f>
        <v>0</v>
      </c>
      <c r="N10" s="46"/>
      <c r="O10" s="46"/>
    </row>
    <row r="11" spans="1:256" s="56" customFormat="1" ht="13.5" thickBot="1">
      <c r="A11" s="238" t="s">
        <v>11</v>
      </c>
      <c r="B11" s="238"/>
      <c r="C11" s="238"/>
      <c r="D11" s="238"/>
      <c r="E11" s="238"/>
      <c r="F11" s="238"/>
      <c r="G11" s="238"/>
      <c r="H11" s="238"/>
      <c r="I11" s="238"/>
      <c r="J11" s="238"/>
      <c r="K11" s="238"/>
      <c r="L11" s="238"/>
      <c r="M11" s="238"/>
      <c r="N11" s="92"/>
      <c r="O11" s="92"/>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row>
    <row r="12" spans="1:15" s="5" customFormat="1" ht="12.75">
      <c r="A12" s="63" t="s">
        <v>12</v>
      </c>
      <c r="B12" s="143"/>
      <c r="C12" s="154">
        <v>0</v>
      </c>
      <c r="D12" s="154">
        <v>0</v>
      </c>
      <c r="E12" s="154">
        <v>0</v>
      </c>
      <c r="F12" s="145">
        <f>(C12*30.5)+(D12*4.33)+E12</f>
        <v>0</v>
      </c>
      <c r="G12" s="155">
        <v>0</v>
      </c>
      <c r="H12" s="233">
        <v>0</v>
      </c>
      <c r="I12" s="234"/>
      <c r="J12" s="234"/>
      <c r="K12" s="156">
        <v>0</v>
      </c>
      <c r="L12" s="157">
        <v>0</v>
      </c>
      <c r="M12" s="188">
        <f>SUM(G12:L12)</f>
        <v>0</v>
      </c>
      <c r="N12" s="4"/>
      <c r="O12" s="4"/>
    </row>
    <row r="13" spans="1:15" ht="25.5">
      <c r="A13" s="64" t="s">
        <v>53</v>
      </c>
      <c r="B13" s="94"/>
      <c r="C13" s="95">
        <v>0</v>
      </c>
      <c r="D13" s="95">
        <v>0</v>
      </c>
      <c r="E13" s="95">
        <v>0</v>
      </c>
      <c r="F13" s="145">
        <f aca="true" t="shared" si="0" ref="F13:F19">(C13*30.5)+(D13*4.33)+E13</f>
        <v>0</v>
      </c>
      <c r="G13" s="96">
        <v>0</v>
      </c>
      <c r="H13" s="214">
        <v>0</v>
      </c>
      <c r="I13" s="215"/>
      <c r="J13" s="215"/>
      <c r="K13" s="84">
        <v>0</v>
      </c>
      <c r="L13" s="85">
        <v>0</v>
      </c>
      <c r="M13" s="189">
        <f aca="true" t="shared" si="1" ref="M13:M19">SUM(G13:L13)</f>
        <v>0</v>
      </c>
      <c r="N13" s="3"/>
      <c r="O13" s="3"/>
    </row>
    <row r="14" spans="1:15" ht="12.75">
      <c r="A14" s="64" t="s">
        <v>54</v>
      </c>
      <c r="B14" s="94"/>
      <c r="C14" s="95">
        <v>0</v>
      </c>
      <c r="D14" s="95">
        <v>0</v>
      </c>
      <c r="E14" s="95">
        <v>0</v>
      </c>
      <c r="F14" s="145">
        <f t="shared" si="0"/>
        <v>0</v>
      </c>
      <c r="G14" s="96">
        <v>0</v>
      </c>
      <c r="H14" s="214">
        <v>0</v>
      </c>
      <c r="I14" s="215"/>
      <c r="J14" s="215"/>
      <c r="K14" s="84">
        <v>0</v>
      </c>
      <c r="L14" s="85">
        <v>0</v>
      </c>
      <c r="M14" s="189">
        <f t="shared" si="1"/>
        <v>0</v>
      </c>
      <c r="N14" s="3"/>
      <c r="O14" s="3"/>
    </row>
    <row r="15" spans="1:15" ht="18" customHeight="1">
      <c r="A15" s="64" t="s">
        <v>13</v>
      </c>
      <c r="B15" s="94"/>
      <c r="C15" s="95">
        <v>0</v>
      </c>
      <c r="D15" s="95">
        <v>0</v>
      </c>
      <c r="E15" s="95">
        <v>0</v>
      </c>
      <c r="F15" s="145">
        <f t="shared" si="0"/>
        <v>0</v>
      </c>
      <c r="G15" s="96">
        <v>0</v>
      </c>
      <c r="H15" s="214">
        <v>0</v>
      </c>
      <c r="I15" s="215"/>
      <c r="J15" s="215"/>
      <c r="K15" s="84">
        <v>0</v>
      </c>
      <c r="L15" s="85">
        <v>0</v>
      </c>
      <c r="M15" s="189">
        <f t="shared" si="1"/>
        <v>0</v>
      </c>
      <c r="N15" s="3"/>
      <c r="O15" s="3"/>
    </row>
    <row r="16" spans="1:15" ht="25.5">
      <c r="A16" s="64" t="s">
        <v>55</v>
      </c>
      <c r="B16" s="94"/>
      <c r="C16" s="95">
        <v>0</v>
      </c>
      <c r="D16" s="95">
        <v>0</v>
      </c>
      <c r="E16" s="95">
        <v>0</v>
      </c>
      <c r="F16" s="145">
        <f t="shared" si="0"/>
        <v>0</v>
      </c>
      <c r="G16" s="96">
        <v>0</v>
      </c>
      <c r="H16" s="214">
        <v>0</v>
      </c>
      <c r="I16" s="215"/>
      <c r="J16" s="215"/>
      <c r="K16" s="84">
        <v>0</v>
      </c>
      <c r="L16" s="85">
        <v>0</v>
      </c>
      <c r="M16" s="189">
        <f t="shared" si="1"/>
        <v>0</v>
      </c>
      <c r="N16" s="3"/>
      <c r="O16" s="3"/>
    </row>
    <row r="17" spans="1:15" ht="16.5" customHeight="1">
      <c r="A17" s="64" t="s">
        <v>14</v>
      </c>
      <c r="B17" s="94"/>
      <c r="C17" s="95">
        <v>0</v>
      </c>
      <c r="D17" s="95">
        <v>0</v>
      </c>
      <c r="E17" s="95">
        <v>0</v>
      </c>
      <c r="F17" s="145">
        <f t="shared" si="0"/>
        <v>0</v>
      </c>
      <c r="G17" s="96">
        <v>0</v>
      </c>
      <c r="H17" s="214">
        <v>0</v>
      </c>
      <c r="I17" s="215"/>
      <c r="J17" s="215"/>
      <c r="K17" s="84">
        <v>0</v>
      </c>
      <c r="L17" s="85">
        <v>0</v>
      </c>
      <c r="M17" s="189">
        <f t="shared" si="1"/>
        <v>0</v>
      </c>
      <c r="N17" s="3"/>
      <c r="O17" s="3"/>
    </row>
    <row r="18" spans="1:15" ht="29.25" customHeight="1">
      <c r="A18" s="64" t="s">
        <v>15</v>
      </c>
      <c r="B18" s="94"/>
      <c r="C18" s="95">
        <v>0</v>
      </c>
      <c r="D18" s="95">
        <v>0</v>
      </c>
      <c r="E18" s="95">
        <v>0</v>
      </c>
      <c r="F18" s="145">
        <f t="shared" si="0"/>
        <v>0</v>
      </c>
      <c r="G18" s="96">
        <v>0</v>
      </c>
      <c r="H18" s="214">
        <v>0</v>
      </c>
      <c r="I18" s="215"/>
      <c r="J18" s="215"/>
      <c r="K18" s="84">
        <v>0</v>
      </c>
      <c r="L18" s="85">
        <v>0</v>
      </c>
      <c r="M18" s="189">
        <f t="shared" si="1"/>
        <v>0</v>
      </c>
      <c r="N18" s="3"/>
      <c r="O18" s="3"/>
    </row>
    <row r="19" spans="1:15" ht="42" customHeight="1">
      <c r="A19" s="64" t="s">
        <v>16</v>
      </c>
      <c r="B19" s="94"/>
      <c r="C19" s="95">
        <v>0</v>
      </c>
      <c r="D19" s="95">
        <v>0</v>
      </c>
      <c r="E19" s="95">
        <v>0</v>
      </c>
      <c r="F19" s="145">
        <f t="shared" si="0"/>
        <v>0</v>
      </c>
      <c r="G19" s="96">
        <v>0</v>
      </c>
      <c r="H19" s="214">
        <v>0</v>
      </c>
      <c r="I19" s="215"/>
      <c r="J19" s="215"/>
      <c r="K19" s="84">
        <v>0</v>
      </c>
      <c r="L19" s="85">
        <v>0</v>
      </c>
      <c r="M19" s="189">
        <f t="shared" si="1"/>
        <v>0</v>
      </c>
      <c r="N19" s="3"/>
      <c r="O19" s="3"/>
    </row>
    <row r="20" spans="1:15" ht="2.25" customHeight="1" hidden="1" thickBot="1">
      <c r="A20" s="247" t="s">
        <v>29</v>
      </c>
      <c r="B20" s="254"/>
      <c r="C20" s="255"/>
      <c r="D20" s="255"/>
      <c r="E20" s="255"/>
      <c r="F20" s="255"/>
      <c r="G20" s="255"/>
      <c r="H20" s="255"/>
      <c r="I20" s="255"/>
      <c r="J20" s="255"/>
      <c r="K20" s="255"/>
      <c r="L20" s="255"/>
      <c r="M20" s="255"/>
      <c r="N20" s="3"/>
      <c r="O20" s="3"/>
    </row>
    <row r="21" spans="1:15" ht="18.75" customHeight="1">
      <c r="A21" s="248"/>
      <c r="B21" s="250" t="s">
        <v>31</v>
      </c>
      <c r="C21" s="227" t="s">
        <v>30</v>
      </c>
      <c r="D21" s="231"/>
      <c r="E21" s="231"/>
      <c r="F21" s="231"/>
      <c r="G21" s="230" t="s">
        <v>38</v>
      </c>
      <c r="H21" s="230"/>
      <c r="I21" s="230"/>
      <c r="J21" s="230"/>
      <c r="K21" s="230"/>
      <c r="L21" s="230"/>
      <c r="M21" s="230"/>
      <c r="N21" s="3"/>
      <c r="O21" s="3"/>
    </row>
    <row r="22" spans="1:15" ht="51" customHeight="1">
      <c r="A22" s="248"/>
      <c r="B22" s="250"/>
      <c r="C22" s="219" t="s">
        <v>33</v>
      </c>
      <c r="D22" s="219" t="s">
        <v>34</v>
      </c>
      <c r="E22" s="219" t="s">
        <v>35</v>
      </c>
      <c r="F22" s="227" t="s">
        <v>32</v>
      </c>
      <c r="G22" s="217" t="s">
        <v>42</v>
      </c>
      <c r="H22" s="217"/>
      <c r="I22" s="217"/>
      <c r="J22" s="217"/>
      <c r="K22" s="140" t="s">
        <v>41</v>
      </c>
      <c r="L22" s="142" t="s">
        <v>91</v>
      </c>
      <c r="M22" s="224" t="s">
        <v>32</v>
      </c>
      <c r="N22" s="3"/>
      <c r="O22" s="3"/>
    </row>
    <row r="23" spans="1:15" ht="27" customHeight="1">
      <c r="A23" s="248"/>
      <c r="B23" s="250"/>
      <c r="C23" s="220"/>
      <c r="D23" s="220"/>
      <c r="E23" s="220"/>
      <c r="F23" s="227"/>
      <c r="G23" s="217" t="s">
        <v>39</v>
      </c>
      <c r="H23" s="218"/>
      <c r="I23" s="218"/>
      <c r="J23" s="218"/>
      <c r="K23" s="225" t="s">
        <v>39</v>
      </c>
      <c r="L23" s="222" t="s">
        <v>39</v>
      </c>
      <c r="M23" s="224"/>
      <c r="N23" s="3"/>
      <c r="O23" s="3"/>
    </row>
    <row r="24" spans="1:15" ht="34.5" customHeight="1">
      <c r="A24" s="249"/>
      <c r="B24" s="251"/>
      <c r="C24" s="221"/>
      <c r="D24" s="221"/>
      <c r="E24" s="221"/>
      <c r="F24" s="227"/>
      <c r="G24" s="141" t="s">
        <v>36</v>
      </c>
      <c r="H24" s="217" t="s">
        <v>40</v>
      </c>
      <c r="I24" s="218"/>
      <c r="J24" s="218"/>
      <c r="K24" s="226"/>
      <c r="L24" s="223"/>
      <c r="M24" s="224"/>
      <c r="N24" s="3"/>
      <c r="O24" s="3"/>
    </row>
    <row r="25" spans="1:15" ht="38.25">
      <c r="A25" s="64" t="s">
        <v>57</v>
      </c>
      <c r="B25" s="204"/>
      <c r="C25" s="95">
        <v>0</v>
      </c>
      <c r="D25" s="95">
        <v>0</v>
      </c>
      <c r="E25" s="95">
        <v>0</v>
      </c>
      <c r="F25" s="101">
        <f>(C25*30.5)+(D25*4.33)+E25</f>
        <v>0</v>
      </c>
      <c r="G25" s="96">
        <v>0</v>
      </c>
      <c r="H25" s="214">
        <v>0</v>
      </c>
      <c r="I25" s="215"/>
      <c r="J25" s="215"/>
      <c r="K25" s="84">
        <v>0</v>
      </c>
      <c r="L25" s="139">
        <v>0</v>
      </c>
      <c r="M25" s="189">
        <f>SUM(G25:L25)</f>
        <v>0</v>
      </c>
      <c r="N25" s="3"/>
      <c r="O25" s="3"/>
    </row>
    <row r="26" spans="1:15" ht="51">
      <c r="A26" s="64" t="s">
        <v>56</v>
      </c>
      <c r="B26" s="94"/>
      <c r="C26" s="95">
        <v>0</v>
      </c>
      <c r="D26" s="95">
        <v>0</v>
      </c>
      <c r="E26" s="95">
        <v>0</v>
      </c>
      <c r="F26" s="101">
        <f aca="true" t="shared" si="2" ref="F26:F33">(C26*30.5)+(D26*4.33)+E26</f>
        <v>0</v>
      </c>
      <c r="G26" s="96">
        <v>0</v>
      </c>
      <c r="H26" s="214">
        <v>0</v>
      </c>
      <c r="I26" s="215"/>
      <c r="J26" s="215"/>
      <c r="K26" s="84">
        <v>0</v>
      </c>
      <c r="L26" s="85">
        <v>0</v>
      </c>
      <c r="M26" s="189">
        <f aca="true" t="shared" si="3" ref="M26:M33">SUM(G26:L26)</f>
        <v>0</v>
      </c>
      <c r="N26" s="3"/>
      <c r="O26" s="3"/>
    </row>
    <row r="27" spans="1:15" ht="15.75" customHeight="1">
      <c r="A27" s="65" t="s">
        <v>17</v>
      </c>
      <c r="B27" s="94"/>
      <c r="C27" s="95">
        <v>0</v>
      </c>
      <c r="D27" s="95">
        <v>0</v>
      </c>
      <c r="E27" s="95">
        <v>0</v>
      </c>
      <c r="F27" s="101">
        <f t="shared" si="2"/>
        <v>0</v>
      </c>
      <c r="G27" s="96">
        <v>0</v>
      </c>
      <c r="H27" s="214">
        <v>0</v>
      </c>
      <c r="I27" s="215"/>
      <c r="J27" s="215"/>
      <c r="K27" s="84">
        <v>0</v>
      </c>
      <c r="L27" s="85">
        <v>0</v>
      </c>
      <c r="M27" s="189">
        <f t="shared" si="3"/>
        <v>0</v>
      </c>
      <c r="N27" s="3"/>
      <c r="O27" s="3"/>
    </row>
    <row r="28" spans="1:15" ht="55.5" customHeight="1">
      <c r="A28" s="66" t="s">
        <v>58</v>
      </c>
      <c r="B28" s="94"/>
      <c r="C28" s="97">
        <v>0</v>
      </c>
      <c r="D28" s="97">
        <v>0</v>
      </c>
      <c r="E28" s="97"/>
      <c r="F28" s="101">
        <f t="shared" si="2"/>
        <v>0</v>
      </c>
      <c r="G28" s="96">
        <v>0</v>
      </c>
      <c r="H28" s="214">
        <v>0</v>
      </c>
      <c r="I28" s="215"/>
      <c r="J28" s="215"/>
      <c r="K28" s="86">
        <v>0</v>
      </c>
      <c r="L28" s="87">
        <v>0</v>
      </c>
      <c r="M28" s="189">
        <f t="shared" si="3"/>
        <v>0</v>
      </c>
      <c r="N28" s="3"/>
      <c r="O28" s="3"/>
    </row>
    <row r="29" spans="1:15" ht="15.75" customHeight="1">
      <c r="A29" s="64" t="s">
        <v>59</v>
      </c>
      <c r="B29" s="94"/>
      <c r="C29" s="97"/>
      <c r="D29" s="97">
        <v>0</v>
      </c>
      <c r="E29" s="97">
        <v>0</v>
      </c>
      <c r="F29" s="101">
        <f t="shared" si="2"/>
        <v>0</v>
      </c>
      <c r="G29" s="96">
        <v>0</v>
      </c>
      <c r="H29" s="214">
        <v>0</v>
      </c>
      <c r="I29" s="215"/>
      <c r="J29" s="215"/>
      <c r="K29" s="88">
        <v>0</v>
      </c>
      <c r="L29" s="87">
        <v>0</v>
      </c>
      <c r="M29" s="189">
        <f t="shared" si="3"/>
        <v>0</v>
      </c>
      <c r="N29" s="3"/>
      <c r="O29" s="3"/>
    </row>
    <row r="30" spans="1:15" ht="27" customHeight="1">
      <c r="A30" s="64" t="s">
        <v>18</v>
      </c>
      <c r="B30" s="94"/>
      <c r="C30" s="97">
        <v>0</v>
      </c>
      <c r="D30" s="97">
        <v>0</v>
      </c>
      <c r="E30" s="97">
        <v>0</v>
      </c>
      <c r="F30" s="101">
        <f t="shared" si="2"/>
        <v>0</v>
      </c>
      <c r="G30" s="96">
        <v>0</v>
      </c>
      <c r="H30" s="214">
        <v>0</v>
      </c>
      <c r="I30" s="215"/>
      <c r="J30" s="215"/>
      <c r="K30" s="86">
        <v>0</v>
      </c>
      <c r="L30" s="87">
        <v>0</v>
      </c>
      <c r="M30" s="189">
        <f t="shared" si="3"/>
        <v>0</v>
      </c>
      <c r="N30" s="3"/>
      <c r="O30" s="3"/>
    </row>
    <row r="31" spans="1:15" ht="25.5">
      <c r="A31" s="65" t="s">
        <v>60</v>
      </c>
      <c r="B31" s="94"/>
      <c r="C31" s="97">
        <v>0</v>
      </c>
      <c r="D31" s="97">
        <v>0</v>
      </c>
      <c r="E31" s="97">
        <v>0</v>
      </c>
      <c r="F31" s="101">
        <f t="shared" si="2"/>
        <v>0</v>
      </c>
      <c r="G31" s="96">
        <v>0</v>
      </c>
      <c r="H31" s="214">
        <v>0</v>
      </c>
      <c r="I31" s="215"/>
      <c r="J31" s="215"/>
      <c r="K31" s="86">
        <v>0</v>
      </c>
      <c r="L31" s="87">
        <v>0</v>
      </c>
      <c r="M31" s="189">
        <f t="shared" si="3"/>
        <v>0</v>
      </c>
      <c r="N31" s="3"/>
      <c r="O31" s="3"/>
    </row>
    <row r="32" spans="1:15" ht="27.75" customHeight="1">
      <c r="A32" s="64" t="s">
        <v>61</v>
      </c>
      <c r="B32" s="94"/>
      <c r="C32" s="97">
        <v>0</v>
      </c>
      <c r="D32" s="97">
        <v>0</v>
      </c>
      <c r="E32" s="97">
        <v>0</v>
      </c>
      <c r="F32" s="101">
        <f t="shared" si="2"/>
        <v>0</v>
      </c>
      <c r="G32" s="96">
        <v>0</v>
      </c>
      <c r="H32" s="214">
        <v>0</v>
      </c>
      <c r="I32" s="215"/>
      <c r="J32" s="215"/>
      <c r="K32" s="86">
        <v>0</v>
      </c>
      <c r="L32" s="87">
        <v>0</v>
      </c>
      <c r="M32" s="189">
        <f t="shared" si="3"/>
        <v>0</v>
      </c>
      <c r="N32" s="3"/>
      <c r="O32" s="3"/>
    </row>
    <row r="33" spans="1:15" ht="15.75" customHeight="1">
      <c r="A33" s="64" t="s">
        <v>62</v>
      </c>
      <c r="B33" s="94"/>
      <c r="C33" s="97">
        <v>0</v>
      </c>
      <c r="D33" s="97">
        <v>0</v>
      </c>
      <c r="E33" s="97">
        <v>0</v>
      </c>
      <c r="F33" s="101">
        <f t="shared" si="2"/>
        <v>0</v>
      </c>
      <c r="G33" s="96">
        <v>0</v>
      </c>
      <c r="H33" s="214">
        <v>0</v>
      </c>
      <c r="I33" s="215"/>
      <c r="J33" s="215"/>
      <c r="K33" s="86">
        <v>0</v>
      </c>
      <c r="L33" s="87">
        <v>0</v>
      </c>
      <c r="M33" s="189">
        <f t="shared" si="3"/>
        <v>0</v>
      </c>
      <c r="N33" s="3"/>
      <c r="O33" s="3"/>
    </row>
    <row r="34" spans="1:15" s="13" customFormat="1" ht="19.5" customHeight="1">
      <c r="A34" s="158" t="s">
        <v>43</v>
      </c>
      <c r="B34" s="98"/>
      <c r="C34" s="67"/>
      <c r="D34" s="67"/>
      <c r="E34" s="67"/>
      <c r="F34" s="89">
        <f>SUM(F33+F32+F30+F29+F28+F26+F25+F19+F18+F17+F16+F15+F14+F13+F12+F10+F9)/60</f>
        <v>0</v>
      </c>
      <c r="G34" s="89">
        <f>SUM(G33+G32+G30+G29+G28+G26+G25+G19+G18+G17+G16+G15+G14+G13+G12+G10+G9)/60</f>
        <v>0</v>
      </c>
      <c r="H34" s="208">
        <f>SUM(H33+H32+H30+H29+H28+H26+H25+H19+H18+H17+H16+H15+H14+H13+H12+H10+H9)/60</f>
        <v>0</v>
      </c>
      <c r="I34" s="209"/>
      <c r="J34" s="209"/>
      <c r="K34" s="208">
        <f>SUM(K9:K10,K12:K19,K25:K33)/60</f>
        <v>0</v>
      </c>
      <c r="L34" s="208">
        <f>SUM(L9:L10,L12:L19,L25:L33)/60</f>
        <v>0</v>
      </c>
      <c r="M34" s="208">
        <f>SUM(M9:M10,M12:M19,M25:M33)/60</f>
        <v>0</v>
      </c>
      <c r="N34" s="12"/>
      <c r="O34" s="12"/>
    </row>
    <row r="35" spans="1:15" s="13" customFormat="1" ht="19.5" customHeight="1">
      <c r="A35" s="158" t="s">
        <v>44</v>
      </c>
      <c r="B35" s="98"/>
      <c r="C35" s="67"/>
      <c r="D35" s="67"/>
      <c r="E35" s="67"/>
      <c r="F35" s="89">
        <f>(F27+F31)/60</f>
        <v>0</v>
      </c>
      <c r="G35" s="89">
        <f>(G27+G31)/60</f>
        <v>0</v>
      </c>
      <c r="H35" s="208">
        <f>SUM(H27+H31)/60</f>
        <v>0</v>
      </c>
      <c r="I35" s="209"/>
      <c r="J35" s="209"/>
      <c r="K35" s="209"/>
      <c r="L35" s="209"/>
      <c r="M35" s="209"/>
      <c r="N35" s="12"/>
      <c r="O35" s="12"/>
    </row>
    <row r="36" spans="1:15" ht="15" customHeight="1">
      <c r="A36" s="244" t="s">
        <v>19</v>
      </c>
      <c r="B36" s="245"/>
      <c r="C36" s="245"/>
      <c r="D36" s="245"/>
      <c r="E36" s="245"/>
      <c r="F36" s="245"/>
      <c r="G36" s="245"/>
      <c r="H36" s="245"/>
      <c r="I36" s="245"/>
      <c r="J36" s="245"/>
      <c r="K36" s="245"/>
      <c r="L36" s="245"/>
      <c r="M36" s="245"/>
      <c r="N36" s="3"/>
      <c r="O36" s="3"/>
    </row>
    <row r="37" spans="1:15" ht="26.25" customHeight="1">
      <c r="A37" s="246" t="s">
        <v>63</v>
      </c>
      <c r="B37" s="245"/>
      <c r="C37" s="245"/>
      <c r="D37" s="245"/>
      <c r="E37" s="245"/>
      <c r="F37" s="245"/>
      <c r="G37" s="245"/>
      <c r="H37" s="245"/>
      <c r="I37" s="245"/>
      <c r="J37" s="245"/>
      <c r="K37" s="245"/>
      <c r="L37" s="245"/>
      <c r="M37" s="245"/>
      <c r="N37" s="3"/>
      <c r="O37" s="3"/>
    </row>
    <row r="38" spans="1:15" ht="38.25" customHeight="1">
      <c r="A38" s="64" t="s">
        <v>20</v>
      </c>
      <c r="B38" s="94"/>
      <c r="C38" s="95">
        <v>0</v>
      </c>
      <c r="D38" s="95">
        <v>0</v>
      </c>
      <c r="E38" s="95">
        <v>0</v>
      </c>
      <c r="F38" s="101">
        <f>(C38*30.5)+(D38*4.33)+E38</f>
        <v>0</v>
      </c>
      <c r="G38" s="96">
        <v>0</v>
      </c>
      <c r="H38" s="214">
        <v>0</v>
      </c>
      <c r="I38" s="215"/>
      <c r="J38" s="215"/>
      <c r="K38" s="84">
        <v>0</v>
      </c>
      <c r="L38" s="85">
        <v>0</v>
      </c>
      <c r="M38" s="189">
        <f>SUM(G38:L38)</f>
        <v>0</v>
      </c>
      <c r="N38" s="3"/>
      <c r="O38" s="3"/>
    </row>
    <row r="39" spans="1:15" ht="15.75" customHeight="1">
      <c r="A39" s="64" t="s">
        <v>64</v>
      </c>
      <c r="B39" s="94"/>
      <c r="C39" s="95">
        <v>0</v>
      </c>
      <c r="D39" s="95">
        <v>0</v>
      </c>
      <c r="E39" s="95">
        <v>0</v>
      </c>
      <c r="F39" s="101">
        <f>(C39*30.5)+(D39*4.33)+E39</f>
        <v>0</v>
      </c>
      <c r="G39" s="96">
        <v>0</v>
      </c>
      <c r="H39" s="214">
        <v>0</v>
      </c>
      <c r="I39" s="215"/>
      <c r="J39" s="215"/>
      <c r="K39" s="84">
        <v>0</v>
      </c>
      <c r="L39" s="85"/>
      <c r="M39" s="189">
        <f>SUM(G39:L39)</f>
        <v>0</v>
      </c>
      <c r="N39" s="3"/>
      <c r="O39" s="3"/>
    </row>
    <row r="40" spans="1:15" ht="10.5" customHeight="1" hidden="1" thickBot="1">
      <c r="A40" s="257" t="s">
        <v>29</v>
      </c>
      <c r="B40" s="261"/>
      <c r="C40" s="255"/>
      <c r="D40" s="255"/>
      <c r="E40" s="255"/>
      <c r="F40" s="255"/>
      <c r="G40" s="255"/>
      <c r="H40" s="255"/>
      <c r="I40" s="255"/>
      <c r="J40" s="255"/>
      <c r="K40" s="255"/>
      <c r="L40" s="255"/>
      <c r="M40" s="255"/>
      <c r="N40" s="3"/>
      <c r="O40" s="3"/>
    </row>
    <row r="41" spans="1:15" ht="15.75" customHeight="1">
      <c r="A41" s="258"/>
      <c r="B41" s="250" t="s">
        <v>31</v>
      </c>
      <c r="C41" s="227" t="s">
        <v>30</v>
      </c>
      <c r="D41" s="231"/>
      <c r="E41" s="231"/>
      <c r="F41" s="231"/>
      <c r="G41" s="230" t="s">
        <v>38</v>
      </c>
      <c r="H41" s="230"/>
      <c r="I41" s="230"/>
      <c r="J41" s="230"/>
      <c r="K41" s="230"/>
      <c r="L41" s="230"/>
      <c r="M41" s="230"/>
      <c r="N41" s="3"/>
      <c r="O41" s="3"/>
    </row>
    <row r="42" spans="1:15" ht="51" customHeight="1">
      <c r="A42" s="258"/>
      <c r="B42" s="250"/>
      <c r="C42" s="219" t="s">
        <v>33</v>
      </c>
      <c r="D42" s="219" t="s">
        <v>34</v>
      </c>
      <c r="E42" s="219" t="s">
        <v>35</v>
      </c>
      <c r="F42" s="227" t="s">
        <v>32</v>
      </c>
      <c r="G42" s="217" t="s">
        <v>42</v>
      </c>
      <c r="H42" s="217"/>
      <c r="I42" s="217"/>
      <c r="J42" s="217"/>
      <c r="K42" s="140" t="s">
        <v>41</v>
      </c>
      <c r="L42" s="142" t="s">
        <v>91</v>
      </c>
      <c r="M42" s="224" t="s">
        <v>32</v>
      </c>
      <c r="N42" s="3"/>
      <c r="O42" s="3"/>
    </row>
    <row r="43" spans="1:15" ht="27" customHeight="1">
      <c r="A43" s="259"/>
      <c r="B43" s="250"/>
      <c r="C43" s="220"/>
      <c r="D43" s="220"/>
      <c r="E43" s="220"/>
      <c r="F43" s="227"/>
      <c r="G43" s="217" t="s">
        <v>39</v>
      </c>
      <c r="H43" s="218"/>
      <c r="I43" s="218"/>
      <c r="J43" s="218"/>
      <c r="K43" s="225" t="s">
        <v>39</v>
      </c>
      <c r="L43" s="222" t="s">
        <v>39</v>
      </c>
      <c r="M43" s="224"/>
      <c r="N43" s="3"/>
      <c r="O43" s="3"/>
    </row>
    <row r="44" spans="1:15" ht="36" customHeight="1">
      <c r="A44" s="260"/>
      <c r="B44" s="251"/>
      <c r="C44" s="221"/>
      <c r="D44" s="221"/>
      <c r="E44" s="221"/>
      <c r="F44" s="227"/>
      <c r="G44" s="141" t="s">
        <v>36</v>
      </c>
      <c r="H44" s="217" t="s">
        <v>40</v>
      </c>
      <c r="I44" s="218"/>
      <c r="J44" s="218"/>
      <c r="K44" s="226"/>
      <c r="L44" s="223"/>
      <c r="M44" s="224"/>
      <c r="N44" s="3"/>
      <c r="O44" s="3"/>
    </row>
    <row r="45" spans="1:15" ht="68.25" customHeight="1">
      <c r="A45" s="64" t="s">
        <v>65</v>
      </c>
      <c r="B45" s="204"/>
      <c r="C45" s="97">
        <v>0</v>
      </c>
      <c r="D45" s="97">
        <v>0</v>
      </c>
      <c r="E45" s="97">
        <v>0</v>
      </c>
      <c r="F45" s="101">
        <f>(C45*30.5)+(D45*4.33)+E45</f>
        <v>0</v>
      </c>
      <c r="G45" s="96">
        <v>0</v>
      </c>
      <c r="H45" s="214">
        <v>0</v>
      </c>
      <c r="I45" s="215"/>
      <c r="J45" s="215"/>
      <c r="K45" s="86">
        <v>0</v>
      </c>
      <c r="L45" s="139">
        <v>0</v>
      </c>
      <c r="M45" s="190">
        <f>SUM(G45:L45)</f>
        <v>0</v>
      </c>
      <c r="N45" s="3"/>
      <c r="O45" s="3"/>
    </row>
    <row r="46" spans="1:15" ht="44.25" customHeight="1">
      <c r="A46" s="243" t="s">
        <v>66</v>
      </c>
      <c r="B46" s="99" t="s">
        <v>22</v>
      </c>
      <c r="C46" s="97">
        <v>0</v>
      </c>
      <c r="D46" s="97">
        <v>0</v>
      </c>
      <c r="E46" s="97">
        <v>0</v>
      </c>
      <c r="F46" s="101">
        <f>(C46*30.5)+(D46*4.33)+E46</f>
        <v>0</v>
      </c>
      <c r="G46" s="96">
        <v>0</v>
      </c>
      <c r="H46" s="214">
        <v>0</v>
      </c>
      <c r="I46" s="215"/>
      <c r="J46" s="215"/>
      <c r="K46" s="86">
        <v>0</v>
      </c>
      <c r="L46" s="87">
        <v>0</v>
      </c>
      <c r="M46" s="190">
        <f>SUM(G46:L46)</f>
        <v>0</v>
      </c>
      <c r="N46" s="3"/>
      <c r="O46" s="3"/>
    </row>
    <row r="47" spans="1:15" ht="30" customHeight="1">
      <c r="A47" s="242"/>
      <c r="B47" s="99" t="s">
        <v>23</v>
      </c>
      <c r="C47" s="97">
        <v>0</v>
      </c>
      <c r="D47" s="97">
        <v>0</v>
      </c>
      <c r="E47" s="97">
        <v>0</v>
      </c>
      <c r="F47" s="101">
        <f>(C47*30.5)+(D47*4.33)+E47</f>
        <v>0</v>
      </c>
      <c r="G47" s="96">
        <v>0</v>
      </c>
      <c r="H47" s="214">
        <v>0</v>
      </c>
      <c r="I47" s="215"/>
      <c r="J47" s="215"/>
      <c r="K47" s="86">
        <v>0</v>
      </c>
      <c r="L47" s="87">
        <v>0</v>
      </c>
      <c r="M47" s="190">
        <f>SUM(G47:L47)</f>
        <v>0</v>
      </c>
      <c r="N47" s="3"/>
      <c r="O47" s="3"/>
    </row>
    <row r="48" spans="1:15" ht="28.5" customHeight="1">
      <c r="A48" s="242"/>
      <c r="B48" s="99" t="s">
        <v>24</v>
      </c>
      <c r="C48" s="97">
        <v>0</v>
      </c>
      <c r="D48" s="97">
        <v>0</v>
      </c>
      <c r="E48" s="97">
        <v>0</v>
      </c>
      <c r="F48" s="101">
        <f>(C48*30.5)+(D48*4.33)+E48</f>
        <v>0</v>
      </c>
      <c r="G48" s="96">
        <v>0</v>
      </c>
      <c r="H48" s="214">
        <v>0</v>
      </c>
      <c r="I48" s="215"/>
      <c r="J48" s="215"/>
      <c r="K48" s="86">
        <v>0</v>
      </c>
      <c r="L48" s="87">
        <v>0</v>
      </c>
      <c r="M48" s="190">
        <f>SUM(G48:L48)</f>
        <v>0</v>
      </c>
      <c r="N48" s="3"/>
      <c r="O48" s="3"/>
    </row>
    <row r="49" spans="1:15" ht="26.25" customHeight="1">
      <c r="A49" s="242"/>
      <c r="B49" s="99" t="s">
        <v>25</v>
      </c>
      <c r="C49" s="97">
        <v>0</v>
      </c>
      <c r="D49" s="97">
        <v>0</v>
      </c>
      <c r="E49" s="97">
        <v>0</v>
      </c>
      <c r="F49" s="101">
        <f>(C49*30.5)+(D49*4.33)+E49</f>
        <v>0</v>
      </c>
      <c r="G49" s="96">
        <v>0</v>
      </c>
      <c r="H49" s="214">
        <v>0</v>
      </c>
      <c r="I49" s="215"/>
      <c r="J49" s="215"/>
      <c r="K49" s="86">
        <v>0</v>
      </c>
      <c r="L49" s="87">
        <v>0</v>
      </c>
      <c r="M49" s="190">
        <f>SUM(G49:L49)</f>
        <v>0</v>
      </c>
      <c r="N49" s="3"/>
      <c r="O49" s="3"/>
    </row>
    <row r="50" spans="1:15" s="15" customFormat="1" ht="17.25" customHeight="1">
      <c r="A50" s="158" t="s">
        <v>43</v>
      </c>
      <c r="B50" s="98"/>
      <c r="C50" s="67"/>
      <c r="D50" s="67"/>
      <c r="E50" s="67"/>
      <c r="F50" s="89">
        <f>(F39+F46+F47+F48+F49)/60</f>
        <v>0</v>
      </c>
      <c r="G50" s="89">
        <f>(G39+G46+G47+G48+G49)/60</f>
        <v>0</v>
      </c>
      <c r="H50" s="208">
        <f>(H39+H46+H47+H48+H49)/60</f>
        <v>0</v>
      </c>
      <c r="I50" s="209"/>
      <c r="J50" s="209"/>
      <c r="K50" s="208">
        <f>SUM(K38:K39,K45:K49)/60</f>
        <v>0</v>
      </c>
      <c r="L50" s="208">
        <f>SUM(L38:L39,L45:L49)/60</f>
        <v>0</v>
      </c>
      <c r="M50" s="208">
        <f>SUM(M38:M39,M45:M49)/60</f>
        <v>0</v>
      </c>
      <c r="N50" s="14"/>
      <c r="O50" s="14"/>
    </row>
    <row r="51" spans="1:15" s="15" customFormat="1" ht="15" customHeight="1">
      <c r="A51" s="158" t="s">
        <v>44</v>
      </c>
      <c r="B51" s="98"/>
      <c r="C51" s="67"/>
      <c r="D51" s="67"/>
      <c r="E51" s="67"/>
      <c r="F51" s="89">
        <f>(F45+F38)/60</f>
        <v>0</v>
      </c>
      <c r="G51" s="89">
        <f>(G45+G38)/60</f>
        <v>0</v>
      </c>
      <c r="H51" s="208">
        <f>(H45+H38)/60</f>
        <v>0</v>
      </c>
      <c r="I51" s="209"/>
      <c r="J51" s="209"/>
      <c r="K51" s="209"/>
      <c r="L51" s="209"/>
      <c r="M51" s="209"/>
      <c r="N51" s="14"/>
      <c r="O51" s="14"/>
    </row>
    <row r="52" spans="1:15" ht="12.75">
      <c r="A52" s="232" t="s">
        <v>21</v>
      </c>
      <c r="B52" s="232"/>
      <c r="C52" s="232"/>
      <c r="D52" s="232"/>
      <c r="E52" s="232"/>
      <c r="F52" s="232"/>
      <c r="G52" s="232"/>
      <c r="H52" s="232"/>
      <c r="I52" s="232"/>
      <c r="J52" s="232"/>
      <c r="K52" s="232"/>
      <c r="L52" s="232"/>
      <c r="M52" s="232"/>
      <c r="N52" s="3"/>
      <c r="O52" s="3"/>
    </row>
    <row r="53" spans="1:15" ht="26.25" customHeight="1">
      <c r="A53" s="242" t="s">
        <v>67</v>
      </c>
      <c r="B53" s="99" t="s">
        <v>45</v>
      </c>
      <c r="C53" s="97">
        <v>0</v>
      </c>
      <c r="D53" s="97">
        <v>0</v>
      </c>
      <c r="E53" s="97">
        <v>0</v>
      </c>
      <c r="F53" s="101">
        <f>(C53*30.5)+(D53*4.33)+E53</f>
        <v>0</v>
      </c>
      <c r="G53" s="96">
        <v>0</v>
      </c>
      <c r="H53" s="214">
        <v>0</v>
      </c>
      <c r="I53" s="215"/>
      <c r="J53" s="215"/>
      <c r="K53" s="86">
        <v>0</v>
      </c>
      <c r="L53" s="87">
        <v>0</v>
      </c>
      <c r="M53" s="190">
        <f>SUM(G53:L53)</f>
        <v>0</v>
      </c>
      <c r="N53" s="3"/>
      <c r="O53" s="3"/>
    </row>
    <row r="54" spans="1:15" ht="25.5" customHeight="1">
      <c r="A54" s="242"/>
      <c r="B54" s="99" t="s">
        <v>46</v>
      </c>
      <c r="C54" s="97">
        <v>0</v>
      </c>
      <c r="D54" s="97">
        <v>0</v>
      </c>
      <c r="E54" s="97">
        <v>0</v>
      </c>
      <c r="F54" s="101">
        <f>(C54*30.5)+(D54*4.33)+E54</f>
        <v>0</v>
      </c>
      <c r="G54" s="96">
        <v>0</v>
      </c>
      <c r="H54" s="214">
        <v>0</v>
      </c>
      <c r="I54" s="215"/>
      <c r="J54" s="215"/>
      <c r="K54" s="86">
        <v>0</v>
      </c>
      <c r="L54" s="87">
        <v>0</v>
      </c>
      <c r="M54" s="190">
        <f>SUM(G54:L54)</f>
        <v>0</v>
      </c>
      <c r="N54" s="3"/>
      <c r="O54" s="3"/>
    </row>
    <row r="55" spans="1:15" ht="23.25" customHeight="1">
      <c r="A55" s="242"/>
      <c r="B55" s="99" t="s">
        <v>47</v>
      </c>
      <c r="C55" s="97">
        <v>0</v>
      </c>
      <c r="D55" s="97">
        <v>0</v>
      </c>
      <c r="E55" s="97">
        <v>0</v>
      </c>
      <c r="F55" s="101">
        <f>(C55*30.5)+(D55*4.33)+E55</f>
        <v>0</v>
      </c>
      <c r="G55" s="96">
        <v>0</v>
      </c>
      <c r="H55" s="214">
        <v>0</v>
      </c>
      <c r="I55" s="215"/>
      <c r="J55" s="215"/>
      <c r="K55" s="86">
        <v>0</v>
      </c>
      <c r="L55" s="87">
        <v>0</v>
      </c>
      <c r="M55" s="190">
        <f>SUM(G55:L55)</f>
        <v>0</v>
      </c>
      <c r="N55" s="3"/>
      <c r="O55" s="3"/>
    </row>
    <row r="56" spans="1:15" ht="26.25" customHeight="1">
      <c r="A56" s="242"/>
      <c r="B56" s="99" t="s">
        <v>48</v>
      </c>
      <c r="C56" s="97">
        <v>0</v>
      </c>
      <c r="D56" s="97">
        <v>0</v>
      </c>
      <c r="E56" s="97">
        <v>0</v>
      </c>
      <c r="F56" s="101">
        <f>(C56*30.5)+(D56*4.33)+E56</f>
        <v>0</v>
      </c>
      <c r="G56" s="96">
        <v>0</v>
      </c>
      <c r="H56" s="214">
        <v>0</v>
      </c>
      <c r="I56" s="215"/>
      <c r="J56" s="215"/>
      <c r="K56" s="86">
        <v>0</v>
      </c>
      <c r="L56" s="87">
        <v>0</v>
      </c>
      <c r="M56" s="190">
        <f>SUM(G56:L56)</f>
        <v>0</v>
      </c>
      <c r="N56" s="3"/>
      <c r="O56" s="3"/>
    </row>
    <row r="57" spans="1:15" ht="57.75" customHeight="1">
      <c r="A57" s="242"/>
      <c r="B57" s="99" t="s">
        <v>49</v>
      </c>
      <c r="C57" s="97">
        <v>0</v>
      </c>
      <c r="D57" s="97">
        <v>0</v>
      </c>
      <c r="E57" s="97">
        <v>0</v>
      </c>
      <c r="F57" s="101">
        <f>(C57*30.5)+(D57*4.33)+E57</f>
        <v>0</v>
      </c>
      <c r="G57" s="96">
        <v>0</v>
      </c>
      <c r="H57" s="214">
        <v>0</v>
      </c>
      <c r="I57" s="215"/>
      <c r="J57" s="215"/>
      <c r="K57" s="86">
        <v>0</v>
      </c>
      <c r="L57" s="87">
        <v>0</v>
      </c>
      <c r="M57" s="190">
        <f>SUM(G57:L57)</f>
        <v>0</v>
      </c>
      <c r="N57" s="3"/>
      <c r="O57" s="3"/>
    </row>
    <row r="58" spans="1:15" ht="39.75" customHeight="1" hidden="1" thickBot="1">
      <c r="A58" s="257" t="s">
        <v>29</v>
      </c>
      <c r="B58" s="261"/>
      <c r="C58" s="255"/>
      <c r="D58" s="255"/>
      <c r="E58" s="255"/>
      <c r="F58" s="255"/>
      <c r="G58" s="255"/>
      <c r="H58" s="255"/>
      <c r="I58" s="255"/>
      <c r="J58" s="255"/>
      <c r="K58" s="255"/>
      <c r="L58" s="255"/>
      <c r="M58" s="255"/>
      <c r="N58" s="3"/>
      <c r="O58" s="3"/>
    </row>
    <row r="59" spans="1:15" ht="19.5" customHeight="1">
      <c r="A59" s="258"/>
      <c r="B59" s="250" t="s">
        <v>31</v>
      </c>
      <c r="C59" s="227" t="s">
        <v>30</v>
      </c>
      <c r="D59" s="231"/>
      <c r="E59" s="231"/>
      <c r="F59" s="231"/>
      <c r="G59" s="230" t="s">
        <v>38</v>
      </c>
      <c r="H59" s="230"/>
      <c r="I59" s="230"/>
      <c r="J59" s="230"/>
      <c r="K59" s="230"/>
      <c r="L59" s="230"/>
      <c r="M59" s="230"/>
      <c r="N59" s="3"/>
      <c r="O59" s="3"/>
    </row>
    <row r="60" spans="1:15" ht="56.25" customHeight="1">
      <c r="A60" s="258"/>
      <c r="B60" s="250"/>
      <c r="C60" s="219" t="s">
        <v>33</v>
      </c>
      <c r="D60" s="219" t="s">
        <v>34</v>
      </c>
      <c r="E60" s="219" t="s">
        <v>35</v>
      </c>
      <c r="F60" s="227" t="s">
        <v>32</v>
      </c>
      <c r="G60" s="217" t="s">
        <v>42</v>
      </c>
      <c r="H60" s="217"/>
      <c r="I60" s="217"/>
      <c r="J60" s="217"/>
      <c r="K60" s="140" t="s">
        <v>41</v>
      </c>
      <c r="L60" s="142" t="s">
        <v>91</v>
      </c>
      <c r="M60" s="224" t="s">
        <v>32</v>
      </c>
      <c r="N60" s="3"/>
      <c r="O60" s="3"/>
    </row>
    <row r="61" spans="1:15" ht="32.25" customHeight="1">
      <c r="A61" s="259"/>
      <c r="B61" s="250"/>
      <c r="C61" s="220"/>
      <c r="D61" s="220"/>
      <c r="E61" s="220"/>
      <c r="F61" s="227"/>
      <c r="G61" s="217" t="s">
        <v>39</v>
      </c>
      <c r="H61" s="218"/>
      <c r="I61" s="218"/>
      <c r="J61" s="218"/>
      <c r="K61" s="225" t="s">
        <v>39</v>
      </c>
      <c r="L61" s="222" t="s">
        <v>39</v>
      </c>
      <c r="M61" s="224"/>
      <c r="N61" s="3"/>
      <c r="O61" s="3"/>
    </row>
    <row r="62" spans="1:15" ht="42" customHeight="1">
      <c r="A62" s="260"/>
      <c r="B62" s="251"/>
      <c r="C62" s="221"/>
      <c r="D62" s="221"/>
      <c r="E62" s="221"/>
      <c r="F62" s="227"/>
      <c r="G62" s="141" t="s">
        <v>36</v>
      </c>
      <c r="H62" s="217" t="s">
        <v>40</v>
      </c>
      <c r="I62" s="218"/>
      <c r="J62" s="218"/>
      <c r="K62" s="226"/>
      <c r="L62" s="223"/>
      <c r="M62" s="224"/>
      <c r="N62" s="3"/>
      <c r="O62" s="3"/>
    </row>
    <row r="63" spans="1:15" ht="73.5" customHeight="1">
      <c r="A63" s="64" t="s">
        <v>26</v>
      </c>
      <c r="B63" s="94"/>
      <c r="C63" s="97">
        <v>0</v>
      </c>
      <c r="D63" s="97">
        <v>0</v>
      </c>
      <c r="E63" s="97">
        <v>0</v>
      </c>
      <c r="F63" s="101">
        <f>(C63*30.5)+(D63*4.33)+E63</f>
        <v>0</v>
      </c>
      <c r="G63" s="96">
        <v>0</v>
      </c>
      <c r="H63" s="214">
        <v>0</v>
      </c>
      <c r="I63" s="215"/>
      <c r="J63" s="215"/>
      <c r="K63" s="86">
        <v>0</v>
      </c>
      <c r="L63" s="87">
        <v>0</v>
      </c>
      <c r="M63" s="190">
        <f>SUM(G63:L63)</f>
        <v>0</v>
      </c>
      <c r="N63" s="3"/>
      <c r="O63" s="3"/>
    </row>
    <row r="64" spans="1:15" s="15" customFormat="1" ht="21" customHeight="1">
      <c r="A64" s="158" t="s">
        <v>43</v>
      </c>
      <c r="B64" s="98"/>
      <c r="C64" s="67"/>
      <c r="D64" s="67"/>
      <c r="E64" s="67"/>
      <c r="F64" s="89">
        <f>SUM(F53:F57)/60</f>
        <v>0</v>
      </c>
      <c r="G64" s="89">
        <f>SUM(G53:G57)/60</f>
        <v>0</v>
      </c>
      <c r="H64" s="208">
        <f>SUM(H53:H57)/60</f>
        <v>0</v>
      </c>
      <c r="I64" s="209"/>
      <c r="J64" s="209"/>
      <c r="K64" s="208">
        <f>SUM(K53:K57,K63)/60</f>
        <v>0</v>
      </c>
      <c r="L64" s="208">
        <f>SUM(L53:L57,L63)/60</f>
        <v>0</v>
      </c>
      <c r="M64" s="208">
        <f>SUM(M53:M57,M63)/60</f>
        <v>0</v>
      </c>
      <c r="N64" s="14"/>
      <c r="O64" s="14"/>
    </row>
    <row r="65" spans="1:15" s="15" customFormat="1" ht="20.25" customHeight="1">
      <c r="A65" s="158" t="s">
        <v>44</v>
      </c>
      <c r="B65" s="98"/>
      <c r="C65" s="67"/>
      <c r="D65" s="67"/>
      <c r="E65" s="67"/>
      <c r="F65" s="100">
        <f>F63/60</f>
        <v>0</v>
      </c>
      <c r="G65" s="89">
        <f>G63/60</f>
        <v>0</v>
      </c>
      <c r="H65" s="208">
        <f>H63/60</f>
        <v>0</v>
      </c>
      <c r="I65" s="209"/>
      <c r="J65" s="209"/>
      <c r="K65" s="209"/>
      <c r="L65" s="209"/>
      <c r="M65" s="209"/>
      <c r="N65" s="14"/>
      <c r="O65" s="14"/>
    </row>
    <row r="66" spans="1:15" s="15" customFormat="1" ht="29.25" customHeight="1">
      <c r="A66" s="256" t="s">
        <v>102</v>
      </c>
      <c r="B66" s="256"/>
      <c r="C66" s="256"/>
      <c r="D66" s="256"/>
      <c r="E66" s="256"/>
      <c r="F66" s="256"/>
      <c r="G66" s="256"/>
      <c r="H66" s="256"/>
      <c r="I66" s="256"/>
      <c r="J66" s="256"/>
      <c r="K66" s="256"/>
      <c r="L66" s="256"/>
      <c r="M66" s="256"/>
      <c r="N66" s="14"/>
      <c r="O66" s="14"/>
    </row>
    <row r="67" spans="1:15" ht="126" customHeight="1">
      <c r="A67" s="64" t="s">
        <v>68</v>
      </c>
      <c r="B67" s="94"/>
      <c r="C67" s="97">
        <v>0</v>
      </c>
      <c r="D67" s="97">
        <v>0</v>
      </c>
      <c r="E67" s="97">
        <v>0</v>
      </c>
      <c r="F67" s="101">
        <f>(C67*30.5)+(D67*4.33)+E67</f>
        <v>0</v>
      </c>
      <c r="G67" s="96">
        <v>0</v>
      </c>
      <c r="H67" s="214">
        <v>0</v>
      </c>
      <c r="I67" s="215"/>
      <c r="J67" s="215"/>
      <c r="K67" s="86">
        <v>0</v>
      </c>
      <c r="L67" s="87">
        <v>0</v>
      </c>
      <c r="M67" s="190">
        <f>SUM(G67:L67)</f>
        <v>0</v>
      </c>
      <c r="N67" s="3"/>
      <c r="O67" s="3"/>
    </row>
    <row r="68" spans="1:15" ht="92.25" customHeight="1">
      <c r="A68" s="64" t="s">
        <v>50</v>
      </c>
      <c r="B68" s="94"/>
      <c r="C68" s="97">
        <v>0</v>
      </c>
      <c r="D68" s="97">
        <v>0</v>
      </c>
      <c r="E68" s="97">
        <v>0</v>
      </c>
      <c r="F68" s="101">
        <f>(C68*30.5)+(D68*4.33)+E68</f>
        <v>0</v>
      </c>
      <c r="G68" s="96">
        <v>0</v>
      </c>
      <c r="H68" s="214">
        <v>0</v>
      </c>
      <c r="I68" s="215"/>
      <c r="J68" s="215"/>
      <c r="K68" s="86">
        <v>0</v>
      </c>
      <c r="L68" s="87">
        <v>0</v>
      </c>
      <c r="M68" s="190">
        <f>SUM(G68:L68)</f>
        <v>0</v>
      </c>
      <c r="N68" s="3"/>
      <c r="O68" s="3"/>
    </row>
    <row r="69" spans="1:15" s="15" customFormat="1" ht="22.5" customHeight="1">
      <c r="A69" s="158" t="s">
        <v>44</v>
      </c>
      <c r="B69" s="68"/>
      <c r="C69" s="67"/>
      <c r="D69" s="67"/>
      <c r="E69" s="67"/>
      <c r="F69" s="89">
        <f>SUM(F67:F68)/60</f>
        <v>0</v>
      </c>
      <c r="G69" s="89">
        <f>SUM(G67:G68)/60</f>
        <v>0</v>
      </c>
      <c r="H69" s="208">
        <f>SUM(H67:H68)/60</f>
        <v>0</v>
      </c>
      <c r="I69" s="209"/>
      <c r="J69" s="209"/>
      <c r="K69" s="89">
        <f>SUM(K67:K68)/60</f>
        <v>0</v>
      </c>
      <c r="L69" s="89">
        <f>SUM(L67:L68)/60</f>
        <v>0</v>
      </c>
      <c r="M69" s="89">
        <f>SUM(M67:M68)/60</f>
        <v>0</v>
      </c>
      <c r="N69" s="14"/>
      <c r="O69" s="14"/>
    </row>
    <row r="70" spans="1:15" s="15" customFormat="1" ht="1.5" customHeight="1" hidden="1" thickBot="1">
      <c r="A70" s="257" t="s">
        <v>29</v>
      </c>
      <c r="B70" s="261"/>
      <c r="C70" s="255"/>
      <c r="D70" s="255"/>
      <c r="E70" s="255"/>
      <c r="F70" s="255"/>
      <c r="G70" s="255"/>
      <c r="H70" s="255"/>
      <c r="I70" s="255"/>
      <c r="J70" s="255"/>
      <c r="K70" s="255"/>
      <c r="L70" s="255"/>
      <c r="M70" s="255"/>
      <c r="N70" s="14"/>
      <c r="O70" s="14"/>
    </row>
    <row r="71" spans="1:15" s="15" customFormat="1" ht="23.25" customHeight="1">
      <c r="A71" s="258"/>
      <c r="B71" s="250" t="s">
        <v>31</v>
      </c>
      <c r="C71" s="227" t="s">
        <v>30</v>
      </c>
      <c r="D71" s="231"/>
      <c r="E71" s="231"/>
      <c r="F71" s="231"/>
      <c r="G71" s="230" t="s">
        <v>38</v>
      </c>
      <c r="H71" s="230"/>
      <c r="I71" s="230"/>
      <c r="J71" s="230"/>
      <c r="K71" s="230"/>
      <c r="L71" s="230"/>
      <c r="M71" s="230"/>
      <c r="N71" s="14"/>
      <c r="O71" s="14"/>
    </row>
    <row r="72" spans="1:15" s="15" customFormat="1" ht="53.25" customHeight="1">
      <c r="A72" s="258"/>
      <c r="B72" s="250"/>
      <c r="C72" s="219" t="s">
        <v>33</v>
      </c>
      <c r="D72" s="219" t="s">
        <v>34</v>
      </c>
      <c r="E72" s="219" t="s">
        <v>35</v>
      </c>
      <c r="F72" s="227" t="s">
        <v>32</v>
      </c>
      <c r="G72" s="217" t="s">
        <v>42</v>
      </c>
      <c r="H72" s="217"/>
      <c r="I72" s="217"/>
      <c r="J72" s="217"/>
      <c r="K72" s="140" t="s">
        <v>41</v>
      </c>
      <c r="L72" s="142" t="s">
        <v>91</v>
      </c>
      <c r="M72" s="224" t="s">
        <v>32</v>
      </c>
      <c r="N72" s="14"/>
      <c r="O72" s="14"/>
    </row>
    <row r="73" spans="1:15" s="15" customFormat="1" ht="27" customHeight="1">
      <c r="A73" s="259"/>
      <c r="B73" s="250"/>
      <c r="C73" s="220"/>
      <c r="D73" s="220"/>
      <c r="E73" s="220"/>
      <c r="F73" s="227"/>
      <c r="G73" s="217" t="s">
        <v>39</v>
      </c>
      <c r="H73" s="218"/>
      <c r="I73" s="218"/>
      <c r="J73" s="218"/>
      <c r="K73" s="225" t="s">
        <v>39</v>
      </c>
      <c r="L73" s="222" t="s">
        <v>39</v>
      </c>
      <c r="M73" s="224"/>
      <c r="N73" s="14"/>
      <c r="O73" s="14"/>
    </row>
    <row r="74" spans="1:15" s="15" customFormat="1" ht="42.75" customHeight="1">
      <c r="A74" s="260"/>
      <c r="B74" s="251"/>
      <c r="C74" s="221"/>
      <c r="D74" s="221"/>
      <c r="E74" s="221"/>
      <c r="F74" s="227"/>
      <c r="G74" s="141" t="s">
        <v>36</v>
      </c>
      <c r="H74" s="217" t="s">
        <v>40</v>
      </c>
      <c r="I74" s="218"/>
      <c r="J74" s="218"/>
      <c r="K74" s="226"/>
      <c r="L74" s="223"/>
      <c r="M74" s="224"/>
      <c r="N74" s="14"/>
      <c r="O74" s="14"/>
    </row>
    <row r="75" spans="1:15" ht="19.5" customHeight="1">
      <c r="A75" s="239" t="s">
        <v>27</v>
      </c>
      <c r="B75" s="239"/>
      <c r="C75" s="239"/>
      <c r="D75" s="239"/>
      <c r="E75" s="239"/>
      <c r="F75" s="239"/>
      <c r="G75" s="239"/>
      <c r="H75" s="239"/>
      <c r="I75" s="239"/>
      <c r="J75" s="239"/>
      <c r="K75" s="239"/>
      <c r="L75" s="239"/>
      <c r="M75" s="239"/>
      <c r="N75" s="3"/>
      <c r="O75" s="3"/>
    </row>
    <row r="76" spans="1:15" ht="89.25" customHeight="1">
      <c r="A76" s="159" t="s">
        <v>69</v>
      </c>
      <c r="B76" s="94"/>
      <c r="C76" s="99">
        <v>0</v>
      </c>
      <c r="D76" s="99">
        <v>0</v>
      </c>
      <c r="E76" s="99">
        <v>0</v>
      </c>
      <c r="F76" s="101">
        <f>(C76*30.5)+(D76*4.33)+E76</f>
        <v>0</v>
      </c>
      <c r="G76" s="96">
        <v>0</v>
      </c>
      <c r="H76" s="214">
        <v>0</v>
      </c>
      <c r="I76" s="215"/>
      <c r="J76" s="215"/>
      <c r="K76" s="90">
        <v>0</v>
      </c>
      <c r="L76" s="91">
        <v>0</v>
      </c>
      <c r="M76" s="191">
        <f>SUM(G76:L76)</f>
        <v>0</v>
      </c>
      <c r="N76" s="3"/>
      <c r="O76" s="3"/>
    </row>
    <row r="77" spans="1:15" s="15" customFormat="1" ht="24.75" customHeight="1">
      <c r="A77" s="158" t="s">
        <v>44</v>
      </c>
      <c r="B77" s="98"/>
      <c r="C77" s="68"/>
      <c r="D77" s="68"/>
      <c r="E77" s="68"/>
      <c r="F77" s="69">
        <f>F76/60</f>
        <v>0</v>
      </c>
      <c r="G77" s="69">
        <f>G76/60</f>
        <v>0</v>
      </c>
      <c r="H77" s="252">
        <f>H76/60</f>
        <v>0</v>
      </c>
      <c r="I77" s="253"/>
      <c r="J77" s="253"/>
      <c r="K77" s="69">
        <f>K76/60</f>
        <v>0</v>
      </c>
      <c r="L77" s="69">
        <f>L76/60</f>
        <v>0</v>
      </c>
      <c r="M77" s="69">
        <f>M76/60</f>
        <v>0</v>
      </c>
      <c r="N77" s="14"/>
      <c r="O77" s="14"/>
    </row>
    <row r="78" spans="1:15" s="15" customFormat="1" ht="19.5" customHeight="1">
      <c r="A78" s="158" t="s">
        <v>70</v>
      </c>
      <c r="B78" s="98"/>
      <c r="C78" s="68"/>
      <c r="D78" s="68"/>
      <c r="E78" s="68"/>
      <c r="F78" s="69">
        <f>((F34+F35+F50+F51+F64+F65+F69+F77)/30.5)</f>
        <v>0</v>
      </c>
      <c r="G78" s="69">
        <f>((G34+G35+G50+G51+G64+G65+G69+G77)/30.5)</f>
        <v>0</v>
      </c>
      <c r="H78" s="69">
        <f>((H34+H35+H50+H51+H64+H65+H69+H77)/30.5)</f>
        <v>0</v>
      </c>
      <c r="I78" s="75"/>
      <c r="J78" s="75"/>
      <c r="K78" s="69">
        <f>((K34+K50+K64+K69+K77)/30.5)</f>
        <v>0</v>
      </c>
      <c r="L78" s="69">
        <f>((L34+L50+L64+L69+L77)/30.5)</f>
        <v>0</v>
      </c>
      <c r="M78" s="69">
        <f>((M34+M50+M64+M69+M77)/30.5)</f>
        <v>0</v>
      </c>
      <c r="N78" s="14"/>
      <c r="O78" s="14"/>
    </row>
    <row r="79" spans="1:15" ht="13.5" customHeight="1">
      <c r="A79" s="216" t="s">
        <v>71</v>
      </c>
      <c r="B79" s="216"/>
      <c r="C79" s="216"/>
      <c r="D79" s="216"/>
      <c r="E79" s="216"/>
      <c r="F79" s="216"/>
      <c r="G79" s="216"/>
      <c r="H79" s="216"/>
      <c r="I79" s="216"/>
      <c r="J79" s="216"/>
      <c r="K79" s="216"/>
      <c r="L79" s="216"/>
      <c r="M79" s="216"/>
      <c r="N79" s="3"/>
      <c r="O79" s="3"/>
    </row>
    <row r="80" spans="1:15" ht="118.5" customHeight="1">
      <c r="A80" s="64" t="s">
        <v>72</v>
      </c>
      <c r="B80" s="94"/>
      <c r="C80" s="97">
        <v>0</v>
      </c>
      <c r="D80" s="97">
        <v>0</v>
      </c>
      <c r="E80" s="97">
        <v>0</v>
      </c>
      <c r="F80" s="101">
        <f>(C80*30.5)+(D80*4.33)+E80</f>
        <v>0</v>
      </c>
      <c r="G80" s="96">
        <v>0</v>
      </c>
      <c r="H80" s="214"/>
      <c r="I80" s="215"/>
      <c r="J80" s="215"/>
      <c r="K80" s="86">
        <v>0</v>
      </c>
      <c r="L80" s="87">
        <v>0</v>
      </c>
      <c r="M80" s="190">
        <f>SUM(G80:L80)</f>
        <v>0</v>
      </c>
      <c r="N80" s="3"/>
      <c r="O80" s="3"/>
    </row>
    <row r="81" spans="1:15" ht="28.5" customHeight="1">
      <c r="A81" s="64" t="s">
        <v>73</v>
      </c>
      <c r="B81" s="94"/>
      <c r="C81" s="97">
        <v>0</v>
      </c>
      <c r="D81" s="97">
        <v>0</v>
      </c>
      <c r="E81" s="97">
        <v>0</v>
      </c>
      <c r="F81" s="101">
        <f>(C81*30.5)+(D81*4.33)+E81</f>
        <v>0</v>
      </c>
      <c r="G81" s="96">
        <v>0</v>
      </c>
      <c r="H81" s="214">
        <v>0</v>
      </c>
      <c r="I81" s="215"/>
      <c r="J81" s="215"/>
      <c r="K81" s="86">
        <v>0</v>
      </c>
      <c r="L81" s="87">
        <v>0</v>
      </c>
      <c r="M81" s="190">
        <f>SUM(G81:L81)</f>
        <v>0</v>
      </c>
      <c r="N81" s="3"/>
      <c r="O81" s="3"/>
    </row>
    <row r="82" spans="1:15" ht="30" customHeight="1">
      <c r="A82" s="64" t="s">
        <v>28</v>
      </c>
      <c r="B82" s="94"/>
      <c r="C82" s="97">
        <v>0</v>
      </c>
      <c r="D82" s="97">
        <v>0</v>
      </c>
      <c r="E82" s="97">
        <v>0</v>
      </c>
      <c r="F82" s="101">
        <f>(C82*30.5)+(D82*4.33)+E82</f>
        <v>0</v>
      </c>
      <c r="G82" s="96">
        <v>0</v>
      </c>
      <c r="H82" s="214">
        <v>0</v>
      </c>
      <c r="I82" s="215"/>
      <c r="J82" s="215"/>
      <c r="K82" s="86">
        <v>0</v>
      </c>
      <c r="L82" s="87">
        <v>0</v>
      </c>
      <c r="M82" s="190">
        <f>SUM(G82:L82)</f>
        <v>0</v>
      </c>
      <c r="N82" s="3"/>
      <c r="O82" s="3"/>
    </row>
    <row r="83" spans="1:15" s="15" customFormat="1" ht="18" customHeight="1">
      <c r="A83" s="158" t="s">
        <v>44</v>
      </c>
      <c r="B83" s="98"/>
      <c r="C83" s="67"/>
      <c r="D83" s="67"/>
      <c r="E83" s="67"/>
      <c r="F83" s="89">
        <f>SUM(F80:F82)/60</f>
        <v>0</v>
      </c>
      <c r="G83" s="89">
        <f>SUM(G80:G82)/60</f>
        <v>0</v>
      </c>
      <c r="H83" s="208">
        <f>SUM(H80:H82)/60</f>
        <v>0</v>
      </c>
      <c r="I83" s="209"/>
      <c r="J83" s="209"/>
      <c r="K83" s="89">
        <f>SUM(K80:K82)/60</f>
        <v>0</v>
      </c>
      <c r="L83" s="89">
        <f>SUM(L80:L82)/60</f>
        <v>0</v>
      </c>
      <c r="M83" s="89">
        <f>SUM(M80:M82)/60</f>
        <v>0</v>
      </c>
      <c r="N83" s="14"/>
      <c r="O83" s="14"/>
    </row>
    <row r="84" spans="1:15" s="1" customFormat="1" ht="12.75">
      <c r="A84" s="70" t="s">
        <v>74</v>
      </c>
      <c r="B84" s="205"/>
      <c r="C84" s="71"/>
      <c r="D84" s="71"/>
      <c r="E84" s="71"/>
      <c r="F84" s="72">
        <f>F34+F35+F50+F51+F64+F65+F69+F77+F83</f>
        <v>0</v>
      </c>
      <c r="G84" s="72">
        <f>G34+G35+G50+G51+G64+G65+G69+G77+G83</f>
        <v>0</v>
      </c>
      <c r="H84" s="72">
        <f>H34+H35+H50+H51+H64+H65+H69+H77+H83</f>
        <v>0</v>
      </c>
      <c r="I84" s="72">
        <f>I78+I83</f>
        <v>0</v>
      </c>
      <c r="J84" s="72">
        <f>J78+J83</f>
        <v>0</v>
      </c>
      <c r="K84" s="72">
        <f>K34+K50+K64+K69+K77+K83</f>
        <v>0</v>
      </c>
      <c r="L84" s="72">
        <f>L34+L50+L64+L69+L77+L83</f>
        <v>0</v>
      </c>
      <c r="M84" s="72">
        <f>G84+H84+K84+L84</f>
        <v>0</v>
      </c>
      <c r="N84" s="6"/>
      <c r="O84" s="6"/>
    </row>
    <row r="85" spans="1:15" s="1" customFormat="1" ht="12.75">
      <c r="A85" s="70" t="s">
        <v>75</v>
      </c>
      <c r="B85" s="205"/>
      <c r="C85" s="71"/>
      <c r="D85" s="71"/>
      <c r="E85" s="71"/>
      <c r="F85" s="72">
        <f>(F84/30.5)</f>
        <v>0</v>
      </c>
      <c r="G85" s="72">
        <f>(G84/30.5)</f>
        <v>0</v>
      </c>
      <c r="H85" s="72">
        <f>(H84/30.5)</f>
        <v>0</v>
      </c>
      <c r="I85" s="72">
        <f>(I84*12)/365</f>
        <v>0</v>
      </c>
      <c r="J85" s="72">
        <f>(J84*12)/365</f>
        <v>0</v>
      </c>
      <c r="K85" s="72">
        <f>(K84/30.5)</f>
        <v>0</v>
      </c>
      <c r="L85" s="72">
        <f>(L84/30.5)</f>
        <v>0</v>
      </c>
      <c r="M85" s="72">
        <f>(M84/30.5)</f>
        <v>0</v>
      </c>
      <c r="N85" s="6"/>
      <c r="O85" s="6"/>
    </row>
    <row r="86" spans="1:15" ht="12.75">
      <c r="A86" s="73"/>
      <c r="B86" s="74"/>
      <c r="C86" s="74"/>
      <c r="D86" s="74"/>
      <c r="E86" s="74"/>
      <c r="F86" s="74"/>
      <c r="G86" s="74"/>
      <c r="H86" s="74"/>
      <c r="I86" s="74"/>
      <c r="J86" s="74"/>
      <c r="K86" s="74"/>
      <c r="L86" s="74"/>
      <c r="M86" s="74"/>
      <c r="N86" s="3"/>
      <c r="O86" s="3"/>
    </row>
    <row r="87" spans="1:15" ht="51" customHeight="1">
      <c r="A87" s="212" t="s">
        <v>76</v>
      </c>
      <c r="B87" s="213"/>
      <c r="C87" s="213"/>
      <c r="D87" s="213"/>
      <c r="E87" s="213"/>
      <c r="F87" s="213"/>
      <c r="G87" s="213"/>
      <c r="H87" s="213"/>
      <c r="I87" s="213"/>
      <c r="J87" s="213"/>
      <c r="K87" s="213"/>
      <c r="L87" s="213"/>
      <c r="M87" s="213"/>
      <c r="N87" s="3"/>
      <c r="O87" s="3"/>
    </row>
    <row r="88" spans="1:15" ht="20.25" customHeight="1">
      <c r="A88" s="58"/>
      <c r="B88" s="58"/>
      <c r="C88" s="58"/>
      <c r="D88" s="58"/>
      <c r="E88" s="58"/>
      <c r="F88" s="58"/>
      <c r="G88" s="58"/>
      <c r="H88" s="58"/>
      <c r="I88" s="58"/>
      <c r="J88" s="58"/>
      <c r="K88" s="58"/>
      <c r="L88" s="58"/>
      <c r="M88" s="58"/>
      <c r="N88" s="3"/>
      <c r="O88" s="3"/>
    </row>
    <row r="89" spans="1:15" ht="12.75">
      <c r="A89" s="9"/>
      <c r="B89" s="2"/>
      <c r="C89" s="2"/>
      <c r="D89" s="2"/>
      <c r="E89" s="2"/>
      <c r="F89" s="2"/>
      <c r="G89" s="2"/>
      <c r="H89" s="2"/>
      <c r="I89" s="2"/>
      <c r="J89" s="2"/>
      <c r="K89" s="2"/>
      <c r="L89" s="2"/>
      <c r="M89" s="3"/>
      <c r="N89" s="3"/>
      <c r="O89" s="3"/>
    </row>
    <row r="90" spans="1:15" ht="141" customHeight="1">
      <c r="A90" s="210" t="s">
        <v>77</v>
      </c>
      <c r="B90" s="211"/>
      <c r="C90" s="211"/>
      <c r="D90" s="211"/>
      <c r="E90" s="211"/>
      <c r="F90" s="211"/>
      <c r="G90" s="211"/>
      <c r="H90" s="211"/>
      <c r="I90" s="211"/>
      <c r="J90" s="211"/>
      <c r="K90" s="211"/>
      <c r="L90" s="211"/>
      <c r="M90" s="211"/>
      <c r="N90" s="3"/>
      <c r="O90" s="3"/>
    </row>
    <row r="91" spans="1:15" ht="15" customHeight="1">
      <c r="A91" s="7"/>
      <c r="B91" s="8"/>
      <c r="C91" s="8"/>
      <c r="D91" s="8"/>
      <c r="E91" s="8"/>
      <c r="F91" s="8"/>
      <c r="G91" s="8"/>
      <c r="H91" s="8"/>
      <c r="I91" s="8"/>
      <c r="J91" s="8"/>
      <c r="K91" s="8"/>
      <c r="L91" s="8"/>
      <c r="M91" s="8"/>
      <c r="N91" s="3"/>
      <c r="O91" s="3"/>
    </row>
    <row r="92" ht="12.75"/>
    <row r="93" ht="12.75">
      <c r="A93" s="10" t="s">
        <v>78</v>
      </c>
    </row>
    <row r="94" ht="12.75"/>
    <row r="95" ht="12.75"/>
    <row r="96" spans="1:6" ht="12.75">
      <c r="A96" s="10" t="s">
        <v>79</v>
      </c>
      <c r="B96" t="s">
        <v>83</v>
      </c>
      <c r="F96" t="s">
        <v>84</v>
      </c>
    </row>
    <row r="97" spans="1:6" ht="12.75">
      <c r="A97" s="207" t="s">
        <v>80</v>
      </c>
      <c r="B97" s="206" t="s">
        <v>81</v>
      </c>
      <c r="F97" t="s">
        <v>82</v>
      </c>
    </row>
    <row r="98" ht="12.75"/>
    <row r="99" ht="12.75">
      <c r="A99" s="10" t="s">
        <v>85</v>
      </c>
    </row>
    <row r="100" ht="12.75"/>
    <row r="101" ht="12.75"/>
    <row r="102" ht="12.75">
      <c r="A102" s="11" t="s">
        <v>86</v>
      </c>
    </row>
    <row r="103" ht="12.75"/>
    <row r="104" ht="12.75">
      <c r="A104" s="10" t="s">
        <v>87</v>
      </c>
    </row>
    <row r="105" ht="12.75">
      <c r="A105" s="10" t="s">
        <v>88</v>
      </c>
    </row>
    <row r="106" ht="12.75"/>
    <row r="107" ht="12.75"/>
    <row r="108" spans="1:13" ht="12.75">
      <c r="A108" s="235" t="s">
        <v>89</v>
      </c>
      <c r="B108" s="235"/>
      <c r="C108" s="235"/>
      <c r="D108" s="235"/>
      <c r="E108" s="235"/>
      <c r="F108" s="235"/>
      <c r="G108" s="235"/>
      <c r="H108" s="235"/>
      <c r="I108" s="235"/>
      <c r="J108" s="235"/>
      <c r="K108" s="235"/>
      <c r="L108" s="235"/>
      <c r="M108" s="235"/>
    </row>
    <row r="109" ht="12.75"/>
    <row r="110" ht="12.75"/>
    <row r="111" ht="12.75"/>
    <row r="112" ht="12.75"/>
    <row r="113" ht="12.75"/>
    <row r="114" ht="12.75"/>
    <row r="115" ht="12.75"/>
    <row r="116" ht="12.75"/>
    <row r="117" ht="12.75"/>
    <row r="118" ht="12.75"/>
    <row r="119" ht="12.75"/>
    <row r="120" ht="12.75"/>
    <row r="121" ht="12.75"/>
  </sheetData>
  <sheetProtection password="CA95" sheet="1" objects="1" scenarios="1"/>
  <protectedRanges>
    <protectedRange sqref="M45 K38:M39 K45 K46:M49" name="Plage7"/>
    <protectedRange sqref="G38:G39 C38:E39 C45:E49 G45:G49" name="Plage5"/>
    <protectedRange sqref="M25 K12:M19 K25 K26:M33" name="Plage4"/>
    <protectedRange sqref="H76:J76 H80:J82 H67:J68 H45:J49 G12:J19 C12:E19 H38:J39 C25:E33 G25:J33 H53:J57 H63:J63" name="Plage3"/>
    <protectedRange sqref="K9:M10" name="Plage2"/>
    <protectedRange sqref="G63 G53:G57 C53:E57 C63:E63" name="Plage8"/>
    <protectedRange sqref="K63:M63 K53:M57" name="Plage9"/>
    <protectedRange sqref="C67:E68 G67:G68" name="Plage10"/>
    <protectedRange sqref="K67:M68" name="Plage11"/>
    <protectedRange sqref="C76:E76 G76" name="Plage12"/>
    <protectedRange sqref="K76:M76" name="Plage13"/>
    <protectedRange sqref="C80:E82 G80:G82" name="Plage14"/>
    <protectedRange sqref="K80:M82" name="Plage15"/>
  </protectedRanges>
  <mergeCells count="146">
    <mergeCell ref="E72:E74"/>
    <mergeCell ref="F72:F74"/>
    <mergeCell ref="G72:J72"/>
    <mergeCell ref="M72:M74"/>
    <mergeCell ref="G73:J73"/>
    <mergeCell ref="K73:K74"/>
    <mergeCell ref="L73:L74"/>
    <mergeCell ref="H74:J74"/>
    <mergeCell ref="K61:K62"/>
    <mergeCell ref="L61:L62"/>
    <mergeCell ref="H62:J62"/>
    <mergeCell ref="A70:A74"/>
    <mergeCell ref="B70:M70"/>
    <mergeCell ref="B71:B74"/>
    <mergeCell ref="C71:F71"/>
    <mergeCell ref="G71:M71"/>
    <mergeCell ref="C72:C74"/>
    <mergeCell ref="D72:D74"/>
    <mergeCell ref="B59:B62"/>
    <mergeCell ref="C59:F59"/>
    <mergeCell ref="G59:M59"/>
    <mergeCell ref="C60:C62"/>
    <mergeCell ref="D60:D62"/>
    <mergeCell ref="E60:E62"/>
    <mergeCell ref="F60:F62"/>
    <mergeCell ref="G60:J60"/>
    <mergeCell ref="M60:M62"/>
    <mergeCell ref="G61:J61"/>
    <mergeCell ref="A66:M66"/>
    <mergeCell ref="M42:M44"/>
    <mergeCell ref="G43:J43"/>
    <mergeCell ref="K43:K44"/>
    <mergeCell ref="L43:L44"/>
    <mergeCell ref="A40:A44"/>
    <mergeCell ref="B40:M40"/>
    <mergeCell ref="B41:B44"/>
    <mergeCell ref="A58:A62"/>
    <mergeCell ref="B58:M58"/>
    <mergeCell ref="C42:C44"/>
    <mergeCell ref="D42:D44"/>
    <mergeCell ref="E42:E44"/>
    <mergeCell ref="F42:F44"/>
    <mergeCell ref="L34:L35"/>
    <mergeCell ref="L50:L51"/>
    <mergeCell ref="H35:J35"/>
    <mergeCell ref="H38:J38"/>
    <mergeCell ref="H30:J30"/>
    <mergeCell ref="H31:J31"/>
    <mergeCell ref="C41:F41"/>
    <mergeCell ref="G41:M41"/>
    <mergeCell ref="G22:J22"/>
    <mergeCell ref="M22:M24"/>
    <mergeCell ref="G23:J23"/>
    <mergeCell ref="K23:K24"/>
    <mergeCell ref="L23:L24"/>
    <mergeCell ref="H34:J34"/>
    <mergeCell ref="H49:J49"/>
    <mergeCell ref="A20:A24"/>
    <mergeCell ref="B20:M20"/>
    <mergeCell ref="B21:B24"/>
    <mergeCell ref="C21:F21"/>
    <mergeCell ref="G21:M21"/>
    <mergeCell ref="C22:C24"/>
    <mergeCell ref="D22:D24"/>
    <mergeCell ref="E22:E24"/>
    <mergeCell ref="F22:F24"/>
    <mergeCell ref="H83:J83"/>
    <mergeCell ref="H63:J63"/>
    <mergeCell ref="H67:J67"/>
    <mergeCell ref="H68:J68"/>
    <mergeCell ref="H69:J69"/>
    <mergeCell ref="H65:J65"/>
    <mergeCell ref="H64:J64"/>
    <mergeCell ref="H76:J76"/>
    <mergeCell ref="H77:J77"/>
    <mergeCell ref="H80:J80"/>
    <mergeCell ref="H50:J50"/>
    <mergeCell ref="G42:J42"/>
    <mergeCell ref="H81:J81"/>
    <mergeCell ref="H82:J82"/>
    <mergeCell ref="H53:J53"/>
    <mergeCell ref="H54:J54"/>
    <mergeCell ref="H55:J55"/>
    <mergeCell ref="H56:J56"/>
    <mergeCell ref="H57:J57"/>
    <mergeCell ref="H48:J48"/>
    <mergeCell ref="B1:M1"/>
    <mergeCell ref="A53:A57"/>
    <mergeCell ref="A46:A49"/>
    <mergeCell ref="A11:M11"/>
    <mergeCell ref="G3:J3"/>
    <mergeCell ref="A36:M36"/>
    <mergeCell ref="A37:M37"/>
    <mergeCell ref="A1:A5"/>
    <mergeCell ref="B2:B5"/>
    <mergeCell ref="H5:J5"/>
    <mergeCell ref="A7:M7"/>
    <mergeCell ref="A6:M6"/>
    <mergeCell ref="A8:M8"/>
    <mergeCell ref="K34:K35"/>
    <mergeCell ref="M34:M35"/>
    <mergeCell ref="K50:K51"/>
    <mergeCell ref="M50:M51"/>
    <mergeCell ref="H39:J39"/>
    <mergeCell ref="H44:J44"/>
    <mergeCell ref="H46:J46"/>
    <mergeCell ref="H12:J12"/>
    <mergeCell ref="H17:J17"/>
    <mergeCell ref="H18:J18"/>
    <mergeCell ref="H19:J19"/>
    <mergeCell ref="H51:J51"/>
    <mergeCell ref="A108:M108"/>
    <mergeCell ref="K64:K65"/>
    <mergeCell ref="A75:M75"/>
    <mergeCell ref="H47:J47"/>
    <mergeCell ref="H45:J45"/>
    <mergeCell ref="F3:F5"/>
    <mergeCell ref="H9:J9"/>
    <mergeCell ref="H10:J10"/>
    <mergeCell ref="G2:M2"/>
    <mergeCell ref="C2:F2"/>
    <mergeCell ref="A52:M52"/>
    <mergeCell ref="E3:E5"/>
    <mergeCell ref="C3:C5"/>
    <mergeCell ref="H32:J32"/>
    <mergeCell ref="H33:J33"/>
    <mergeCell ref="H29:J29"/>
    <mergeCell ref="M64:M65"/>
    <mergeCell ref="D3:D5"/>
    <mergeCell ref="H13:J13"/>
    <mergeCell ref="H14:J14"/>
    <mergeCell ref="H25:J25"/>
    <mergeCell ref="L4:L5"/>
    <mergeCell ref="M3:M5"/>
    <mergeCell ref="K4:K5"/>
    <mergeCell ref="G4:J4"/>
    <mergeCell ref="L64:L65"/>
    <mergeCell ref="A90:M90"/>
    <mergeCell ref="A87:M87"/>
    <mergeCell ref="H15:J15"/>
    <mergeCell ref="H16:J16"/>
    <mergeCell ref="A79:M79"/>
    <mergeCell ref="H24:J24"/>
    <mergeCell ref="H26:J26"/>
    <mergeCell ref="H27:J27"/>
    <mergeCell ref="H28:J28"/>
  </mergeCells>
  <printOptions/>
  <pageMargins left="0.28" right="0.22" top="0.49" bottom="0.46" header="0.49" footer="0.46"/>
  <pageSetup fitToHeight="3"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O42"/>
  <sheetViews>
    <sheetView zoomScalePageLayoutView="0" workbookViewId="0" topLeftCell="B1">
      <selection activeCell="B43" sqref="B43"/>
    </sheetView>
  </sheetViews>
  <sheetFormatPr defaultColWidth="11.421875" defaultRowHeight="12.75"/>
  <cols>
    <col min="1" max="1" width="2.8515625" style="0" hidden="1" customWidth="1"/>
    <col min="2" max="2" width="20.57421875" style="0" customWidth="1"/>
    <col min="3" max="3" width="3.00390625" style="18" customWidth="1"/>
    <col min="4" max="4" width="8.28125" style="0" customWidth="1"/>
    <col min="5" max="5" width="13.8515625" style="0" customWidth="1"/>
    <col min="6" max="6" width="9.7109375" style="0" customWidth="1"/>
    <col min="7" max="7" width="14.00390625" style="0" customWidth="1"/>
    <col min="8" max="8" width="10.28125" style="0" customWidth="1"/>
    <col min="9" max="9" width="9.8515625" style="0" customWidth="1"/>
    <col min="10" max="10" width="13.28125" style="0" customWidth="1"/>
    <col min="11" max="11" width="10.00390625" style="0" customWidth="1"/>
    <col min="12" max="12" width="11.8515625" style="0" customWidth="1"/>
    <col min="13" max="13" width="6.28125" style="0" customWidth="1"/>
    <col min="14" max="14" width="16.8515625" style="0" customWidth="1"/>
  </cols>
  <sheetData>
    <row r="1" spans="2:15" ht="12.75">
      <c r="B1" s="20"/>
      <c r="C1" s="21"/>
      <c r="D1" s="22"/>
      <c r="E1" s="22"/>
      <c r="F1" s="22"/>
      <c r="G1" s="22"/>
      <c r="H1" s="22"/>
      <c r="I1" s="22"/>
      <c r="J1" s="22"/>
      <c r="K1" s="22"/>
      <c r="L1" s="22"/>
      <c r="M1" s="23"/>
      <c r="N1" s="20"/>
      <c r="O1" s="20"/>
    </row>
    <row r="2" spans="2:15" ht="19.5" customHeight="1">
      <c r="B2" s="20"/>
      <c r="C2" s="24"/>
      <c r="D2" s="23"/>
      <c r="E2" s="20"/>
      <c r="F2" s="25"/>
      <c r="G2" s="278" t="s">
        <v>93</v>
      </c>
      <c r="H2" s="278"/>
      <c r="I2" s="278"/>
      <c r="J2" s="278"/>
      <c r="K2" s="278"/>
      <c r="L2" s="278"/>
      <c r="M2" s="278"/>
      <c r="N2" s="279"/>
      <c r="O2" s="20"/>
    </row>
    <row r="3" spans="2:15" ht="12.75">
      <c r="B3" s="20"/>
      <c r="C3" s="280" t="s">
        <v>92</v>
      </c>
      <c r="D3" s="281"/>
      <c r="E3" s="26"/>
      <c r="F3" s="27" t="s">
        <v>94</v>
      </c>
      <c r="G3" s="102" t="s">
        <v>99</v>
      </c>
      <c r="H3" s="28" t="s">
        <v>97</v>
      </c>
      <c r="I3" s="102" t="s">
        <v>98</v>
      </c>
      <c r="J3" s="28" t="s">
        <v>100</v>
      </c>
      <c r="K3" s="28" t="s">
        <v>104</v>
      </c>
      <c r="L3" s="28" t="s">
        <v>105</v>
      </c>
      <c r="M3" s="27" t="s">
        <v>108</v>
      </c>
      <c r="N3" s="29" t="s">
        <v>110</v>
      </c>
      <c r="O3" s="20"/>
    </row>
    <row r="4" spans="2:15" ht="12.75">
      <c r="B4" s="20"/>
      <c r="C4" s="280"/>
      <c r="D4" s="281"/>
      <c r="E4" s="26"/>
      <c r="F4" s="27" t="s">
        <v>95</v>
      </c>
      <c r="G4" s="102" t="s">
        <v>96</v>
      </c>
      <c r="H4" s="28"/>
      <c r="I4" s="102" t="s">
        <v>5</v>
      </c>
      <c r="J4" s="28" t="s">
        <v>101</v>
      </c>
      <c r="K4" s="28" t="s">
        <v>103</v>
      </c>
      <c r="L4" s="28" t="s">
        <v>106</v>
      </c>
      <c r="M4" s="27" t="s">
        <v>109</v>
      </c>
      <c r="N4" s="29" t="s">
        <v>111</v>
      </c>
      <c r="O4" s="20"/>
    </row>
    <row r="5" spans="2:15" ht="12.75">
      <c r="B5" s="20"/>
      <c r="C5" s="280"/>
      <c r="D5" s="281"/>
      <c r="E5" s="26"/>
      <c r="F5" s="30"/>
      <c r="G5" s="102"/>
      <c r="H5" s="28"/>
      <c r="I5" s="102"/>
      <c r="J5" s="28"/>
      <c r="K5" s="28"/>
      <c r="L5" s="28" t="s">
        <v>113</v>
      </c>
      <c r="M5" s="27"/>
      <c r="N5" s="29" t="s">
        <v>112</v>
      </c>
      <c r="O5" s="20"/>
    </row>
    <row r="6" spans="2:15" ht="12.75">
      <c r="B6" s="22"/>
      <c r="C6" s="31"/>
      <c r="D6" s="32"/>
      <c r="E6" s="32"/>
      <c r="F6" s="33"/>
      <c r="G6" s="103"/>
      <c r="H6" s="34"/>
      <c r="I6" s="103"/>
      <c r="J6" s="34"/>
      <c r="K6" s="34"/>
      <c r="L6" s="34" t="s">
        <v>107</v>
      </c>
      <c r="M6" s="35"/>
      <c r="N6" s="36"/>
      <c r="O6" s="20"/>
    </row>
    <row r="7" spans="1:15" ht="28.5" customHeight="1">
      <c r="A7" s="265" t="s">
        <v>114</v>
      </c>
      <c r="B7" s="264"/>
      <c r="C7" s="37" t="s">
        <v>0</v>
      </c>
      <c r="D7" s="282" t="s">
        <v>115</v>
      </c>
      <c r="E7" s="282"/>
      <c r="F7" s="76">
        <f>('Evaluation OPAS et non OPAS'!G34)*12</f>
        <v>0</v>
      </c>
      <c r="G7" s="77">
        <f>('Evaluation OPAS et non OPAS'!G50)*12</f>
        <v>0</v>
      </c>
      <c r="H7" s="77">
        <f>('Evaluation OPAS et non OPAS'!G64)*12</f>
        <v>0</v>
      </c>
      <c r="I7" s="78"/>
      <c r="J7" s="78"/>
      <c r="K7" s="78"/>
      <c r="L7" s="163">
        <f aca="true" t="shared" si="0" ref="L7:L14">SUM(F7:H7)</f>
        <v>0</v>
      </c>
      <c r="M7" s="199">
        <v>0</v>
      </c>
      <c r="N7" s="200">
        <f>L7*M7</f>
        <v>0</v>
      </c>
      <c r="O7" s="20"/>
    </row>
    <row r="8" spans="1:15" ht="26.25" customHeight="1">
      <c r="A8" s="265"/>
      <c r="B8" s="264"/>
      <c r="C8" s="59" t="s">
        <v>1</v>
      </c>
      <c r="D8" s="276" t="s">
        <v>40</v>
      </c>
      <c r="E8" s="277"/>
      <c r="F8" s="196">
        <f>('Evaluation OPAS et non OPAS'!H34)*12</f>
        <v>0</v>
      </c>
      <c r="G8" s="104">
        <f>('Evaluation OPAS et non OPAS'!H50)*12</f>
        <v>0</v>
      </c>
      <c r="H8" s="197"/>
      <c r="I8" s="197"/>
      <c r="J8" s="197"/>
      <c r="K8" s="197"/>
      <c r="L8" s="105">
        <f t="shared" si="0"/>
        <v>0</v>
      </c>
      <c r="M8" s="119">
        <v>0</v>
      </c>
      <c r="N8" s="120">
        <f>L8*M8</f>
        <v>0</v>
      </c>
      <c r="O8" s="20"/>
    </row>
    <row r="9" spans="1:15" ht="2.25" customHeight="1" hidden="1" thickBot="1">
      <c r="A9" s="265"/>
      <c r="B9" s="264"/>
      <c r="C9" s="121"/>
      <c r="D9" s="122"/>
      <c r="E9" s="123"/>
      <c r="F9" s="196"/>
      <c r="G9" s="104"/>
      <c r="H9" s="104"/>
      <c r="I9" s="197"/>
      <c r="J9" s="197"/>
      <c r="K9" s="197"/>
      <c r="L9" s="105">
        <f t="shared" si="0"/>
        <v>0</v>
      </c>
      <c r="M9" s="104"/>
      <c r="N9" s="106"/>
      <c r="O9" s="20"/>
    </row>
    <row r="10" spans="1:15" ht="9.75" customHeight="1" hidden="1" thickBot="1">
      <c r="A10" s="265"/>
      <c r="B10" s="264"/>
      <c r="C10" s="121"/>
      <c r="D10" s="122"/>
      <c r="E10" s="123"/>
      <c r="F10" s="201"/>
      <c r="G10" s="104"/>
      <c r="H10" s="104"/>
      <c r="I10" s="197"/>
      <c r="J10" s="197"/>
      <c r="K10" s="197"/>
      <c r="L10" s="105">
        <f t="shared" si="0"/>
        <v>0</v>
      </c>
      <c r="M10" s="104"/>
      <c r="N10" s="106"/>
      <c r="O10" s="20"/>
    </row>
    <row r="11" spans="1:15" s="1" customFormat="1" ht="12.75" customHeight="1" hidden="1" thickBot="1">
      <c r="A11" s="265"/>
      <c r="B11" s="264"/>
      <c r="C11" s="121"/>
      <c r="D11" s="122"/>
      <c r="E11" s="123"/>
      <c r="F11" s="201"/>
      <c r="G11" s="104"/>
      <c r="H11" s="104"/>
      <c r="I11" s="197"/>
      <c r="J11" s="197"/>
      <c r="K11" s="197"/>
      <c r="L11" s="105">
        <f t="shared" si="0"/>
        <v>0</v>
      </c>
      <c r="M11" s="104"/>
      <c r="N11" s="106"/>
      <c r="O11" s="38"/>
    </row>
    <row r="12" spans="1:15" ht="40.5" customHeight="1" hidden="1" thickBot="1">
      <c r="A12" s="265"/>
      <c r="B12" s="264"/>
      <c r="C12" s="124"/>
      <c r="D12" s="125"/>
      <c r="E12" s="126"/>
      <c r="F12" s="202"/>
      <c r="G12" s="104"/>
      <c r="H12" s="104"/>
      <c r="I12" s="197"/>
      <c r="J12" s="197"/>
      <c r="K12" s="197"/>
      <c r="L12" s="105">
        <f t="shared" si="0"/>
        <v>0</v>
      </c>
      <c r="M12" s="104"/>
      <c r="N12" s="106"/>
      <c r="O12" s="20"/>
    </row>
    <row r="13" spans="1:15" ht="26.25" customHeight="1">
      <c r="A13" s="193"/>
      <c r="B13" s="194"/>
      <c r="C13" s="59" t="s">
        <v>2</v>
      </c>
      <c r="D13" s="276" t="s">
        <v>40</v>
      </c>
      <c r="E13" s="277"/>
      <c r="F13" s="198"/>
      <c r="G13" s="197"/>
      <c r="H13" s="104">
        <f>('Evaluation OPAS et non OPAS'!H64:J64)*12</f>
        <v>0</v>
      </c>
      <c r="I13" s="203"/>
      <c r="J13" s="197"/>
      <c r="K13" s="197"/>
      <c r="L13" s="105">
        <f>SUM(F13:H13)</f>
        <v>0</v>
      </c>
      <c r="M13" s="119">
        <v>0</v>
      </c>
      <c r="N13" s="120">
        <f>L13*M13</f>
        <v>0</v>
      </c>
      <c r="O13" s="20"/>
    </row>
    <row r="14" spans="1:15" ht="15" customHeight="1">
      <c r="A14" s="160"/>
      <c r="B14" s="48"/>
      <c r="C14" s="268" t="s">
        <v>116</v>
      </c>
      <c r="D14" s="268"/>
      <c r="E14" s="268"/>
      <c r="F14" s="117">
        <f>SUM(F7:F8)</f>
        <v>0</v>
      </c>
      <c r="G14" s="118">
        <f>SUM(G7:G8)</f>
        <v>0</v>
      </c>
      <c r="H14" s="118">
        <f>SUM(H7:H13)</f>
        <v>0</v>
      </c>
      <c r="I14" s="39"/>
      <c r="J14" s="39"/>
      <c r="K14" s="40"/>
      <c r="L14" s="113">
        <f t="shared" si="0"/>
        <v>0</v>
      </c>
      <c r="M14" s="114"/>
      <c r="N14" s="115">
        <f>SUM(N7:N8)</f>
        <v>0</v>
      </c>
      <c r="O14" s="20"/>
    </row>
    <row r="15" spans="1:15" ht="27" customHeight="1">
      <c r="A15" s="48"/>
      <c r="B15" s="20"/>
      <c r="C15" s="107"/>
      <c r="D15" s="107"/>
      <c r="E15" s="107"/>
      <c r="F15" s="108"/>
      <c r="G15" s="109"/>
      <c r="H15" s="109"/>
      <c r="I15" s="109"/>
      <c r="J15" s="109"/>
      <c r="K15" s="109"/>
      <c r="L15" s="108"/>
      <c r="M15" s="110"/>
      <c r="N15" s="57"/>
      <c r="O15" s="20"/>
    </row>
    <row r="16" spans="1:15" ht="27.75" customHeight="1">
      <c r="A16" s="60" t="s">
        <v>4</v>
      </c>
      <c r="B16" s="262" t="s">
        <v>117</v>
      </c>
      <c r="C16" s="112" t="s">
        <v>0</v>
      </c>
      <c r="D16" s="266" t="s">
        <v>115</v>
      </c>
      <c r="E16" s="267"/>
      <c r="F16" s="196">
        <f>('Evaluation OPAS et non OPAS'!G35)*12</f>
        <v>0</v>
      </c>
      <c r="G16" s="104">
        <f>('Evaluation OPAS et non OPAS'!G51)*12</f>
        <v>0</v>
      </c>
      <c r="H16" s="104">
        <f>('Evaluation OPAS et non OPAS'!G65)*12</f>
        <v>0</v>
      </c>
      <c r="I16" s="104">
        <f>('Evaluation OPAS et non OPAS'!G69)*12</f>
        <v>0</v>
      </c>
      <c r="J16" s="104">
        <f>('Evaluation OPAS et non OPAS'!G77)*12</f>
        <v>0</v>
      </c>
      <c r="K16" s="104">
        <f>('Evaluation OPAS et non OPAS'!G83)*12</f>
        <v>0</v>
      </c>
      <c r="L16" s="111">
        <f>SUM(F16:K16)</f>
        <v>0</v>
      </c>
      <c r="M16" s="119">
        <v>0</v>
      </c>
      <c r="N16" s="120">
        <f>L16*M16</f>
        <v>0</v>
      </c>
      <c r="O16" s="20"/>
    </row>
    <row r="17" spans="1:15" ht="27.75" customHeight="1">
      <c r="A17" s="127"/>
      <c r="B17" s="262"/>
      <c r="C17" s="59" t="s">
        <v>1</v>
      </c>
      <c r="D17" s="276" t="s">
        <v>40</v>
      </c>
      <c r="E17" s="277"/>
      <c r="F17" s="196">
        <f>('Evaluation OPAS et non OPAS'!H35)*12</f>
        <v>0</v>
      </c>
      <c r="G17" s="104">
        <f>('Evaluation OPAS et non OPAS'!H51)*12</f>
        <v>0</v>
      </c>
      <c r="H17" s="197"/>
      <c r="I17" s="197"/>
      <c r="J17" s="104">
        <f>('Evaluation OPAS et non OPAS'!H77)*12</f>
        <v>0</v>
      </c>
      <c r="K17" s="104">
        <f>('Evaluation OPAS et non OPAS'!H83)*12</f>
        <v>0</v>
      </c>
      <c r="L17" s="111">
        <f>SUM(F17:K17)</f>
        <v>0</v>
      </c>
      <c r="M17" s="119">
        <v>0</v>
      </c>
      <c r="N17" s="120">
        <f>L17*M17</f>
        <v>0</v>
      </c>
      <c r="O17" s="20"/>
    </row>
    <row r="18" spans="1:15" ht="27.75" customHeight="1">
      <c r="A18" s="127"/>
      <c r="B18" s="195"/>
      <c r="C18" s="59" t="s">
        <v>2</v>
      </c>
      <c r="D18" s="276" t="s">
        <v>40</v>
      </c>
      <c r="E18" s="277"/>
      <c r="F18" s="198"/>
      <c r="G18" s="197"/>
      <c r="H18" s="104">
        <f>('Evaluation OPAS et non OPAS'!H65:J65)*12</f>
        <v>0</v>
      </c>
      <c r="I18" s="104">
        <f>('Evaluation OPAS et non OPAS'!H69)*12</f>
        <v>0</v>
      </c>
      <c r="J18" s="197"/>
      <c r="K18" s="197"/>
      <c r="L18" s="111">
        <f>SUM(F18:K18)</f>
        <v>0</v>
      </c>
      <c r="M18" s="119">
        <v>0</v>
      </c>
      <c r="N18" s="120">
        <f>L18*M18</f>
        <v>0</v>
      </c>
      <c r="O18" s="20"/>
    </row>
    <row r="19" spans="1:15" ht="15" customHeight="1">
      <c r="A19" s="160"/>
      <c r="B19" s="48"/>
      <c r="C19" s="268" t="s">
        <v>118</v>
      </c>
      <c r="D19" s="268"/>
      <c r="E19" s="268"/>
      <c r="F19" s="117">
        <f>SUM(F16:F18)</f>
        <v>0</v>
      </c>
      <c r="G19" s="117">
        <f aca="true" t="shared" si="1" ref="G19:L19">SUM(G16:G18)</f>
        <v>0</v>
      </c>
      <c r="H19" s="117">
        <f t="shared" si="1"/>
        <v>0</v>
      </c>
      <c r="I19" s="117">
        <f t="shared" si="1"/>
        <v>0</v>
      </c>
      <c r="J19" s="117">
        <f t="shared" si="1"/>
        <v>0</v>
      </c>
      <c r="K19" s="117">
        <f t="shared" si="1"/>
        <v>0</v>
      </c>
      <c r="L19" s="117">
        <f t="shared" si="1"/>
        <v>0</v>
      </c>
      <c r="M19" s="131"/>
      <c r="N19" s="115">
        <f>SUM(N16:N18)</f>
        <v>0</v>
      </c>
      <c r="O19" s="20"/>
    </row>
    <row r="20" spans="1:15" s="55" customFormat="1" ht="12.75">
      <c r="A20" s="48"/>
      <c r="B20" s="48"/>
      <c r="C20" s="161"/>
      <c r="D20" s="161"/>
      <c r="E20" s="192"/>
      <c r="F20" s="50"/>
      <c r="G20" s="51"/>
      <c r="H20" s="51"/>
      <c r="I20" s="51"/>
      <c r="J20" s="51"/>
      <c r="K20" s="51"/>
      <c r="L20" s="52"/>
      <c r="M20" s="53"/>
      <c r="N20" s="49"/>
      <c r="O20" s="54"/>
    </row>
    <row r="21" spans="1:15" ht="12.75">
      <c r="A21" s="263" t="s">
        <v>41</v>
      </c>
      <c r="B21" s="264"/>
      <c r="C21" s="175" t="s">
        <v>0</v>
      </c>
      <c r="D21" s="269"/>
      <c r="E21" s="270"/>
      <c r="F21" s="163"/>
      <c r="G21" s="164"/>
      <c r="H21" s="164"/>
      <c r="I21" s="164"/>
      <c r="J21" s="164"/>
      <c r="K21" s="164"/>
      <c r="L21" s="165">
        <v>0</v>
      </c>
      <c r="M21" s="166">
        <v>0</v>
      </c>
      <c r="N21" s="167">
        <f>L21*M21</f>
        <v>0</v>
      </c>
      <c r="O21" s="20"/>
    </row>
    <row r="22" spans="1:15" ht="12.75">
      <c r="A22" s="263"/>
      <c r="B22" s="264"/>
      <c r="C22" s="168" t="s">
        <v>1</v>
      </c>
      <c r="D22" s="271"/>
      <c r="E22" s="272"/>
      <c r="F22" s="79"/>
      <c r="G22" s="169"/>
      <c r="H22" s="169"/>
      <c r="I22" s="169"/>
      <c r="J22" s="169"/>
      <c r="K22" s="170"/>
      <c r="L22" s="132">
        <f>SUM(F22:K22)</f>
        <v>0</v>
      </c>
      <c r="M22" s="130">
        <v>0</v>
      </c>
      <c r="N22" s="171">
        <f>L22*M22</f>
        <v>0</v>
      </c>
      <c r="O22" s="20"/>
    </row>
    <row r="23" spans="1:15" ht="12.75">
      <c r="A23" s="263"/>
      <c r="B23" s="264"/>
      <c r="C23" s="168" t="s">
        <v>2</v>
      </c>
      <c r="D23" s="273"/>
      <c r="E23" s="273"/>
      <c r="F23" s="79"/>
      <c r="G23" s="77"/>
      <c r="H23" s="77"/>
      <c r="I23" s="77"/>
      <c r="J23" s="77"/>
      <c r="K23" s="77"/>
      <c r="L23" s="132">
        <f>SUM(F23:K23)</f>
        <v>0</v>
      </c>
      <c r="M23" s="133">
        <v>0</v>
      </c>
      <c r="N23" s="129">
        <f>L23*M23</f>
        <v>0</v>
      </c>
      <c r="O23" s="20"/>
    </row>
    <row r="24" spans="1:15" ht="13.5" customHeight="1">
      <c r="A24" s="263"/>
      <c r="B24" s="264"/>
      <c r="C24" s="168" t="s">
        <v>3</v>
      </c>
      <c r="D24" s="274"/>
      <c r="E24" s="275"/>
      <c r="F24" s="79"/>
      <c r="G24" s="77"/>
      <c r="H24" s="77"/>
      <c r="I24" s="77"/>
      <c r="J24" s="77"/>
      <c r="K24" s="77"/>
      <c r="L24" s="132">
        <f>SUM(F24:K24)</f>
        <v>0</v>
      </c>
      <c r="M24" s="133">
        <v>0</v>
      </c>
      <c r="N24" s="129">
        <f>L24*M24</f>
        <v>0</v>
      </c>
      <c r="O24" s="20"/>
    </row>
    <row r="25" spans="1:15" s="1" customFormat="1" ht="12.75" customHeight="1">
      <c r="A25" s="162"/>
      <c r="B25" s="172"/>
      <c r="C25" s="285" t="s">
        <v>118</v>
      </c>
      <c r="D25" s="285"/>
      <c r="E25" s="285"/>
      <c r="F25" s="117">
        <f>('Evaluation OPAS et non OPAS'!K34)*12</f>
        <v>0</v>
      </c>
      <c r="G25" s="128">
        <f>('Evaluation OPAS et non OPAS'!K50)*12</f>
        <v>0</v>
      </c>
      <c r="H25" s="128">
        <f>('Evaluation OPAS et non OPAS'!K64)*12</f>
        <v>0</v>
      </c>
      <c r="I25" s="128">
        <f>('Evaluation OPAS et non OPAS'!K69)*12</f>
        <v>0</v>
      </c>
      <c r="J25" s="128">
        <f>('Evaluation OPAS et non OPAS'!K77)*12</f>
        <v>0</v>
      </c>
      <c r="K25" s="128">
        <f>('Evaluation OPAS et non OPAS'!K83)*12</f>
        <v>0</v>
      </c>
      <c r="L25" s="117">
        <f>SUM(F25:K25)</f>
        <v>0</v>
      </c>
      <c r="M25" s="114">
        <v>0</v>
      </c>
      <c r="N25" s="115">
        <f>L25*M25</f>
        <v>0</v>
      </c>
      <c r="O25" s="38"/>
    </row>
    <row r="26" spans="1:15" s="1" customFormat="1" ht="12.75" customHeight="1">
      <c r="A26" s="162"/>
      <c r="B26" s="172"/>
      <c r="C26" s="176"/>
      <c r="D26" s="176"/>
      <c r="E26" s="176"/>
      <c r="F26" s="173"/>
      <c r="G26" s="174"/>
      <c r="H26" s="174"/>
      <c r="I26" s="174"/>
      <c r="J26" s="174"/>
      <c r="K26" s="174"/>
      <c r="L26" s="173"/>
      <c r="M26" s="110"/>
      <c r="N26" s="57"/>
      <c r="O26" s="38"/>
    </row>
    <row r="27" spans="1:15" s="1" customFormat="1" ht="12.75">
      <c r="A27" s="38"/>
      <c r="B27" s="265" t="s">
        <v>90</v>
      </c>
      <c r="C27" s="177"/>
      <c r="D27" s="287"/>
      <c r="E27" s="288"/>
      <c r="F27" s="80"/>
      <c r="G27" s="178"/>
      <c r="H27" s="80"/>
      <c r="I27" s="178"/>
      <c r="J27" s="80"/>
      <c r="K27" s="178"/>
      <c r="L27" s="179"/>
      <c r="M27" s="180"/>
      <c r="N27" s="181"/>
      <c r="O27" s="38"/>
    </row>
    <row r="28" spans="1:15" s="1" customFormat="1" ht="12.75">
      <c r="A28" s="38"/>
      <c r="B28" s="286"/>
      <c r="C28" s="41" t="s">
        <v>0</v>
      </c>
      <c r="D28" s="289"/>
      <c r="E28" s="290"/>
      <c r="F28" s="82"/>
      <c r="G28" s="82"/>
      <c r="H28" s="82"/>
      <c r="I28" s="82"/>
      <c r="J28" s="82"/>
      <c r="K28" s="82"/>
      <c r="L28" s="134">
        <v>0</v>
      </c>
      <c r="M28" s="183">
        <v>0</v>
      </c>
      <c r="N28" s="136">
        <f>L28*M28</f>
        <v>0</v>
      </c>
      <c r="O28" s="38"/>
    </row>
    <row r="29" spans="1:15" s="1" customFormat="1" ht="12.75">
      <c r="A29" s="38"/>
      <c r="B29" s="264"/>
      <c r="C29" s="41" t="s">
        <v>1</v>
      </c>
      <c r="D29" s="291"/>
      <c r="E29" s="292"/>
      <c r="F29" s="82"/>
      <c r="G29" s="81"/>
      <c r="H29" s="82"/>
      <c r="I29" s="38"/>
      <c r="J29" s="82"/>
      <c r="K29" s="38"/>
      <c r="L29" s="134">
        <f>SUM(F29:K29)</f>
        <v>0</v>
      </c>
      <c r="M29" s="135">
        <v>0</v>
      </c>
      <c r="N29" s="136">
        <f>L29*M29</f>
        <v>0</v>
      </c>
      <c r="O29" s="38"/>
    </row>
    <row r="30" spans="1:15" s="1" customFormat="1" ht="12.75" customHeight="1">
      <c r="A30" s="38"/>
      <c r="B30" s="264"/>
      <c r="C30" s="41" t="s">
        <v>2</v>
      </c>
      <c r="D30" s="293"/>
      <c r="E30" s="294"/>
      <c r="F30" s="82"/>
      <c r="G30" s="81"/>
      <c r="H30" s="82"/>
      <c r="I30" s="81"/>
      <c r="J30" s="82"/>
      <c r="K30" s="81"/>
      <c r="L30" s="134">
        <f>SUM(F30:K30)</f>
        <v>0</v>
      </c>
      <c r="M30" s="135">
        <v>0</v>
      </c>
      <c r="N30" s="136">
        <f>L30*M30</f>
        <v>0</v>
      </c>
      <c r="O30" s="38"/>
    </row>
    <row r="31" spans="1:15" s="1" customFormat="1" ht="12.75">
      <c r="A31" s="38"/>
      <c r="B31" s="264"/>
      <c r="C31" s="41" t="s">
        <v>3</v>
      </c>
      <c r="D31" s="293"/>
      <c r="E31" s="294"/>
      <c r="F31" s="83"/>
      <c r="G31" s="42"/>
      <c r="H31" s="83"/>
      <c r="I31" s="42"/>
      <c r="J31" s="83"/>
      <c r="K31" s="42"/>
      <c r="L31" s="134">
        <f>SUM(F31:K31)</f>
        <v>0</v>
      </c>
      <c r="M31" s="135">
        <v>0</v>
      </c>
      <c r="N31" s="136">
        <f>L31*M31</f>
        <v>0</v>
      </c>
      <c r="O31" s="38"/>
    </row>
    <row r="32" spans="1:15" ht="12.75" customHeight="1">
      <c r="A32" s="20"/>
      <c r="B32" s="264"/>
      <c r="C32" s="295" t="s">
        <v>6</v>
      </c>
      <c r="D32" s="296"/>
      <c r="E32" s="185"/>
      <c r="F32" s="117">
        <f>('Evaluation OPAS et non OPAS'!L34)*12</f>
        <v>0</v>
      </c>
      <c r="G32" s="117">
        <f>('Evaluation OPAS et non OPAS'!L50)*12</f>
        <v>0</v>
      </c>
      <c r="H32" s="117">
        <f>('Evaluation OPAS et non OPAS'!L64)*12</f>
        <v>0</v>
      </c>
      <c r="I32" s="117">
        <f>('Evaluation OPAS et non OPAS'!L69)*12</f>
        <v>0</v>
      </c>
      <c r="J32" s="117">
        <f>('Evaluation OPAS et non OPAS'!L77)*12</f>
        <v>0</v>
      </c>
      <c r="K32" s="117">
        <f>('Evaluation OPAS et non OPAS'!L83)*12</f>
        <v>0</v>
      </c>
      <c r="L32" s="117">
        <f>SUM(F32:K32)</f>
        <v>0</v>
      </c>
      <c r="M32" s="115">
        <v>0</v>
      </c>
      <c r="N32" s="115">
        <f>L32*M32</f>
        <v>0</v>
      </c>
      <c r="O32" s="20"/>
    </row>
    <row r="33" spans="1:15" ht="12.75">
      <c r="A33" s="20"/>
      <c r="B33" s="23"/>
      <c r="C33" s="182"/>
      <c r="D33" s="81"/>
      <c r="E33" s="81"/>
      <c r="F33" s="81"/>
      <c r="G33" s="81"/>
      <c r="H33" s="81"/>
      <c r="I33" s="81"/>
      <c r="J33" s="81"/>
      <c r="K33" s="81"/>
      <c r="L33" s="81"/>
      <c r="M33" s="184"/>
      <c r="N33" s="184"/>
      <c r="O33" s="20"/>
    </row>
    <row r="34" spans="1:15" ht="15">
      <c r="A34" s="20"/>
      <c r="B34" s="20"/>
      <c r="C34" s="186"/>
      <c r="D34" s="283" t="s">
        <v>119</v>
      </c>
      <c r="E34" s="284"/>
      <c r="F34" s="137">
        <f>F14+F19+F25+F32</f>
        <v>0</v>
      </c>
      <c r="G34" s="137">
        <f aca="true" t="shared" si="2" ref="G34:L34">G14+G19+G25+G32</f>
        <v>0</v>
      </c>
      <c r="H34" s="137">
        <f t="shared" si="2"/>
        <v>0</v>
      </c>
      <c r="I34" s="137">
        <f t="shared" si="2"/>
        <v>0</v>
      </c>
      <c r="J34" s="137">
        <f t="shared" si="2"/>
        <v>0</v>
      </c>
      <c r="K34" s="137">
        <f t="shared" si="2"/>
        <v>0</v>
      </c>
      <c r="L34" s="137">
        <f t="shared" si="2"/>
        <v>0</v>
      </c>
      <c r="M34" s="116"/>
      <c r="N34" s="138">
        <f>SUM(N14+N19+N25+N32)</f>
        <v>0</v>
      </c>
      <c r="O34" s="20"/>
    </row>
    <row r="35" spans="2:15" ht="12.75">
      <c r="B35" s="43"/>
      <c r="C35" s="19"/>
      <c r="D35" s="20"/>
      <c r="E35" s="20"/>
      <c r="F35" s="20"/>
      <c r="G35" s="20"/>
      <c r="H35" s="20"/>
      <c r="I35" s="20"/>
      <c r="J35" s="20"/>
      <c r="K35" s="20"/>
      <c r="L35" s="20"/>
      <c r="M35" s="20"/>
      <c r="N35" s="20"/>
      <c r="O35" s="20"/>
    </row>
    <row r="36" spans="2:15" ht="12.75">
      <c r="B36" s="20"/>
      <c r="C36" s="44" t="s">
        <v>120</v>
      </c>
      <c r="D36" s="45"/>
      <c r="E36" s="45"/>
      <c r="F36" s="45"/>
      <c r="G36" s="45"/>
      <c r="H36" s="45"/>
      <c r="I36" s="45"/>
      <c r="J36" s="45"/>
      <c r="K36" s="45"/>
      <c r="L36" s="20"/>
      <c r="M36" s="20"/>
      <c r="N36" s="20"/>
      <c r="O36" s="20"/>
    </row>
    <row r="37" spans="2:15" ht="12.75">
      <c r="B37" s="20"/>
      <c r="C37" s="19" t="s">
        <v>7</v>
      </c>
      <c r="D37" s="20" t="s">
        <v>121</v>
      </c>
      <c r="E37" s="20"/>
      <c r="F37" s="20"/>
      <c r="G37" s="20"/>
      <c r="H37" s="20"/>
      <c r="I37" s="20"/>
      <c r="J37" s="20"/>
      <c r="K37" s="20"/>
      <c r="L37" s="20"/>
      <c r="M37" s="20"/>
      <c r="N37" s="20"/>
      <c r="O37" s="20"/>
    </row>
    <row r="38" spans="3:15" ht="12.75">
      <c r="C38" s="19"/>
      <c r="D38" s="20" t="s">
        <v>122</v>
      </c>
      <c r="E38" s="20"/>
      <c r="F38" s="20"/>
      <c r="G38" s="20"/>
      <c r="H38" s="20"/>
      <c r="I38" s="20"/>
      <c r="J38" s="20"/>
      <c r="K38" s="20"/>
      <c r="L38" s="20"/>
      <c r="M38" s="20"/>
      <c r="N38" s="20"/>
      <c r="O38" s="20"/>
    </row>
    <row r="39" spans="2:15" ht="12.75">
      <c r="B39" s="20"/>
      <c r="C39" s="19"/>
      <c r="D39" s="20" t="s">
        <v>124</v>
      </c>
      <c r="E39" s="20"/>
      <c r="F39" s="20"/>
      <c r="G39" s="20"/>
      <c r="H39" s="20"/>
      <c r="I39" s="20"/>
      <c r="J39" s="20"/>
      <c r="K39" s="20"/>
      <c r="L39" s="20"/>
      <c r="M39" s="20"/>
      <c r="N39" s="20"/>
      <c r="O39" s="20"/>
    </row>
    <row r="40" spans="2:15" ht="12.75">
      <c r="B40" s="20"/>
      <c r="C40" s="19"/>
      <c r="D40" s="20" t="s">
        <v>123</v>
      </c>
      <c r="E40" s="20"/>
      <c r="F40" s="20"/>
      <c r="G40" s="20"/>
      <c r="H40" s="20"/>
      <c r="I40" s="20"/>
      <c r="J40" s="20"/>
      <c r="K40" s="20"/>
      <c r="L40" s="20"/>
      <c r="M40" s="20"/>
      <c r="N40" s="20"/>
      <c r="O40" s="20"/>
    </row>
    <row r="41" spans="2:14" ht="12.75">
      <c r="B41" s="20"/>
      <c r="C41" s="19"/>
      <c r="D41" s="20"/>
      <c r="E41" s="20"/>
      <c r="F41" s="20"/>
      <c r="G41" s="20"/>
      <c r="H41" s="20"/>
      <c r="I41" s="20"/>
      <c r="J41" s="20"/>
      <c r="K41" s="20"/>
      <c r="L41" s="20"/>
      <c r="M41" s="20"/>
      <c r="N41" s="20"/>
    </row>
    <row r="42" spans="3:14" ht="12.75">
      <c r="C42" s="19"/>
      <c r="D42" s="20"/>
      <c r="E42" s="20"/>
      <c r="F42" s="20"/>
      <c r="G42" s="20"/>
      <c r="H42" s="20"/>
      <c r="I42" s="20"/>
      <c r="J42" s="20"/>
      <c r="K42" s="20"/>
      <c r="L42" s="20"/>
      <c r="M42" s="20"/>
      <c r="N42" s="20"/>
    </row>
  </sheetData>
  <sheetProtection/>
  <protectedRanges>
    <protectedRange sqref="M7:M34" name="Plage1"/>
  </protectedRanges>
  <mergeCells count="26">
    <mergeCell ref="D34:E34"/>
    <mergeCell ref="C25:E25"/>
    <mergeCell ref="D17:E17"/>
    <mergeCell ref="B27:B32"/>
    <mergeCell ref="D27:E27"/>
    <mergeCell ref="D28:E28"/>
    <mergeCell ref="D29:E29"/>
    <mergeCell ref="D30:E30"/>
    <mergeCell ref="D31:E31"/>
    <mergeCell ref="C32:D32"/>
    <mergeCell ref="G2:N2"/>
    <mergeCell ref="C3:D5"/>
    <mergeCell ref="D7:E7"/>
    <mergeCell ref="C14:E14"/>
    <mergeCell ref="D8:E8"/>
    <mergeCell ref="D13:E13"/>
    <mergeCell ref="B16:B17"/>
    <mergeCell ref="A21:B24"/>
    <mergeCell ref="A7:B12"/>
    <mergeCell ref="D16:E16"/>
    <mergeCell ref="C19:E19"/>
    <mergeCell ref="D21:E21"/>
    <mergeCell ref="D22:E22"/>
    <mergeCell ref="D23:E23"/>
    <mergeCell ref="D24:E24"/>
    <mergeCell ref="D18:E18"/>
  </mergeCells>
  <printOptions/>
  <pageMargins left="0.787401575" right="0.69" top="0.57" bottom="0.5" header="0.4921259845" footer="0.4921259845"/>
  <pageSetup horizontalDpi="1200" verticalDpi="1200" orientation="landscape" paperSize="9" scale="8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AC_VS</dc:creator>
  <cp:keywords/>
  <dc:description/>
  <cp:lastModifiedBy>SCI</cp:lastModifiedBy>
  <cp:lastPrinted>2009-03-02T12:42:10Z</cp:lastPrinted>
  <dcterms:created xsi:type="dcterms:W3CDTF">2006-11-29T13:21:18Z</dcterms:created>
  <dcterms:modified xsi:type="dcterms:W3CDTF">2019-01-24T09:21:06Z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-965900326</vt:i4>
  </property>
  <property fmtid="{D5CDD505-2E9C-101B-9397-08002B2CF9AE}" pid="3" name="_EmailEntryID">
    <vt:lpwstr>0000000062DC0483CC4E0B49B90781BDB6B6191207008D2D69BE4CC96A40AAC91D4D30D960CB00000000010C00006F0822FE3A41B142BD8B5CA5BDE12090000046A73C420000</vt:lpwstr>
  </property>
  <property fmtid="{D5CDD505-2E9C-101B-9397-08002B2CF9AE}" pid="4" name="_EmailStoreID0">
    <vt:lpwstr>0000000038A1BB1005E5101AA1BB08002B2A56C20000454D534D44422E444C4C00000000000000001B55FA20AA6611CD9BC800AA002FC45A0C0000005374657068616E652E41594D4F4E4061646D696E2E76732E6368002F6F3D4D41494C2D56532F6F753D45786368616E67652041646D696E6973747261746976652047726</vt:lpwstr>
  </property>
  <property fmtid="{D5CDD505-2E9C-101B-9397-08002B2CF9AE}" pid="5" name="_EmailStoreID1">
    <vt:lpwstr>F7570202846594449424F484632335350444C54292F636E3D526563697069656E74732F636E3D37393034663432383435396634663263623037633039343964316235306633352D53544541594F00E94632F44800000002000000100000005300740065007000680061006E0065002E00410059004D004F004E004000610064</vt:lpwstr>
  </property>
  <property fmtid="{D5CDD505-2E9C-101B-9397-08002B2CF9AE}" pid="6" name="_EmailStoreID2">
    <vt:lpwstr>006D0069006E002E00760073002E006300680000000000</vt:lpwstr>
  </property>
  <property fmtid="{D5CDD505-2E9C-101B-9397-08002B2CF9AE}" pid="7" name="_ReviewingToolsShownOnce">
    <vt:lpwstr/>
  </property>
</Properties>
</file>