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45" yWindow="1395" windowWidth="18795" windowHeight="12525"/>
  </bookViews>
  <sheets>
    <sheet name="allemand" sheetId="4" r:id="rId1"/>
    <sheet name="français" sheetId="1" r:id="rId2"/>
  </sheets>
  <externalReferences>
    <externalReference r:id="rId3"/>
  </externalReferences>
  <definedNames>
    <definedName name="_xlnm.Print_Titles" localSheetId="0">allemand!$1:$1</definedName>
    <definedName name="_xlnm.Print_Titles" localSheetId="1">français!$1:$1</definedName>
  </definedNames>
  <calcPr calcId="145621"/>
</workbook>
</file>

<file path=xl/calcChain.xml><?xml version="1.0" encoding="utf-8"?>
<calcChain xmlns="http://schemas.openxmlformats.org/spreadsheetml/2006/main">
  <c r="D2" i="4" l="1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<sst xmlns="http://schemas.openxmlformats.org/spreadsheetml/2006/main" count="272" uniqueCount="145">
  <si>
    <t>Commune</t>
  </si>
  <si>
    <t xml:space="preserve">ZWISCHBERGEN             </t>
  </si>
  <si>
    <t xml:space="preserve">TRIENT                   </t>
  </si>
  <si>
    <t xml:space="preserve">EISTEN                   </t>
  </si>
  <si>
    <t xml:space="preserve">BAGNES                   </t>
  </si>
  <si>
    <t xml:space="preserve">FINHAUT                  </t>
  </si>
  <si>
    <t xml:space="preserve">BG-ST-PIERRE             </t>
  </si>
  <si>
    <t xml:space="preserve">ICOGNE                   </t>
  </si>
  <si>
    <t xml:space="preserve">HEREMENCE                </t>
  </si>
  <si>
    <t xml:space="preserve">LENS                     </t>
  </si>
  <si>
    <t xml:space="preserve">ERGISCH                  </t>
  </si>
  <si>
    <t xml:space="preserve">ZERMATT                  </t>
  </si>
  <si>
    <t xml:space="preserve">SIMPLON                  </t>
  </si>
  <si>
    <t xml:space="preserve">FIESCHERTAL              </t>
  </si>
  <si>
    <t xml:space="preserve">RANDA                    </t>
  </si>
  <si>
    <t xml:space="preserve">ANNIVIERS                </t>
  </si>
  <si>
    <t xml:space="preserve">VISP                     </t>
  </si>
  <si>
    <t xml:space="preserve">BITSCH                   </t>
  </si>
  <si>
    <t xml:space="preserve">OBEREMS                  </t>
  </si>
  <si>
    <t xml:space="preserve">SALVAN                   </t>
  </si>
  <si>
    <t xml:space="preserve">SAAS-ALMAGELL            </t>
  </si>
  <si>
    <t xml:space="preserve">LALDEN                   </t>
  </si>
  <si>
    <t xml:space="preserve">EVOLENE                  </t>
  </si>
  <si>
    <t xml:space="preserve">BINN                     </t>
  </si>
  <si>
    <t xml:space="preserve">ST. NIKLAUS              </t>
  </si>
  <si>
    <t xml:space="preserve">EVIONNAZ                 </t>
  </si>
  <si>
    <t xml:space="preserve">CHAMPERY                 </t>
  </si>
  <si>
    <t xml:space="preserve">INDEN                    </t>
  </si>
  <si>
    <t xml:space="preserve">SAAS-FEE                 </t>
  </si>
  <si>
    <t xml:space="preserve">FERDEN                   </t>
  </si>
  <si>
    <t xml:space="preserve">BISTER                   </t>
  </si>
  <si>
    <t xml:space="preserve">RIEDERALP                </t>
  </si>
  <si>
    <t xml:space="preserve">VENTHONE                 </t>
  </si>
  <si>
    <t xml:space="preserve">OBERGOMS                 </t>
  </si>
  <si>
    <t xml:space="preserve">STEG-HOHTENN             </t>
  </si>
  <si>
    <t xml:space="preserve">SAAS-BALEN               </t>
  </si>
  <si>
    <t xml:space="preserve">STALDEN                  </t>
  </si>
  <si>
    <t xml:space="preserve">SION                     </t>
  </si>
  <si>
    <t xml:space="preserve">MARTIGNY                 </t>
  </si>
  <si>
    <t xml:space="preserve">ERNEN                    </t>
  </si>
  <si>
    <t xml:space="preserve">LEUKERBAD                </t>
  </si>
  <si>
    <t xml:space="preserve">BRIG-GLIS                </t>
  </si>
  <si>
    <t xml:space="preserve">RARON                    </t>
  </si>
  <si>
    <t xml:space="preserve">VEYSONNAZ                </t>
  </si>
  <si>
    <t xml:space="preserve">BELLWALD                 </t>
  </si>
  <si>
    <t xml:space="preserve">MONTHEY                  </t>
  </si>
  <si>
    <t xml:space="preserve">NENDAZ                   </t>
  </si>
  <si>
    <t xml:space="preserve">VEX                      </t>
  </si>
  <si>
    <t xml:space="preserve">TAESCH                   </t>
  </si>
  <si>
    <t xml:space="preserve">ORSIERES                 </t>
  </si>
  <si>
    <t xml:space="preserve">PORT-VALAIS              </t>
  </si>
  <si>
    <t xml:space="preserve">SIERRE                   </t>
  </si>
  <si>
    <t xml:space="preserve">SEMBRANCHER              </t>
  </si>
  <si>
    <t xml:space="preserve">MARTIGNY-COMBE           </t>
  </si>
  <si>
    <t xml:space="preserve">VEYRAS                   </t>
  </si>
  <si>
    <t xml:space="preserve">TROISTORRENTS            </t>
  </si>
  <si>
    <t xml:space="preserve">ARBAZ                    </t>
  </si>
  <si>
    <t xml:space="preserve">GRENGIOLS                </t>
  </si>
  <si>
    <t xml:space="preserve">SALGESCH                 </t>
  </si>
  <si>
    <t xml:space="preserve">NATERS                   </t>
  </si>
  <si>
    <t xml:space="preserve">AYENT                    </t>
  </si>
  <si>
    <t xml:space="preserve">VAL D'ILLIEZ             </t>
  </si>
  <si>
    <t xml:space="preserve">ST-MARTIN                </t>
  </si>
  <si>
    <t xml:space="preserve">TERMEN                   </t>
  </si>
  <si>
    <t xml:space="preserve">VIONNAZ                  </t>
  </si>
  <si>
    <t xml:space="preserve">SAVIESE                  </t>
  </si>
  <si>
    <t xml:space="preserve">GRIMISUAT                </t>
  </si>
  <si>
    <t xml:space="preserve">VOUVRY                   </t>
  </si>
  <si>
    <t xml:space="preserve">FIESCH                   </t>
  </si>
  <si>
    <t xml:space="preserve">GAMPEL-BRATSCH           </t>
  </si>
  <si>
    <t xml:space="preserve">LEYTRON                  </t>
  </si>
  <si>
    <t xml:space="preserve">BOVERNIER                </t>
  </si>
  <si>
    <t xml:space="preserve">MOEREL-FILET             </t>
  </si>
  <si>
    <t xml:space="preserve">RIED-BRIG                </t>
  </si>
  <si>
    <t xml:space="preserve">RIDDES                   </t>
  </si>
  <si>
    <t xml:space="preserve">EMBD                     </t>
  </si>
  <si>
    <t xml:space="preserve">ST-GINGOLPH              </t>
  </si>
  <si>
    <t xml:space="preserve">GRAECHEN                 </t>
  </si>
  <si>
    <t xml:space="preserve">COLLONGES                </t>
  </si>
  <si>
    <t xml:space="preserve">CONTHEY                  </t>
  </si>
  <si>
    <t xml:space="preserve">CHAMOSON                 </t>
  </si>
  <si>
    <t xml:space="preserve">ST-LEONARD               </t>
  </si>
  <si>
    <t xml:space="preserve">LIDDES                   </t>
  </si>
  <si>
    <t xml:space="preserve">VETROZ                   </t>
  </si>
  <si>
    <t xml:space="preserve">NIEDERGESTELN            </t>
  </si>
  <si>
    <t xml:space="preserve">COLLOMBEY-MURAZ          </t>
  </si>
  <si>
    <t xml:space="preserve">ISERABLES                </t>
  </si>
  <si>
    <t xml:space="preserve">SAAS-GRUND               </t>
  </si>
  <si>
    <t xml:space="preserve">MIEGE                    </t>
  </si>
  <si>
    <t xml:space="preserve">VISPERTERMINEN           </t>
  </si>
  <si>
    <t xml:space="preserve">ARDON                    </t>
  </si>
  <si>
    <t xml:space="preserve">UNTERBAECH               </t>
  </si>
  <si>
    <t xml:space="preserve">WILER                    </t>
  </si>
  <si>
    <t xml:space="preserve">MASSONGEX                </t>
  </si>
  <si>
    <t xml:space="preserve">ZENEGGEN                 </t>
  </si>
  <si>
    <t xml:space="preserve">CHALAIS                  </t>
  </si>
  <si>
    <t xml:space="preserve">CHIPPIS                  </t>
  </si>
  <si>
    <t xml:space="preserve">VERNAYAZ                 </t>
  </si>
  <si>
    <t xml:space="preserve">GUTTET-FESCHEL           </t>
  </si>
  <si>
    <t xml:space="preserve">STALDENRIED              </t>
  </si>
  <si>
    <t xml:space="preserve">SAXON                    </t>
  </si>
  <si>
    <t xml:space="preserve">BUERCHEN                 </t>
  </si>
  <si>
    <t xml:space="preserve">VOLLEGES                 </t>
  </si>
  <si>
    <t xml:space="preserve">SAILLON                  </t>
  </si>
  <si>
    <t xml:space="preserve">TOERBEL                  </t>
  </si>
  <si>
    <t xml:space="preserve">CHARRAT                  </t>
  </si>
  <si>
    <t xml:space="preserve">KIPPEL                   </t>
  </si>
  <si>
    <t xml:space="preserve">ALBINEN                  </t>
  </si>
  <si>
    <t xml:space="preserve">LEUK                     </t>
  </si>
  <si>
    <t xml:space="preserve">FULLY                    </t>
  </si>
  <si>
    <t xml:space="preserve">AGARN                    </t>
  </si>
  <si>
    <t xml:space="preserve">VAREN                    </t>
  </si>
  <si>
    <t xml:space="preserve">EISCHOLL                 </t>
  </si>
  <si>
    <t xml:space="preserve">GRONE                    </t>
  </si>
  <si>
    <t xml:space="preserve">ST-MAURICE               </t>
  </si>
  <si>
    <t xml:space="preserve">AUSSERBERG               </t>
  </si>
  <si>
    <t xml:space="preserve">LAX                      </t>
  </si>
  <si>
    <t xml:space="preserve">DORENAZ                  </t>
  </si>
  <si>
    <t xml:space="preserve">EGGERBERG                </t>
  </si>
  <si>
    <t xml:space="preserve">BALTSCHIEDER             </t>
  </si>
  <si>
    <t xml:space="preserve">VEROSSAZ                 </t>
  </si>
  <si>
    <t xml:space="preserve">BLATTEN                  </t>
  </si>
  <si>
    <t>MONT-NOBLE</t>
  </si>
  <si>
    <t>No</t>
  </si>
  <si>
    <t>Montant par commune de la péréquation des ressources</t>
  </si>
  <si>
    <t>Montant réparti par habitant
de la péréquation des ressources
(-) commune contributrice
(+) commune bénéficiaire</t>
  </si>
  <si>
    <t>Montant réparti par habitant
de la compensation
des charges
canton = contributeur
(+) commune bénéficiaire</t>
  </si>
  <si>
    <t>Montant par commune de la compensation des charges</t>
  </si>
  <si>
    <t>Population
moyenne
2007-2009</t>
  </si>
  <si>
    <t>Nr</t>
  </si>
  <si>
    <t>Gemeinde</t>
  </si>
  <si>
    <t>Betrag pro Gemeinde
Ressourcen-
ausgleichsfonds</t>
  </si>
  <si>
    <t>Betrag pro Gemeinde
Lasten-
ausgleichsfonds</t>
  </si>
  <si>
    <t>Betrag pro Kopf
Ressourcenausgleich
(-) Zahlergemeinden
(+) Nehmergemeinden</t>
  </si>
  <si>
    <t>Betrag pro Kopf
Lastenausgleich
Zahler = Kanton
(+) Nehmergemeinden</t>
  </si>
  <si>
    <t xml:space="preserve">BETTMERALP                   </t>
  </si>
  <si>
    <t xml:space="preserve">TURTMANN-UNTEREMS                 </t>
  </si>
  <si>
    <t>Ressourcenindex
2017</t>
  </si>
  <si>
    <t>Synthetische Lastenindex
2017</t>
  </si>
  <si>
    <t>Netto-Betrag pro Gemeinde für das Jahr 2017
(-) Zahlergemeinden
(+) Nehmergemeinden</t>
  </si>
  <si>
    <t>Indice de ressources
2017</t>
  </si>
  <si>
    <t>Indice
synthétique
de charges
2017</t>
  </si>
  <si>
    <t>Montant net par commune pour l'année 2017
(-) commune contributrice
(+) commune bénéficiaire</t>
  </si>
  <si>
    <t>GOMS</t>
  </si>
  <si>
    <t>CRANS-MONTANA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</si>
</sst>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SFr.&quot;\ #,##0;&quot;SFr.&quot;\ \-#,##0"/>
    <numFmt numFmtId="165" formatCode="0.0%"/>
    <numFmt numFmtId="166" formatCode="#,##0_ ;\-#,##0\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164" fontId="4" fillId="0" borderId="0" xfId="0" applyNumberFormat="1" applyFont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166" fontId="4" fillId="0" borderId="0" xfId="0" applyNumberFormat="1" applyFont="1"/>
    <xf numFmtId="0" fontId="6" fillId="0" borderId="0" xfId="0" applyFont="1"/>
    <xf numFmtId="3" fontId="4" fillId="4" borderId="2" xfId="0" applyNumberFormat="1" applyFont="1" applyFill="1" applyBorder="1"/>
    <xf numFmtId="0" fontId="4" fillId="4" borderId="2" xfId="0" applyFont="1" applyFill="1" applyBorder="1"/>
    <xf numFmtId="1" fontId="4" fillId="4" borderId="2" xfId="0" applyNumberFormat="1" applyFont="1" applyFill="1" applyBorder="1"/>
    <xf numFmtId="165" fontId="4" fillId="4" borderId="2" xfId="0" applyNumberFormat="1" applyFont="1" applyFill="1" applyBorder="1"/>
    <xf numFmtId="3" fontId="4" fillId="4" borderId="2" xfId="1" applyNumberFormat="1" applyFont="1" applyFill="1" applyBorder="1"/>
    <xf numFmtId="3" fontId="4" fillId="4" borderId="3" xfId="0" applyNumberFormat="1" applyFont="1" applyFill="1" applyBorder="1"/>
    <xf numFmtId="0" fontId="4" fillId="4" borderId="3" xfId="0" applyFont="1" applyFill="1" applyBorder="1"/>
    <xf numFmtId="1" fontId="4" fillId="4" borderId="3" xfId="0" applyNumberFormat="1" applyFont="1" applyFill="1" applyBorder="1"/>
    <xf numFmtId="165" fontId="4" fillId="4" borderId="3" xfId="0" applyNumberFormat="1" applyFont="1" applyFill="1" applyBorder="1"/>
    <xf numFmtId="3" fontId="4" fillId="4" borderId="3" xfId="1" applyNumberFormat="1" applyFont="1" applyFill="1" applyBorder="1"/>
    <xf numFmtId="0" fontId="2" fillId="4" borderId="2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3-Resultats_2016-04-03%20B2017-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mé"/>
      <sheetName val="Résultats B2017"/>
    </sheetNames>
    <sheetDataSet>
      <sheetData sheetId="0"/>
      <sheetData sheetId="1">
        <row r="10">
          <cell r="A10">
            <v>143</v>
          </cell>
          <cell r="B10" t="str">
            <v xml:space="preserve">BAGNES                   </v>
          </cell>
          <cell r="C10">
            <v>7853.333333333333</v>
          </cell>
          <cell r="D10">
            <v>8721.9781041297374</v>
          </cell>
          <cell r="E10">
            <v>2.6929546758370266</v>
          </cell>
          <cell r="F10">
            <v>-1096.632910046661</v>
          </cell>
          <cell r="G10">
            <v>0</v>
          </cell>
          <cell r="H10">
            <v>-1096.632910046661</v>
          </cell>
          <cell r="I10">
            <v>2.3543637406696214</v>
          </cell>
          <cell r="J10">
            <v>-8612224</v>
          </cell>
          <cell r="K10">
            <v>0</v>
          </cell>
          <cell r="L10">
            <v>-8612224</v>
          </cell>
          <cell r="N10">
            <v>-8612224</v>
          </cell>
          <cell r="O10">
            <v>244.60594325265856</v>
          </cell>
          <cell r="P10">
            <v>1920972.0076775451</v>
          </cell>
          <cell r="Q10">
            <v>178.72576400679117</v>
          </cell>
          <cell r="R10">
            <v>1403593</v>
          </cell>
          <cell r="T10">
            <v>-917.9071731748727</v>
          </cell>
          <cell r="U10">
            <v>-7208631</v>
          </cell>
        </row>
        <row r="11">
          <cell r="A11">
            <v>104</v>
          </cell>
          <cell r="B11" t="str">
            <v xml:space="preserve">CRANS-MONTANA                  </v>
          </cell>
          <cell r="C11">
            <v>10607</v>
          </cell>
          <cell r="D11">
            <v>4490.0308039271886</v>
          </cell>
          <cell r="E11">
            <v>1.3863196288423232</v>
          </cell>
          <cell r="F11">
            <v>-250.24345000615114</v>
          </cell>
          <cell r="G11">
            <v>0</v>
          </cell>
          <cell r="H11">
            <v>-250.24345000615114</v>
          </cell>
          <cell r="I11">
            <v>1.3090557030738585</v>
          </cell>
          <cell r="J11">
            <v>-2654332</v>
          </cell>
          <cell r="K11">
            <v>0</v>
          </cell>
          <cell r="L11">
            <v>-2654332</v>
          </cell>
          <cell r="N11">
            <v>-2654332</v>
          </cell>
          <cell r="O11">
            <v>7.0547345731762334</v>
          </cell>
          <cell r="P11">
            <v>74829.569617680303</v>
          </cell>
          <cell r="Q11">
            <v>5.1547091543320445</v>
          </cell>
          <cell r="R11">
            <v>54676</v>
          </cell>
          <cell r="T11">
            <v>-245.08871499952861</v>
          </cell>
          <cell r="U11">
            <v>-2599656</v>
          </cell>
        </row>
        <row r="12">
          <cell r="A12">
            <v>100</v>
          </cell>
          <cell r="B12" t="str">
            <v xml:space="preserve">LENS                     </v>
          </cell>
          <cell r="C12">
            <v>3894.6666666666665</v>
          </cell>
          <cell r="D12">
            <v>6138.8235535858903</v>
          </cell>
          <cell r="E12">
            <v>1.8953926959459027</v>
          </cell>
          <cell r="F12">
            <v>-580.00199993789147</v>
          </cell>
          <cell r="G12">
            <v>0</v>
          </cell>
          <cell r="H12">
            <v>-580.00199993789147</v>
          </cell>
          <cell r="I12">
            <v>1.7163141567567219</v>
          </cell>
          <cell r="J12">
            <v>-2258914</v>
          </cell>
          <cell r="K12">
            <v>0</v>
          </cell>
          <cell r="L12">
            <v>-2258914</v>
          </cell>
          <cell r="N12">
            <v>-2258914</v>
          </cell>
          <cell r="O12">
            <v>80.543036168053618</v>
          </cell>
          <cell r="P12">
            <v>313688.27819584613</v>
          </cell>
          <cell r="Q12">
            <v>58.850222526532015</v>
          </cell>
          <cell r="R12">
            <v>229202</v>
          </cell>
          <cell r="T12">
            <v>-521.15166039027736</v>
          </cell>
          <cell r="U12">
            <v>-2029712</v>
          </cell>
        </row>
        <row r="13">
          <cell r="A13">
            <v>62</v>
          </cell>
          <cell r="B13" t="str">
            <v xml:space="preserve">ZERMATT                  </v>
          </cell>
          <cell r="C13">
            <v>5761</v>
          </cell>
          <cell r="D13">
            <v>5601.4815642160684</v>
          </cell>
          <cell r="E13">
            <v>1.7294856499156128</v>
          </cell>
          <cell r="F13">
            <v>-472.53360206392711</v>
          </cell>
          <cell r="G13">
            <v>0</v>
          </cell>
          <cell r="H13">
            <v>-472.53360206392711</v>
          </cell>
          <cell r="I13">
            <v>1.5835885199324904</v>
          </cell>
          <cell r="J13">
            <v>-2722266</v>
          </cell>
          <cell r="K13">
            <v>0</v>
          </cell>
          <cell r="L13">
            <v>-2722266</v>
          </cell>
          <cell r="N13">
            <v>-2722266</v>
          </cell>
          <cell r="O13">
            <v>168.24928818328328</v>
          </cell>
          <cell r="P13">
            <v>969284.14922389504</v>
          </cell>
          <cell r="Q13">
            <v>122.93438639125152</v>
          </cell>
          <cell r="R13">
            <v>708225</v>
          </cell>
          <cell r="T13">
            <v>-349.59920152751261</v>
          </cell>
          <cell r="U13">
            <v>-2014041</v>
          </cell>
        </row>
        <row r="14">
          <cell r="A14">
            <v>59</v>
          </cell>
          <cell r="B14" t="str">
            <v xml:space="preserve">VISP                     </v>
          </cell>
          <cell r="C14">
            <v>7283</v>
          </cell>
          <cell r="D14">
            <v>3765.6962266182622</v>
          </cell>
          <cell r="E14">
            <v>1.162677679327347</v>
          </cell>
          <cell r="F14">
            <v>-105.37653454436587</v>
          </cell>
          <cell r="G14">
            <v>0</v>
          </cell>
          <cell r="H14">
            <v>-105.37653454436587</v>
          </cell>
          <cell r="I14">
            <v>1.1301421434618777</v>
          </cell>
          <cell r="J14">
            <v>-767457</v>
          </cell>
          <cell r="K14">
            <v>0</v>
          </cell>
          <cell r="L14">
            <v>-767457</v>
          </cell>
          <cell r="N14">
            <v>-767457</v>
          </cell>
          <cell r="O14">
            <v>-199.3339447318366</v>
          </cell>
          <cell r="P14">
            <v>-1451749.1194819659</v>
          </cell>
          <cell r="Q14">
            <v>0</v>
          </cell>
          <cell r="R14">
            <v>0</v>
          </cell>
          <cell r="T14">
            <v>-105.37649320335026</v>
          </cell>
          <cell r="U14">
            <v>-767457</v>
          </cell>
        </row>
        <row r="15">
          <cell r="A15">
            <v>125</v>
          </cell>
          <cell r="B15" t="str">
            <v xml:space="preserve">SION                     </v>
          </cell>
          <cell r="C15">
            <v>32542</v>
          </cell>
          <cell r="D15">
            <v>3351.338088943583</v>
          </cell>
          <cell r="E15">
            <v>1.0347425170281193</v>
          </cell>
          <cell r="F15">
            <v>-22.50490700943001</v>
          </cell>
          <cell r="G15">
            <v>0</v>
          </cell>
          <cell r="H15">
            <v>-22.50490700943001</v>
          </cell>
          <cell r="I15">
            <v>1.0277940136224952</v>
          </cell>
          <cell r="J15">
            <v>-732355</v>
          </cell>
          <cell r="K15">
            <v>0</v>
          </cell>
          <cell r="L15">
            <v>-732355</v>
          </cell>
          <cell r="N15">
            <v>-732355</v>
          </cell>
          <cell r="O15">
            <v>-199.86092042271173</v>
          </cell>
          <cell r="P15">
            <v>-6503874.0723958854</v>
          </cell>
          <cell r="Q15">
            <v>0</v>
          </cell>
          <cell r="R15">
            <v>0</v>
          </cell>
          <cell r="T15">
            <v>-22.504916723004118</v>
          </cell>
          <cell r="U15">
            <v>-732355</v>
          </cell>
        </row>
        <row r="16">
          <cell r="A16">
            <v>138</v>
          </cell>
          <cell r="B16" t="str">
            <v xml:space="preserve">MARTIGNY                 </v>
          </cell>
          <cell r="C16">
            <v>16819</v>
          </cell>
          <cell r="D16">
            <v>3414.2698391305271</v>
          </cell>
          <cell r="E16">
            <v>1.0541730119114181</v>
          </cell>
          <cell r="F16">
            <v>-35.091257046818832</v>
          </cell>
          <cell r="G16">
            <v>0</v>
          </cell>
          <cell r="H16">
            <v>-35.091257046818832</v>
          </cell>
          <cell r="I16">
            <v>1.0433384095291345</v>
          </cell>
          <cell r="J16">
            <v>-590200</v>
          </cell>
          <cell r="K16">
            <v>0</v>
          </cell>
          <cell r="L16">
            <v>-590200</v>
          </cell>
          <cell r="N16">
            <v>-590200</v>
          </cell>
          <cell r="O16">
            <v>-217.55442704459142</v>
          </cell>
          <cell r="P16">
            <v>-3659047.9084629831</v>
          </cell>
          <cell r="Q16">
            <v>0</v>
          </cell>
          <cell r="R16">
            <v>0</v>
          </cell>
          <cell r="T16">
            <v>-35.091265830310959</v>
          </cell>
          <cell r="U16">
            <v>-590200</v>
          </cell>
        </row>
        <row r="17">
          <cell r="A17">
            <v>24</v>
          </cell>
          <cell r="B17" t="str">
            <v xml:space="preserve">BITSCH                   </v>
          </cell>
          <cell r="C17">
            <v>855.66666666666663</v>
          </cell>
          <cell r="D17">
            <v>6200.5546810383576</v>
          </cell>
          <cell r="E17">
            <v>1.914452492511902</v>
          </cell>
          <cell r="F17">
            <v>-592.34822542838492</v>
          </cell>
          <cell r="G17">
            <v>0</v>
          </cell>
          <cell r="H17">
            <v>-592.34822542838492</v>
          </cell>
          <cell r="I17">
            <v>1.7315619940095215</v>
          </cell>
          <cell r="J17">
            <v>-506853</v>
          </cell>
          <cell r="K17">
            <v>0</v>
          </cell>
          <cell r="L17">
            <v>-506853</v>
          </cell>
          <cell r="N17">
            <v>-506853</v>
          </cell>
          <cell r="O17">
            <v>-139.81948587760758</v>
          </cell>
          <cell r="P17">
            <v>-119638.87341593954</v>
          </cell>
          <cell r="Q17">
            <v>0</v>
          </cell>
          <cell r="R17">
            <v>0</v>
          </cell>
          <cell r="T17">
            <v>-592.34865601869888</v>
          </cell>
          <cell r="U17">
            <v>-506853</v>
          </cell>
        </row>
        <row r="18">
          <cell r="A18">
            <v>152</v>
          </cell>
          <cell r="B18" t="str">
            <v xml:space="preserve">FINHAUT                  </v>
          </cell>
          <cell r="C18">
            <v>435</v>
          </cell>
          <cell r="D18">
            <v>9212.5546508897369</v>
          </cell>
          <cell r="E18">
            <v>2.8444226558847867</v>
          </cell>
          <cell r="F18">
            <v>-1194.7482193986609</v>
          </cell>
          <cell r="G18">
            <v>0</v>
          </cell>
          <cell r="H18">
            <v>-1194.7482193986609</v>
          </cell>
          <cell r="I18">
            <v>2.4755381247078296</v>
          </cell>
          <cell r="J18">
            <v>-519715</v>
          </cell>
          <cell r="K18">
            <v>0</v>
          </cell>
          <cell r="L18">
            <v>-519715</v>
          </cell>
          <cell r="N18">
            <v>-519715</v>
          </cell>
          <cell r="O18">
            <v>206.38986437406288</v>
          </cell>
          <cell r="P18">
            <v>89779.591002717352</v>
          </cell>
          <cell r="Q18">
            <v>150.80229885057472</v>
          </cell>
          <cell r="R18">
            <v>65599</v>
          </cell>
          <cell r="T18">
            <v>-1043.9448275862069</v>
          </cell>
          <cell r="U18">
            <v>-454116</v>
          </cell>
        </row>
        <row r="19">
          <cell r="A19">
            <v>124</v>
          </cell>
          <cell r="B19" t="str">
            <v xml:space="preserve">SAVIESE                  </v>
          </cell>
          <cell r="C19">
            <v>6949.333333333333</v>
          </cell>
          <cell r="D19">
            <v>3480.2551304644439</v>
          </cell>
          <cell r="E19">
            <v>1.0745463030057862</v>
          </cell>
          <cell r="F19">
            <v>-48.288315313602197</v>
          </cell>
          <cell r="G19">
            <v>0</v>
          </cell>
          <cell r="H19">
            <v>-48.288315313602197</v>
          </cell>
          <cell r="I19">
            <v>1.0596370424046291</v>
          </cell>
          <cell r="J19">
            <v>-335572</v>
          </cell>
          <cell r="K19">
            <v>0</v>
          </cell>
          <cell r="L19">
            <v>-335572</v>
          </cell>
          <cell r="N19">
            <v>-335572</v>
          </cell>
          <cell r="O19">
            <v>-88.295221370041986</v>
          </cell>
          <cell r="P19">
            <v>-613592.92504087847</v>
          </cell>
          <cell r="Q19">
            <v>0</v>
          </cell>
          <cell r="R19">
            <v>0</v>
          </cell>
          <cell r="T19">
            <v>-48.28837298541827</v>
          </cell>
          <cell r="U19">
            <v>-335572</v>
          </cell>
        </row>
        <row r="20">
          <cell r="A20">
            <v>42</v>
          </cell>
          <cell r="B20" t="str">
            <v xml:space="preserve">ZWISCHBERGEN             </v>
          </cell>
          <cell r="C20">
            <v>83</v>
          </cell>
          <cell r="D20">
            <v>18567.603016831035</v>
          </cell>
          <cell r="E20">
            <v>5.7328409640911264</v>
          </cell>
          <cell r="F20">
            <v>-3065.7578925869207</v>
          </cell>
          <cell r="G20">
            <v>0</v>
          </cell>
          <cell r="H20">
            <v>-3065.7578925869207</v>
          </cell>
          <cell r="I20">
            <v>4.7862727712729018</v>
          </cell>
          <cell r="J20">
            <v>-254458</v>
          </cell>
          <cell r="K20">
            <v>0</v>
          </cell>
          <cell r="L20">
            <v>-254458</v>
          </cell>
          <cell r="N20">
            <v>-254458</v>
          </cell>
          <cell r="O20">
            <v>788.42836768612142</v>
          </cell>
          <cell r="P20">
            <v>65439.554517948076</v>
          </cell>
          <cell r="Q20">
            <v>576.08433734939763</v>
          </cell>
          <cell r="R20">
            <v>47815</v>
          </cell>
          <cell r="T20">
            <v>-2489.6746987951806</v>
          </cell>
          <cell r="U20">
            <v>-206643</v>
          </cell>
        </row>
        <row r="21">
          <cell r="A21">
            <v>99</v>
          </cell>
          <cell r="B21" t="str">
            <v xml:space="preserve">ICOGNE                   </v>
          </cell>
          <cell r="C21">
            <v>539.66666666666663</v>
          </cell>
          <cell r="D21">
            <v>6231.67746901992</v>
          </cell>
          <cell r="E21">
            <v>1.9240618100794786</v>
          </cell>
          <cell r="F21">
            <v>-598.5727830246974</v>
          </cell>
          <cell r="G21">
            <v>0</v>
          </cell>
          <cell r="H21">
            <v>-598.5727830246974</v>
          </cell>
          <cell r="I21">
            <v>1.7392494480635827</v>
          </cell>
          <cell r="J21">
            <v>-323030</v>
          </cell>
          <cell r="K21">
            <v>0</v>
          </cell>
          <cell r="L21">
            <v>-323030</v>
          </cell>
          <cell r="N21">
            <v>-323030</v>
          </cell>
          <cell r="O21">
            <v>414.11013694201677</v>
          </cell>
          <cell r="P21">
            <v>223481.43723637503</v>
          </cell>
          <cell r="Q21">
            <v>302.57751698579369</v>
          </cell>
          <cell r="R21">
            <v>163291</v>
          </cell>
          <cell r="T21">
            <v>-295.99567634342191</v>
          </cell>
          <cell r="U21">
            <v>-159739</v>
          </cell>
        </row>
        <row r="22">
          <cell r="A22">
            <v>44</v>
          </cell>
          <cell r="B22" t="str">
            <v xml:space="preserve">EISTEN                   </v>
          </cell>
          <cell r="C22">
            <v>214</v>
          </cell>
          <cell r="D22">
            <v>8845.1369250417774</v>
          </cell>
          <cell r="E22">
            <v>2.7309805821951976</v>
          </cell>
          <cell r="F22">
            <v>-1121.264674229069</v>
          </cell>
          <cell r="G22">
            <v>0</v>
          </cell>
          <cell r="H22">
            <v>-1121.264674229069</v>
          </cell>
          <cell r="I22">
            <v>2.3847844657561579</v>
          </cell>
          <cell r="J22">
            <v>-239951</v>
          </cell>
          <cell r="K22">
            <v>0</v>
          </cell>
          <cell r="L22">
            <v>-239951</v>
          </cell>
          <cell r="N22">
            <v>-239951</v>
          </cell>
          <cell r="O22">
            <v>569.94676234123881</v>
          </cell>
          <cell r="P22">
            <v>121968.6071410251</v>
          </cell>
          <cell r="Q22">
            <v>416.44392523364485</v>
          </cell>
          <cell r="R22">
            <v>89119</v>
          </cell>
          <cell r="T22">
            <v>-704.82242990654208</v>
          </cell>
          <cell r="U22">
            <v>-150832</v>
          </cell>
        </row>
        <row r="23">
          <cell r="A23">
            <v>55</v>
          </cell>
          <cell r="B23" t="str">
            <v xml:space="preserve">STALDEN                  </v>
          </cell>
          <cell r="C23">
            <v>1117</v>
          </cell>
          <cell r="D23">
            <v>3886.1907655758769</v>
          </cell>
          <cell r="E23">
            <v>1.1998809752110062</v>
          </cell>
          <cell r="F23">
            <v>-129.4754423358888</v>
          </cell>
          <cell r="G23">
            <v>0</v>
          </cell>
          <cell r="H23">
            <v>-129.4754423358888</v>
          </cell>
          <cell r="I23">
            <v>1.1599047801688049</v>
          </cell>
          <cell r="J23">
            <v>-144624</v>
          </cell>
          <cell r="K23">
            <v>0</v>
          </cell>
          <cell r="L23">
            <v>-144624</v>
          </cell>
          <cell r="N23">
            <v>-144624</v>
          </cell>
          <cell r="O23">
            <v>4.9717116661191767</v>
          </cell>
          <cell r="P23">
            <v>5553.4019310551203</v>
          </cell>
          <cell r="Q23">
            <v>3.6329453894359891</v>
          </cell>
          <cell r="R23">
            <v>4058</v>
          </cell>
          <cell r="T23">
            <v>-125.84243509400179</v>
          </cell>
          <cell r="U23">
            <v>-140566</v>
          </cell>
        </row>
        <row r="24">
          <cell r="A24">
            <v>142</v>
          </cell>
          <cell r="B24" t="str">
            <v xml:space="preserve">TRIENT                   </v>
          </cell>
          <cell r="C24">
            <v>151</v>
          </cell>
          <cell r="D24">
            <v>9085.3184352831086</v>
          </cell>
          <cell r="E24">
            <v>2.8051378333751495</v>
          </cell>
          <cell r="F24">
            <v>-1169.3009762773352</v>
          </cell>
          <cell r="G24">
            <v>0</v>
          </cell>
          <cell r="H24">
            <v>-1169.3009762773352</v>
          </cell>
          <cell r="I24">
            <v>2.4441102667001195</v>
          </cell>
          <cell r="J24">
            <v>-176564</v>
          </cell>
          <cell r="K24">
            <v>0</v>
          </cell>
          <cell r="L24">
            <v>-176564</v>
          </cell>
          <cell r="N24">
            <v>-176564</v>
          </cell>
          <cell r="O24">
            <v>633.72373175209123</v>
          </cell>
          <cell r="P24">
            <v>95692.283494565781</v>
          </cell>
          <cell r="Q24">
            <v>463.03973509933775</v>
          </cell>
          <cell r="R24">
            <v>69919</v>
          </cell>
          <cell r="T24">
            <v>-706.25827814569539</v>
          </cell>
          <cell r="U24">
            <v>-106645</v>
          </cell>
        </row>
        <row r="25">
          <cell r="A25">
            <v>130</v>
          </cell>
          <cell r="B25" t="str">
            <v xml:space="preserve">NENDAZ                   </v>
          </cell>
          <cell r="C25">
            <v>6050.333333333333</v>
          </cell>
          <cell r="D25">
            <v>3870.5298483716165</v>
          </cell>
          <cell r="E25">
            <v>1.195045588133717</v>
          </cell>
          <cell r="F25">
            <v>-126.34325889503671</v>
          </cell>
          <cell r="G25">
            <v>0</v>
          </cell>
          <cell r="H25">
            <v>-126.34325889503671</v>
          </cell>
          <cell r="I25">
            <v>1.1560364705069734</v>
          </cell>
          <cell r="J25">
            <v>-764419</v>
          </cell>
          <cell r="K25">
            <v>0</v>
          </cell>
          <cell r="L25">
            <v>-764419</v>
          </cell>
          <cell r="N25">
            <v>-764419</v>
          </cell>
          <cell r="O25">
            <v>150.36535726241289</v>
          </cell>
          <cell r="P25">
            <v>909760.53322335205</v>
          </cell>
          <cell r="Q25">
            <v>109.86716985290067</v>
          </cell>
          <cell r="R25">
            <v>664733</v>
          </cell>
          <cell r="T25">
            <v>-16.476117018346098</v>
          </cell>
          <cell r="U25">
            <v>-99686</v>
          </cell>
        </row>
        <row r="26">
          <cell r="A26">
            <v>109</v>
          </cell>
          <cell r="B26" t="str">
            <v xml:space="preserve">VENTHONE                 </v>
          </cell>
          <cell r="C26">
            <v>1205</v>
          </cell>
          <cell r="D26">
            <v>3375.4722674897653</v>
          </cell>
          <cell r="E26">
            <v>1.0421940662280254</v>
          </cell>
          <cell r="F26">
            <v>-27.331742718666465</v>
          </cell>
          <cell r="G26">
            <v>0</v>
          </cell>
          <cell r="H26">
            <v>-27.331742718666465</v>
          </cell>
          <cell r="I26">
            <v>1.0337552529824203</v>
          </cell>
          <cell r="J26">
            <v>-32935</v>
          </cell>
          <cell r="K26">
            <v>0</v>
          </cell>
          <cell r="L26">
            <v>-32935</v>
          </cell>
          <cell r="N26">
            <v>-32935</v>
          </cell>
          <cell r="O26">
            <v>-138.35118268354898</v>
          </cell>
          <cell r="P26">
            <v>-166713.17513367653</v>
          </cell>
          <cell r="Q26">
            <v>0</v>
          </cell>
          <cell r="R26">
            <v>0</v>
          </cell>
          <cell r="T26">
            <v>-27.331950207468878</v>
          </cell>
          <cell r="U26">
            <v>-32935</v>
          </cell>
        </row>
        <row r="27">
          <cell r="A27">
            <v>48</v>
          </cell>
          <cell r="B27" t="str">
            <v xml:space="preserve">LALDEN                   </v>
          </cell>
          <cell r="C27">
            <v>662.33333333333337</v>
          </cell>
          <cell r="D27">
            <v>3421.2348878492116</v>
          </cell>
          <cell r="E27">
            <v>1.0563235057891238</v>
          </cell>
          <cell r="F27">
            <v>-36.484266790555743</v>
          </cell>
          <cell r="G27">
            <v>0</v>
          </cell>
          <cell r="H27">
            <v>-36.484266790555743</v>
          </cell>
          <cell r="I27">
            <v>1.045058804631299</v>
          </cell>
          <cell r="J27">
            <v>-24165</v>
          </cell>
          <cell r="K27">
            <v>0</v>
          </cell>
          <cell r="L27">
            <v>-24165</v>
          </cell>
          <cell r="N27">
            <v>-24165</v>
          </cell>
          <cell r="O27">
            <v>-130.59536649168416</v>
          </cell>
          <cell r="P27">
            <v>-86497.664406325479</v>
          </cell>
          <cell r="Q27">
            <v>0</v>
          </cell>
          <cell r="R27">
            <v>0</v>
          </cell>
          <cell r="T27">
            <v>-36.48465022647207</v>
          </cell>
          <cell r="U27">
            <v>-24165</v>
          </cell>
        </row>
        <row r="28">
          <cell r="A28">
            <v>8</v>
          </cell>
          <cell r="B28" t="str">
            <v xml:space="preserve">FIESCHERTAL              </v>
          </cell>
          <cell r="C28">
            <v>318.66666666666669</v>
          </cell>
          <cell r="D28">
            <v>5162.3453550838576</v>
          </cell>
          <cell r="E28">
            <v>1.5939001332365466</v>
          </cell>
          <cell r="F28">
            <v>-384.70636023748494</v>
          </cell>
          <cell r="G28">
            <v>0</v>
          </cell>
          <cell r="H28">
            <v>-384.70636023748494</v>
          </cell>
          <cell r="I28">
            <v>1.4751201065892374</v>
          </cell>
          <cell r="J28">
            <v>-122593</v>
          </cell>
          <cell r="K28">
            <v>0</v>
          </cell>
          <cell r="L28">
            <v>-122593</v>
          </cell>
          <cell r="N28">
            <v>-122593</v>
          </cell>
          <cell r="O28">
            <v>465.66315222531352</v>
          </cell>
          <cell r="P28">
            <v>148391.32450913326</v>
          </cell>
          <cell r="Q28">
            <v>340.24581589958154</v>
          </cell>
          <cell r="R28">
            <v>108425</v>
          </cell>
          <cell r="T28">
            <v>-44.4602510460251</v>
          </cell>
          <cell r="U28">
            <v>-14168</v>
          </cell>
        </row>
        <row r="29">
          <cell r="A29">
            <v>126</v>
          </cell>
          <cell r="B29" t="str">
            <v xml:space="preserve">VEYSONNAZ                </v>
          </cell>
          <cell r="C29">
            <v>576</v>
          </cell>
          <cell r="D29">
            <v>3594.8805377205099</v>
          </cell>
          <cell r="E29">
            <v>1.1099374749113646</v>
          </cell>
          <cell r="F29">
            <v>-71.213396764815386</v>
          </cell>
          <cell r="G29">
            <v>0</v>
          </cell>
          <cell r="H29">
            <v>-71.213396764815386</v>
          </cell>
          <cell r="I29">
            <v>1.0879499799290917</v>
          </cell>
          <cell r="J29">
            <v>-41019</v>
          </cell>
          <cell r="K29">
            <v>0</v>
          </cell>
          <cell r="L29">
            <v>-41019</v>
          </cell>
          <cell r="N29">
            <v>-41019</v>
          </cell>
          <cell r="O29">
            <v>76.353716904985276</v>
          </cell>
          <cell r="P29">
            <v>43979.740937271519</v>
          </cell>
          <cell r="Q29">
            <v>55.789930555555557</v>
          </cell>
          <cell r="R29">
            <v>32135</v>
          </cell>
          <cell r="T29">
            <v>-15.423611111111111</v>
          </cell>
          <cell r="U29">
            <v>-8884</v>
          </cell>
        </row>
        <row r="30">
          <cell r="A30">
            <v>23</v>
          </cell>
          <cell r="B30" t="str">
            <v xml:space="preserve">BISTER                   </v>
          </cell>
          <cell r="C30">
            <v>31</v>
          </cell>
          <cell r="D30">
            <v>6686.7434343434334</v>
          </cell>
          <cell r="E30">
            <v>2.0645657192273359</v>
          </cell>
          <cell r="F30">
            <v>-689.58597608940011</v>
          </cell>
          <cell r="G30">
            <v>0</v>
          </cell>
          <cell r="H30">
            <v>-689.58597608940011</v>
          </cell>
          <cell r="I30">
            <v>1.8516525753818689</v>
          </cell>
          <cell r="J30">
            <v>-21377</v>
          </cell>
          <cell r="K30">
            <v>0</v>
          </cell>
          <cell r="L30">
            <v>-21377</v>
          </cell>
          <cell r="N30">
            <v>-21377</v>
          </cell>
          <cell r="O30">
            <v>633.82929634309198</v>
          </cell>
          <cell r="P30">
            <v>19648.708186635853</v>
          </cell>
          <cell r="Q30">
            <v>463.12903225806451</v>
          </cell>
          <cell r="R30">
            <v>14357</v>
          </cell>
          <cell r="T30">
            <v>-226.45161290322579</v>
          </cell>
          <cell r="U30">
            <v>-7020</v>
          </cell>
        </row>
        <row r="31">
          <cell r="A31">
            <v>72</v>
          </cell>
          <cell r="B31" t="str">
            <v xml:space="preserve">STEG-HOHTENN             </v>
          </cell>
          <cell r="C31">
            <v>1565.3333333333333</v>
          </cell>
          <cell r="D31">
            <v>2996.09965898154</v>
          </cell>
          <cell r="E31">
            <v>0.92506086229542372</v>
          </cell>
          <cell r="F31">
            <v>8.5675042589437815</v>
          </cell>
          <cell r="G31">
            <v>0</v>
          </cell>
          <cell r="H31">
            <v>8.5675042589437815</v>
          </cell>
          <cell r="I31">
            <v>0.92770612239341133</v>
          </cell>
          <cell r="J31">
            <v>13411</v>
          </cell>
          <cell r="K31">
            <v>0</v>
          </cell>
          <cell r="L31">
            <v>13411</v>
          </cell>
          <cell r="N31">
            <v>13411</v>
          </cell>
          <cell r="O31">
            <v>-117.28983709061845</v>
          </cell>
          <cell r="P31">
            <v>-183597.69165918141</v>
          </cell>
          <cell r="Q31">
            <v>0</v>
          </cell>
          <cell r="R31">
            <v>0</v>
          </cell>
          <cell r="T31">
            <v>8.5675042589437815</v>
          </cell>
          <cell r="U31">
            <v>13411</v>
          </cell>
        </row>
        <row r="32">
          <cell r="A32">
            <v>30</v>
          </cell>
          <cell r="B32" t="str">
            <v xml:space="preserve">MOEREL-FILET             </v>
          </cell>
          <cell r="C32">
            <v>687.33333333333337</v>
          </cell>
          <cell r="D32">
            <v>3348.5767983543665</v>
          </cell>
          <cell r="E32">
            <v>1.0338899546489435</v>
          </cell>
          <cell r="F32">
            <v>-21.952648891586705</v>
          </cell>
          <cell r="G32">
            <v>0</v>
          </cell>
          <cell r="H32">
            <v>-21.952648891586705</v>
          </cell>
          <cell r="I32">
            <v>1.0271119637191548</v>
          </cell>
          <cell r="J32">
            <v>-15089</v>
          </cell>
          <cell r="K32">
            <v>0</v>
          </cell>
          <cell r="L32">
            <v>-15089</v>
          </cell>
          <cell r="N32">
            <v>-15089</v>
          </cell>
          <cell r="O32">
            <v>65.471544145565872</v>
          </cell>
          <cell r="P32">
            <v>45000.774676052279</v>
          </cell>
          <cell r="Q32">
            <v>47.838506304558678</v>
          </cell>
          <cell r="R32">
            <v>32881</v>
          </cell>
          <cell r="T32">
            <v>25.885548011639184</v>
          </cell>
          <cell r="U32">
            <v>17792</v>
          </cell>
        </row>
        <row r="33">
          <cell r="A33">
            <v>33</v>
          </cell>
          <cell r="B33" t="str">
            <v xml:space="preserve">BRIG-GLIS                </v>
          </cell>
          <cell r="C33">
            <v>12687.333333333334</v>
          </cell>
          <cell r="D33">
            <v>3085.808802294689</v>
          </cell>
          <cell r="E33">
            <v>0.95275901219516868</v>
          </cell>
          <cell r="F33">
            <v>2.8439388366349641</v>
          </cell>
          <cell r="G33">
            <v>0</v>
          </cell>
          <cell r="H33">
            <v>2.8439388366349641</v>
          </cell>
          <cell r="I33">
            <v>0.95363709263706797</v>
          </cell>
          <cell r="J33">
            <v>36082</v>
          </cell>
          <cell r="K33">
            <v>15588</v>
          </cell>
          <cell r="L33">
            <v>20494</v>
          </cell>
          <cell r="N33">
            <v>36082</v>
          </cell>
          <cell r="O33">
            <v>-197.83719765346365</v>
          </cell>
          <cell r="P33">
            <v>-2510026.4723620447</v>
          </cell>
          <cell r="Q33">
            <v>0</v>
          </cell>
          <cell r="R33">
            <v>0</v>
          </cell>
          <cell r="T33">
            <v>1.6153118595974987</v>
          </cell>
          <cell r="U33">
            <v>20494</v>
          </cell>
        </row>
        <row r="34">
          <cell r="A34">
            <v>156</v>
          </cell>
          <cell r="B34" t="str">
            <v xml:space="preserve">SALVAN                   </v>
          </cell>
          <cell r="C34">
            <v>1224</v>
          </cell>
          <cell r="D34">
            <v>3778.2404048393796</v>
          </cell>
          <cell r="E34">
            <v>1.1665507575432963</v>
          </cell>
          <cell r="F34">
            <v>-107.88537018858933</v>
          </cell>
          <cell r="G34">
            <v>0</v>
          </cell>
          <cell r="H34">
            <v>-107.88537018858933</v>
          </cell>
          <cell r="I34">
            <v>1.1332406060346372</v>
          </cell>
          <cell r="J34">
            <v>-132052</v>
          </cell>
          <cell r="K34">
            <v>0</v>
          </cell>
          <cell r="L34">
            <v>-132052</v>
          </cell>
          <cell r="N34">
            <v>-132052</v>
          </cell>
          <cell r="O34">
            <v>171.09077136291876</v>
          </cell>
          <cell r="P34">
            <v>209415.10414821256</v>
          </cell>
          <cell r="Q34">
            <v>125.01062091503267</v>
          </cell>
          <cell r="R34">
            <v>153013</v>
          </cell>
          <cell r="T34">
            <v>17.125</v>
          </cell>
          <cell r="U34">
            <v>20961</v>
          </cell>
        </row>
        <row r="35">
          <cell r="A35">
            <v>110</v>
          </cell>
          <cell r="B35" t="str">
            <v xml:space="preserve">VEYRAS                   </v>
          </cell>
          <cell r="C35">
            <v>1741</v>
          </cell>
          <cell r="D35">
            <v>2955.4353296774279</v>
          </cell>
          <cell r="E35">
            <v>0.91250554577984622</v>
          </cell>
          <cell r="F35">
            <v>12.406088454910972</v>
          </cell>
          <cell r="G35">
            <v>0</v>
          </cell>
          <cell r="H35">
            <v>12.406088454910972</v>
          </cell>
          <cell r="I35">
            <v>0.91633598808486427</v>
          </cell>
          <cell r="J35">
            <v>21599</v>
          </cell>
          <cell r="K35">
            <v>0</v>
          </cell>
          <cell r="L35">
            <v>21599</v>
          </cell>
          <cell r="N35">
            <v>21599</v>
          </cell>
          <cell r="O35">
            <v>-205.94641280027042</v>
          </cell>
          <cell r="P35">
            <v>-358552.70468527079</v>
          </cell>
          <cell r="Q35">
            <v>0</v>
          </cell>
          <cell r="R35">
            <v>0</v>
          </cell>
          <cell r="T35">
            <v>12.406088454910972</v>
          </cell>
          <cell r="U35">
            <v>21599</v>
          </cell>
        </row>
        <row r="36">
          <cell r="A36">
            <v>87</v>
          </cell>
          <cell r="B36" t="str">
            <v xml:space="preserve">SALGESCH                 </v>
          </cell>
          <cell r="C36">
            <v>1382.6666666666667</v>
          </cell>
          <cell r="D36">
            <v>2907.9862443012239</v>
          </cell>
          <cell r="E36">
            <v>0.89785540164940658</v>
          </cell>
          <cell r="F36">
            <v>17.960945033751205</v>
          </cell>
          <cell r="G36">
            <v>0</v>
          </cell>
          <cell r="H36">
            <v>17.960945033751205</v>
          </cell>
          <cell r="I36">
            <v>0.90340093390523635</v>
          </cell>
          <cell r="J36">
            <v>24834</v>
          </cell>
          <cell r="K36">
            <v>0</v>
          </cell>
          <cell r="L36">
            <v>24834</v>
          </cell>
          <cell r="N36">
            <v>24834</v>
          </cell>
          <cell r="O36">
            <v>-77.950871205128578</v>
          </cell>
          <cell r="P36">
            <v>-107780.07125295779</v>
          </cell>
          <cell r="Q36">
            <v>0</v>
          </cell>
          <cell r="R36">
            <v>0</v>
          </cell>
          <cell r="T36">
            <v>17.960945033751205</v>
          </cell>
          <cell r="U36">
            <v>24834</v>
          </cell>
        </row>
        <row r="37">
          <cell r="A37">
            <v>144</v>
          </cell>
          <cell r="B37" t="str">
            <v xml:space="preserve">BG-ST-PIERRE             </v>
          </cell>
          <cell r="C37">
            <v>203.66666666666666</v>
          </cell>
          <cell r="D37">
            <v>5827.9489338615167</v>
          </cell>
          <cell r="E37">
            <v>1.7994085911028259</v>
          </cell>
          <cell r="F37">
            <v>-517.82707599301682</v>
          </cell>
          <cell r="G37">
            <v>0</v>
          </cell>
          <cell r="H37">
            <v>-517.82707599301682</v>
          </cell>
          <cell r="I37">
            <v>1.6395268728822607</v>
          </cell>
          <cell r="J37">
            <v>-105464</v>
          </cell>
          <cell r="K37">
            <v>0</v>
          </cell>
          <cell r="L37">
            <v>-105464</v>
          </cell>
          <cell r="N37">
            <v>-105464</v>
          </cell>
          <cell r="O37">
            <v>905.08769953136903</v>
          </cell>
          <cell r="P37">
            <v>184336.19480455547</v>
          </cell>
          <cell r="Q37">
            <v>661.32078559738136</v>
          </cell>
          <cell r="R37">
            <v>134689</v>
          </cell>
          <cell r="T37">
            <v>143.49427168576105</v>
          </cell>
          <cell r="U37">
            <v>29225</v>
          </cell>
        </row>
        <row r="38">
          <cell r="A38">
            <v>159</v>
          </cell>
          <cell r="B38" t="str">
            <v xml:space="preserve">CHAMPERY                 </v>
          </cell>
          <cell r="C38">
            <v>1260</v>
          </cell>
          <cell r="D38">
            <v>4812.3823429602326</v>
          </cell>
          <cell r="E38">
            <v>1.4858472903359097</v>
          </cell>
          <cell r="F38">
            <v>-314.71375781275992</v>
          </cell>
          <cell r="G38">
            <v>0</v>
          </cell>
          <cell r="H38">
            <v>-314.71375781275992</v>
          </cell>
          <cell r="I38">
            <v>1.3886778322687277</v>
          </cell>
          <cell r="J38">
            <v>-396539</v>
          </cell>
          <cell r="K38">
            <v>0</v>
          </cell>
          <cell r="L38">
            <v>-396539</v>
          </cell>
          <cell r="N38">
            <v>-396539</v>
          </cell>
          <cell r="O38">
            <v>465.61918010615682</v>
          </cell>
          <cell r="P38">
            <v>586680.1669337576</v>
          </cell>
          <cell r="Q38">
            <v>340.21349206349208</v>
          </cell>
          <cell r="R38">
            <v>428669</v>
          </cell>
          <cell r="T38">
            <v>25.5</v>
          </cell>
          <cell r="U38">
            <v>32130</v>
          </cell>
        </row>
        <row r="39">
          <cell r="A39">
            <v>115</v>
          </cell>
          <cell r="B39" t="str">
            <v xml:space="preserve">HEREMENCE                </v>
          </cell>
          <cell r="C39">
            <v>1389.3333333333333</v>
          </cell>
          <cell r="D39">
            <v>5482.4426978555712</v>
          </cell>
          <cell r="E39">
            <v>1.6927318002791347</v>
          </cell>
          <cell r="F39">
            <v>-448.72582879182767</v>
          </cell>
          <cell r="G39">
            <v>0</v>
          </cell>
          <cell r="H39">
            <v>-448.72582879182767</v>
          </cell>
          <cell r="I39">
            <v>1.5541854402233077</v>
          </cell>
          <cell r="J39">
            <v>-623430</v>
          </cell>
          <cell r="K39">
            <v>0</v>
          </cell>
          <cell r="L39">
            <v>-623430</v>
          </cell>
          <cell r="N39">
            <v>-623430</v>
          </cell>
          <cell r="O39">
            <v>649.0816180831041</v>
          </cell>
          <cell r="P39">
            <v>901790.72805679264</v>
          </cell>
          <cell r="Q39">
            <v>474.26343570057583</v>
          </cell>
          <cell r="R39">
            <v>658910</v>
          </cell>
          <cell r="T39">
            <v>25.537428023032632</v>
          </cell>
          <cell r="U39">
            <v>35480</v>
          </cell>
        </row>
        <row r="40">
          <cell r="A40">
            <v>139</v>
          </cell>
          <cell r="B40" t="str">
            <v xml:space="preserve">RIDDES                   </v>
          </cell>
          <cell r="C40">
            <v>2803.6666666666665</v>
          </cell>
          <cell r="D40">
            <v>2972.5343414014678</v>
          </cell>
          <cell r="E40">
            <v>0.91778495178439035</v>
          </cell>
          <cell r="F40">
            <v>10.691356556889788</v>
          </cell>
          <cell r="G40">
            <v>0</v>
          </cell>
          <cell r="H40">
            <v>10.691356556889788</v>
          </cell>
          <cell r="I40">
            <v>0.92108596197808545</v>
          </cell>
          <cell r="J40">
            <v>29975</v>
          </cell>
          <cell r="K40">
            <v>0</v>
          </cell>
          <cell r="L40">
            <v>29975</v>
          </cell>
          <cell r="N40">
            <v>29975</v>
          </cell>
          <cell r="O40">
            <v>7.1398462765139357</v>
          </cell>
          <cell r="P40">
            <v>20017.749010586238</v>
          </cell>
          <cell r="Q40">
            <v>5.2167399833551302</v>
          </cell>
          <cell r="R40">
            <v>14626</v>
          </cell>
          <cell r="T40">
            <v>15.908096540244918</v>
          </cell>
          <cell r="U40">
            <v>44601</v>
          </cell>
        </row>
        <row r="41">
          <cell r="A41">
            <v>78</v>
          </cell>
          <cell r="B41" t="str">
            <v xml:space="preserve">ERGISCH                  </v>
          </cell>
          <cell r="C41">
            <v>196</v>
          </cell>
          <cell r="D41">
            <v>4714.117683270918</v>
          </cell>
          <cell r="E41">
            <v>1.4555075816573728</v>
          </cell>
          <cell r="F41">
            <v>-295.06082587489703</v>
          </cell>
          <cell r="G41">
            <v>0</v>
          </cell>
          <cell r="H41">
            <v>-295.06082587489703</v>
          </cell>
          <cell r="I41">
            <v>1.3644060653258983</v>
          </cell>
          <cell r="J41">
            <v>-57832</v>
          </cell>
          <cell r="K41">
            <v>0</v>
          </cell>
          <cell r="L41">
            <v>-57832</v>
          </cell>
          <cell r="N41">
            <v>-57832</v>
          </cell>
          <cell r="O41">
            <v>736.04104562850489</v>
          </cell>
          <cell r="P41">
            <v>144264.04494318695</v>
          </cell>
          <cell r="Q41">
            <v>537.80102040816325</v>
          </cell>
          <cell r="R41">
            <v>105409</v>
          </cell>
          <cell r="T41">
            <v>242.73979591836735</v>
          </cell>
          <cell r="U41">
            <v>47577</v>
          </cell>
        </row>
        <row r="42">
          <cell r="A42">
            <v>83</v>
          </cell>
          <cell r="B42" t="str">
            <v xml:space="preserve">INDEN                    </v>
          </cell>
          <cell r="C42">
            <v>120.33333333333333</v>
          </cell>
          <cell r="D42">
            <v>3017.6471067842031</v>
          </cell>
          <cell r="E42">
            <v>0.9317137453478429</v>
          </cell>
          <cell r="F42">
            <v>6.86426592797784</v>
          </cell>
          <cell r="G42">
            <v>0</v>
          </cell>
          <cell r="H42">
            <v>6.86426592797784</v>
          </cell>
          <cell r="I42">
            <v>0.93383312203123348</v>
          </cell>
          <cell r="J42">
            <v>826</v>
          </cell>
          <cell r="K42">
            <v>0</v>
          </cell>
          <cell r="L42">
            <v>826</v>
          </cell>
          <cell r="N42">
            <v>826</v>
          </cell>
          <cell r="O42">
            <v>543.79183893241361</v>
          </cell>
          <cell r="P42">
            <v>65436.284618200436</v>
          </cell>
          <cell r="Q42">
            <v>397.3296398891967</v>
          </cell>
          <cell r="R42">
            <v>47812</v>
          </cell>
          <cell r="T42">
            <v>404.19390581717454</v>
          </cell>
          <cell r="U42">
            <v>48638</v>
          </cell>
        </row>
        <row r="43">
          <cell r="A43">
            <v>50</v>
          </cell>
          <cell r="B43" t="str">
            <v xml:space="preserve">SAAS-ALMAGELL            </v>
          </cell>
          <cell r="C43">
            <v>385.66666666666669</v>
          </cell>
          <cell r="D43">
            <v>4956.0415082101144</v>
          </cell>
          <cell r="E43">
            <v>1.5302027812770458</v>
          </cell>
          <cell r="F43">
            <v>-343.44559086273631</v>
          </cell>
          <cell r="G43">
            <v>0</v>
          </cell>
          <cell r="H43">
            <v>-343.44559086273631</v>
          </cell>
          <cell r="I43">
            <v>1.4241622250216366</v>
          </cell>
          <cell r="J43">
            <v>-132456</v>
          </cell>
          <cell r="K43">
            <v>0</v>
          </cell>
          <cell r="L43">
            <v>-132456</v>
          </cell>
          <cell r="N43">
            <v>-132456</v>
          </cell>
          <cell r="O43">
            <v>660.07991501046808</v>
          </cell>
          <cell r="P43">
            <v>254570.82055570386</v>
          </cell>
          <cell r="Q43">
            <v>482.29991356957646</v>
          </cell>
          <cell r="R43">
            <v>186007</v>
          </cell>
          <cell r="T43">
            <v>138.85306828003456</v>
          </cell>
          <cell r="U43">
            <v>53551</v>
          </cell>
        </row>
        <row r="44">
          <cell r="A44">
            <v>4</v>
          </cell>
          <cell r="B44" t="str">
            <v xml:space="preserve">BINN                     </v>
          </cell>
          <cell r="C44">
            <v>151</v>
          </cell>
          <cell r="D44">
            <v>4926.7614379084962</v>
          </cell>
          <cell r="E44">
            <v>1.5211624120756777</v>
          </cell>
          <cell r="F44">
            <v>-337.58957680241269</v>
          </cell>
          <cell r="G44">
            <v>0</v>
          </cell>
          <cell r="H44">
            <v>-337.58957680241269</v>
          </cell>
          <cell r="I44">
            <v>1.4169299296605422</v>
          </cell>
          <cell r="J44">
            <v>-50976</v>
          </cell>
          <cell r="K44">
            <v>0</v>
          </cell>
          <cell r="L44">
            <v>-50976</v>
          </cell>
          <cell r="N44">
            <v>-50976</v>
          </cell>
          <cell r="O44">
            <v>974.85148416964785</v>
          </cell>
          <cell r="P44">
            <v>147202.57410961683</v>
          </cell>
          <cell r="Q44">
            <v>712.29139072847681</v>
          </cell>
          <cell r="R44">
            <v>107556</v>
          </cell>
          <cell r="T44">
            <v>374.70198675496687</v>
          </cell>
          <cell r="U44">
            <v>56580</v>
          </cell>
        </row>
        <row r="45">
          <cell r="A45">
            <v>161</v>
          </cell>
          <cell r="B45" t="str">
            <v xml:space="preserve">MONTHEY                  </v>
          </cell>
          <cell r="C45">
            <v>16873.666666666668</v>
          </cell>
          <cell r="D45">
            <v>3019.676802468643</v>
          </cell>
          <cell r="E45">
            <v>0.93234042411482476</v>
          </cell>
          <cell r="F45">
            <v>6.7109895102822934</v>
          </cell>
          <cell r="G45">
            <v>0</v>
          </cell>
          <cell r="H45">
            <v>6.7109895102822934</v>
          </cell>
          <cell r="I45">
            <v>0.93441247593213561</v>
          </cell>
          <cell r="J45">
            <v>113239</v>
          </cell>
          <cell r="K45">
            <v>56450</v>
          </cell>
          <cell r="L45">
            <v>56789</v>
          </cell>
          <cell r="N45">
            <v>113239</v>
          </cell>
          <cell r="O45">
            <v>-221.98235723094899</v>
          </cell>
          <cell r="P45">
            <v>-3745656.3017959567</v>
          </cell>
          <cell r="Q45">
            <v>0</v>
          </cell>
          <cell r="R45">
            <v>0</v>
          </cell>
          <cell r="T45">
            <v>3.3655399932834196</v>
          </cell>
          <cell r="U45">
            <v>56789</v>
          </cell>
        </row>
        <row r="46">
          <cell r="A46">
            <v>86</v>
          </cell>
          <cell r="B46" t="str">
            <v xml:space="preserve">OBEREMS                  </v>
          </cell>
          <cell r="C46">
            <v>130</v>
          </cell>
          <cell r="D46">
            <v>4420.3262606382004</v>
          </cell>
          <cell r="E46">
            <v>1.3647979999714268</v>
          </cell>
          <cell r="F46">
            <v>-236.30254134835351</v>
          </cell>
          <cell r="G46">
            <v>0</v>
          </cell>
          <cell r="H46">
            <v>-236.30254134835351</v>
          </cell>
          <cell r="I46">
            <v>1.2918383999771412</v>
          </cell>
          <cell r="J46">
            <v>-30719</v>
          </cell>
          <cell r="K46">
            <v>0</v>
          </cell>
          <cell r="L46">
            <v>-30719</v>
          </cell>
          <cell r="N46">
            <v>-30719</v>
          </cell>
          <cell r="O46">
            <v>925.26289033229796</v>
          </cell>
          <cell r="P46">
            <v>120284.17574319874</v>
          </cell>
          <cell r="Q46">
            <v>676.06153846153848</v>
          </cell>
          <cell r="R46">
            <v>87888</v>
          </cell>
          <cell r="T46">
            <v>439.76153846153846</v>
          </cell>
          <cell r="U46">
            <v>57169</v>
          </cell>
        </row>
        <row r="47">
          <cell r="A47">
            <v>40</v>
          </cell>
          <cell r="B47" t="str">
            <v xml:space="preserve">SIMPLON                  </v>
          </cell>
          <cell r="C47">
            <v>327</v>
          </cell>
          <cell r="D47">
            <v>4889.1804960797117</v>
          </cell>
          <cell r="E47">
            <v>1.5095591069753971</v>
          </cell>
          <cell r="F47">
            <v>-330.07338843665576</v>
          </cell>
          <cell r="G47">
            <v>0</v>
          </cell>
          <cell r="H47">
            <v>-330.07338843665576</v>
          </cell>
          <cell r="I47">
            <v>1.4076472855803177</v>
          </cell>
          <cell r="J47">
            <v>-107934</v>
          </cell>
          <cell r="K47">
            <v>0</v>
          </cell>
          <cell r="L47">
            <v>-107934</v>
          </cell>
          <cell r="N47">
            <v>-107934</v>
          </cell>
          <cell r="O47">
            <v>710.2665253990408</v>
          </cell>
          <cell r="P47">
            <v>232257.15380548633</v>
          </cell>
          <cell r="Q47">
            <v>518.96941896024464</v>
          </cell>
          <cell r="R47">
            <v>169703</v>
          </cell>
          <cell r="T47">
            <v>188.89602446483181</v>
          </cell>
          <cell r="U47">
            <v>61769</v>
          </cell>
        </row>
        <row r="48">
          <cell r="A48">
            <v>49</v>
          </cell>
          <cell r="B48" t="str">
            <v xml:space="preserve">RANDA                    </v>
          </cell>
          <cell r="C48">
            <v>442.66666666666669</v>
          </cell>
          <cell r="D48">
            <v>4247.0895951899911</v>
          </cell>
          <cell r="E48">
            <v>1.3113103068500371</v>
          </cell>
          <cell r="F48">
            <v>-201.65520825871164</v>
          </cell>
          <cell r="G48">
            <v>0</v>
          </cell>
          <cell r="H48">
            <v>-201.65520825871164</v>
          </cell>
          <cell r="I48">
            <v>1.2490482454800298</v>
          </cell>
          <cell r="J48">
            <v>-89266</v>
          </cell>
          <cell r="K48">
            <v>0</v>
          </cell>
          <cell r="L48">
            <v>-89266</v>
          </cell>
          <cell r="N48">
            <v>-89266</v>
          </cell>
          <cell r="O48">
            <v>468.89183286293883</v>
          </cell>
          <cell r="P48">
            <v>207562.78468066093</v>
          </cell>
          <cell r="Q48">
            <v>342.60542168674698</v>
          </cell>
          <cell r="R48">
            <v>151660</v>
          </cell>
          <cell r="T48">
            <v>140.95030120481928</v>
          </cell>
          <cell r="U48">
            <v>62394</v>
          </cell>
        </row>
        <row r="49">
          <cell r="A49">
            <v>151</v>
          </cell>
          <cell r="B49" t="str">
            <v xml:space="preserve">EVIONNAZ                 </v>
          </cell>
          <cell r="C49">
            <v>1164</v>
          </cell>
          <cell r="D49">
            <v>2763.8882576150049</v>
          </cell>
          <cell r="E49">
            <v>0.85336442237927768</v>
          </cell>
          <cell r="F49">
            <v>42.619415807560138</v>
          </cell>
          <cell r="G49">
            <v>0</v>
          </cell>
          <cell r="H49">
            <v>42.619415807560138</v>
          </cell>
          <cell r="I49">
            <v>0.86652338170136856</v>
          </cell>
          <cell r="J49">
            <v>49609</v>
          </cell>
          <cell r="K49">
            <v>0</v>
          </cell>
          <cell r="L49">
            <v>49609</v>
          </cell>
          <cell r="N49">
            <v>49609</v>
          </cell>
          <cell r="O49">
            <v>31.480866688916876</v>
          </cell>
          <cell r="P49">
            <v>36643.728825899241</v>
          </cell>
          <cell r="Q49">
            <v>23.001718213058421</v>
          </cell>
          <cell r="R49">
            <v>26774</v>
          </cell>
          <cell r="T49">
            <v>65.621134020618555</v>
          </cell>
          <cell r="U49">
            <v>76383</v>
          </cell>
        </row>
        <row r="50">
          <cell r="A50">
            <v>71</v>
          </cell>
          <cell r="B50" t="str">
            <v xml:space="preserve">RARON                    </v>
          </cell>
          <cell r="C50">
            <v>1874</v>
          </cell>
          <cell r="D50">
            <v>2761.8972967624954</v>
          </cell>
          <cell r="E50">
            <v>0.85274970318677756</v>
          </cell>
          <cell r="F50">
            <v>43.04802561366062</v>
          </cell>
          <cell r="G50">
            <v>0</v>
          </cell>
          <cell r="H50">
            <v>43.04802561366062</v>
          </cell>
          <cell r="I50">
            <v>0.86604099794558576</v>
          </cell>
          <cell r="J50">
            <v>80672</v>
          </cell>
          <cell r="K50">
            <v>0</v>
          </cell>
          <cell r="L50">
            <v>80672</v>
          </cell>
          <cell r="N50">
            <v>80672</v>
          </cell>
          <cell r="O50">
            <v>-74.028873680484367</v>
          </cell>
          <cell r="P50">
            <v>-138730.10927722769</v>
          </cell>
          <cell r="Q50">
            <v>0</v>
          </cell>
          <cell r="R50">
            <v>0</v>
          </cell>
          <cell r="T50">
            <v>43.04802561366062</v>
          </cell>
          <cell r="U50">
            <v>80672</v>
          </cell>
        </row>
        <row r="51">
          <cell r="A51">
            <v>67</v>
          </cell>
          <cell r="B51" t="str">
            <v xml:space="preserve">FERDEN                   </v>
          </cell>
          <cell r="C51">
            <v>256.33333333333331</v>
          </cell>
          <cell r="D51">
            <v>3398.5865676575499</v>
          </cell>
          <cell r="E51">
            <v>1.0493307228410549</v>
          </cell>
          <cell r="F51">
            <v>-31.954602752223401</v>
          </cell>
          <cell r="G51">
            <v>0</v>
          </cell>
          <cell r="H51">
            <v>-31.954602752223401</v>
          </cell>
          <cell r="I51">
            <v>1.039464578272844</v>
          </cell>
          <cell r="J51">
            <v>-8191</v>
          </cell>
          <cell r="K51">
            <v>0</v>
          </cell>
          <cell r="L51">
            <v>-8191</v>
          </cell>
          <cell r="N51">
            <v>-8191</v>
          </cell>
          <cell r="O51">
            <v>597.8851049320715</v>
          </cell>
          <cell r="P51">
            <v>153257.88189758765</v>
          </cell>
          <cell r="Q51">
            <v>436.85695708712615</v>
          </cell>
          <cell r="R51">
            <v>111981</v>
          </cell>
          <cell r="T51">
            <v>404.90247074122237</v>
          </cell>
          <cell r="U51">
            <v>103790</v>
          </cell>
        </row>
        <row r="52">
          <cell r="A52">
            <v>45</v>
          </cell>
          <cell r="B52" t="str">
            <v xml:space="preserve">EMBD                     </v>
          </cell>
          <cell r="C52">
            <v>311.33333333333331</v>
          </cell>
          <cell r="D52">
            <v>2972.1815964492812</v>
          </cell>
          <cell r="E52">
            <v>0.91767604000348157</v>
          </cell>
          <cell r="F52">
            <v>10.724839400428266</v>
          </cell>
          <cell r="G52">
            <v>0</v>
          </cell>
          <cell r="H52">
            <v>10.724839400428266</v>
          </cell>
          <cell r="I52">
            <v>0.92098738819378589</v>
          </cell>
          <cell r="J52">
            <v>3339</v>
          </cell>
          <cell r="K52">
            <v>0</v>
          </cell>
          <cell r="L52">
            <v>3339</v>
          </cell>
          <cell r="N52">
            <v>3339</v>
          </cell>
          <cell r="O52">
            <v>453.62922711947135</v>
          </cell>
          <cell r="P52">
            <v>141229.89937652875</v>
          </cell>
          <cell r="Q52">
            <v>331.45182012847965</v>
          </cell>
          <cell r="R52">
            <v>103192</v>
          </cell>
          <cell r="T52">
            <v>342.17665952890792</v>
          </cell>
          <cell r="U52">
            <v>106531</v>
          </cell>
        </row>
        <row r="53">
          <cell r="A53">
            <v>7</v>
          </cell>
          <cell r="B53" t="str">
            <v xml:space="preserve">FIESCH                   </v>
          </cell>
          <cell r="C53">
            <v>949.33333333333337</v>
          </cell>
          <cell r="D53">
            <v>3045.6681548315682</v>
          </cell>
          <cell r="E53">
            <v>0.94036538508599776</v>
          </cell>
          <cell r="F53">
            <v>4.9624297752808983</v>
          </cell>
          <cell r="G53">
            <v>0</v>
          </cell>
          <cell r="H53">
            <v>4.9624297752808983</v>
          </cell>
          <cell r="I53">
            <v>0.94189756027691318</v>
          </cell>
          <cell r="J53">
            <v>4711</v>
          </cell>
          <cell r="K53">
            <v>0</v>
          </cell>
          <cell r="L53">
            <v>4711</v>
          </cell>
          <cell r="N53">
            <v>4711</v>
          </cell>
          <cell r="O53">
            <v>149.5525964608355</v>
          </cell>
          <cell r="P53">
            <v>141975.26490681985</v>
          </cell>
          <cell r="Q53">
            <v>109.27352528089887</v>
          </cell>
          <cell r="R53">
            <v>103737</v>
          </cell>
          <cell r="T53">
            <v>114.23595505617978</v>
          </cell>
          <cell r="U53">
            <v>108448</v>
          </cell>
        </row>
        <row r="54">
          <cell r="A54">
            <v>51</v>
          </cell>
          <cell r="B54" t="str">
            <v xml:space="preserve">SAAS-BALEN               </v>
          </cell>
          <cell r="C54">
            <v>405.33333333333331</v>
          </cell>
          <cell r="D54">
            <v>3655.5702893597627</v>
          </cell>
          <cell r="E54">
            <v>1.1286757414491961</v>
          </cell>
          <cell r="F54">
            <v>-83.351347092665947</v>
          </cell>
          <cell r="G54">
            <v>0</v>
          </cell>
          <cell r="H54">
            <v>-83.351347092665947</v>
          </cell>
          <cell r="I54">
            <v>1.102940593159357</v>
          </cell>
          <cell r="J54">
            <v>-33785</v>
          </cell>
          <cell r="K54">
            <v>0</v>
          </cell>
          <cell r="L54">
            <v>-33785</v>
          </cell>
          <cell r="N54">
            <v>-33785</v>
          </cell>
          <cell r="O54">
            <v>494.62618474341934</v>
          </cell>
          <cell r="P54">
            <v>200488.4802159993</v>
          </cell>
          <cell r="Q54">
            <v>361.40871710526318</v>
          </cell>
          <cell r="R54">
            <v>146491</v>
          </cell>
          <cell r="T54">
            <v>278.0575657894737</v>
          </cell>
          <cell r="U54">
            <v>112706</v>
          </cell>
        </row>
        <row r="55">
          <cell r="A55">
            <v>147</v>
          </cell>
          <cell r="B55" t="str">
            <v xml:space="preserve">SEMBRANCHER              </v>
          </cell>
          <cell r="C55">
            <v>927.66666666666663</v>
          </cell>
          <cell r="D55">
            <v>2752.9893070668754</v>
          </cell>
          <cell r="E55">
            <v>0.84999931649505112</v>
          </cell>
          <cell r="F55">
            <v>44.994610132950058</v>
          </cell>
          <cell r="G55">
            <v>0</v>
          </cell>
          <cell r="H55">
            <v>44.994610132950058</v>
          </cell>
          <cell r="I55">
            <v>0.86389162902993588</v>
          </cell>
          <cell r="J55">
            <v>41740</v>
          </cell>
          <cell r="K55">
            <v>0</v>
          </cell>
          <cell r="L55">
            <v>41740</v>
          </cell>
          <cell r="N55">
            <v>41740</v>
          </cell>
          <cell r="O55">
            <v>107.92241796215012</v>
          </cell>
          <cell r="P55">
            <v>100116.02972955459</v>
          </cell>
          <cell r="Q55">
            <v>78.855910887531451</v>
          </cell>
          <cell r="R55">
            <v>73152</v>
          </cell>
          <cell r="T55">
            <v>123.85052102048149</v>
          </cell>
          <cell r="U55">
            <v>114892</v>
          </cell>
        </row>
        <row r="56">
          <cell r="A56">
            <v>120</v>
          </cell>
          <cell r="B56" t="str">
            <v xml:space="preserve">VEX                      </v>
          </cell>
          <cell r="C56">
            <v>1658.6666666666667</v>
          </cell>
          <cell r="D56">
            <v>3455.7265479373987</v>
          </cell>
          <cell r="E56">
            <v>1.0669729795900138</v>
          </cell>
          <cell r="F56">
            <v>-43.382598808193144</v>
          </cell>
          <cell r="G56">
            <v>0</v>
          </cell>
          <cell r="H56">
            <v>-43.382598808193144</v>
          </cell>
          <cell r="I56">
            <v>1.053578383672011</v>
          </cell>
          <cell r="J56">
            <v>-71957</v>
          </cell>
          <cell r="K56">
            <v>0</v>
          </cell>
          <cell r="L56">
            <v>-71957</v>
          </cell>
          <cell r="N56">
            <v>-71957</v>
          </cell>
          <cell r="O56">
            <v>161.31079650546815</v>
          </cell>
          <cell r="P56">
            <v>267560.84113706986</v>
          </cell>
          <cell r="Q56">
            <v>117.86454983922829</v>
          </cell>
          <cell r="R56">
            <v>195498</v>
          </cell>
          <cell r="T56">
            <v>74.482114147909968</v>
          </cell>
          <cell r="U56">
            <v>123541</v>
          </cell>
        </row>
        <row r="57">
          <cell r="A57">
            <v>122</v>
          </cell>
          <cell r="B57" t="str">
            <v xml:space="preserve">GRIMISUAT                </v>
          </cell>
          <cell r="C57">
            <v>2960.6666666666665</v>
          </cell>
          <cell r="D57">
            <v>2767.2143284187518</v>
          </cell>
          <cell r="E57">
            <v>0.85439136349471956</v>
          </cell>
          <cell r="F57">
            <v>41.909817608646705</v>
          </cell>
          <cell r="G57">
            <v>0</v>
          </cell>
          <cell r="H57">
            <v>41.909817608646705</v>
          </cell>
          <cell r="I57">
            <v>0.8673312307983585</v>
          </cell>
          <cell r="J57">
            <v>124081</v>
          </cell>
          <cell r="K57">
            <v>0</v>
          </cell>
          <cell r="L57">
            <v>124081</v>
          </cell>
          <cell r="N57">
            <v>124081</v>
          </cell>
          <cell r="O57">
            <v>-153.91077716838618</v>
          </cell>
          <cell r="P57">
            <v>-455678.50760320196</v>
          </cell>
          <cell r="Q57">
            <v>0</v>
          </cell>
          <cell r="R57">
            <v>0</v>
          </cell>
          <cell r="T57">
            <v>41.909817608646705</v>
          </cell>
          <cell r="U57">
            <v>124081</v>
          </cell>
        </row>
        <row r="58">
          <cell r="A58">
            <v>121</v>
          </cell>
          <cell r="B58" t="str">
            <v xml:space="preserve">ARBAZ                    </v>
          </cell>
          <cell r="C58">
            <v>1114.3333333333333</v>
          </cell>
          <cell r="D58">
            <v>3120.0698112564191</v>
          </cell>
          <cell r="E58">
            <v>0.96333727129888047</v>
          </cell>
          <cell r="F58">
            <v>1.551600358959019</v>
          </cell>
          <cell r="G58">
            <v>0</v>
          </cell>
          <cell r="H58">
            <v>1.551600358959019</v>
          </cell>
          <cell r="I58">
            <v>0.96381633572575753</v>
          </cell>
          <cell r="J58">
            <v>1729</v>
          </cell>
          <cell r="K58">
            <v>0</v>
          </cell>
          <cell r="L58">
            <v>1729</v>
          </cell>
          <cell r="N58">
            <v>1729</v>
          </cell>
          <cell r="O58">
            <v>151.59256332325458</v>
          </cell>
          <cell r="P58">
            <v>168924.64639654668</v>
          </cell>
          <cell r="Q58">
            <v>110.76398444510919</v>
          </cell>
          <cell r="R58">
            <v>123428</v>
          </cell>
          <cell r="T58">
            <v>112.31558480406821</v>
          </cell>
          <cell r="U58">
            <v>125157</v>
          </cell>
        </row>
        <row r="59">
          <cell r="A59">
            <v>52</v>
          </cell>
          <cell r="B59" t="str">
            <v xml:space="preserve">SAAS-FEE                 </v>
          </cell>
          <cell r="C59">
            <v>1709.3333333333333</v>
          </cell>
          <cell r="D59">
            <v>3542.5974423284442</v>
          </cell>
          <cell r="E59">
            <v>1.0937948058376334</v>
          </cell>
          <cell r="F59">
            <v>-60.756777686402259</v>
          </cell>
          <cell r="G59">
            <v>0</v>
          </cell>
          <cell r="H59">
            <v>-60.756777686402259</v>
          </cell>
          <cell r="I59">
            <v>1.0750358446701067</v>
          </cell>
          <cell r="J59">
            <v>-103854</v>
          </cell>
          <cell r="K59">
            <v>0</v>
          </cell>
          <cell r="L59">
            <v>-103854</v>
          </cell>
          <cell r="N59">
            <v>-103854</v>
          </cell>
          <cell r="O59">
            <v>201.82970956671818</v>
          </cell>
          <cell r="P59">
            <v>344994.25021937693</v>
          </cell>
          <cell r="Q59">
            <v>147.47035881435258</v>
          </cell>
          <cell r="R59">
            <v>252076</v>
          </cell>
          <cell r="T59">
            <v>86.713338533541346</v>
          </cell>
          <cell r="U59">
            <v>148222</v>
          </cell>
        </row>
        <row r="60">
          <cell r="A60">
            <v>61</v>
          </cell>
          <cell r="B60" t="str">
            <v xml:space="preserve">ZENEGGEN                 </v>
          </cell>
          <cell r="C60">
            <v>272</v>
          </cell>
          <cell r="D60">
            <v>2516.3287386066258</v>
          </cell>
          <cell r="E60">
            <v>0.77692917382643822</v>
          </cell>
          <cell r="F60">
            <v>116.16544117647059</v>
          </cell>
          <cell r="G60">
            <v>74.825258954509422</v>
          </cell>
          <cell r="H60">
            <v>190.99070013098003</v>
          </cell>
          <cell r="I60">
            <v>0.8358985145904998</v>
          </cell>
          <cell r="J60">
            <v>51949</v>
          </cell>
          <cell r="K60">
            <v>0</v>
          </cell>
          <cell r="L60">
            <v>51949</v>
          </cell>
          <cell r="N60">
            <v>51949</v>
          </cell>
          <cell r="O60">
            <v>506.94048794027049</v>
          </cell>
          <cell r="P60">
            <v>137887.81271975357</v>
          </cell>
          <cell r="Q60">
            <v>370.40441176470586</v>
          </cell>
          <cell r="R60">
            <v>100750</v>
          </cell>
          <cell r="T60">
            <v>561.39338235294122</v>
          </cell>
          <cell r="U60">
            <v>152699</v>
          </cell>
        </row>
        <row r="61">
          <cell r="A61">
            <v>22</v>
          </cell>
          <cell r="B61" t="str">
            <v xml:space="preserve">BETTMERALP </v>
          </cell>
          <cell r="C61">
            <v>439.33333333333331</v>
          </cell>
          <cell r="D61">
            <v>4331.0168996341554</v>
          </cell>
          <cell r="E61">
            <v>1.3372232848734853</v>
          </cell>
          <cell r="F61">
            <v>-218.4406691475445</v>
          </cell>
          <cell r="G61">
            <v>0</v>
          </cell>
          <cell r="H61">
            <v>-218.4406691475445</v>
          </cell>
          <cell r="I61">
            <v>1.2697786278987884</v>
          </cell>
          <cell r="J61">
            <v>-95968</v>
          </cell>
          <cell r="K61">
            <v>0</v>
          </cell>
          <cell r="L61">
            <v>-95968</v>
          </cell>
          <cell r="N61">
            <v>-95968</v>
          </cell>
          <cell r="O61">
            <v>787.01644136783398</v>
          </cell>
          <cell r="P61">
            <v>345762.55657426838</v>
          </cell>
          <cell r="Q61">
            <v>575.04855842185134</v>
          </cell>
          <cell r="R61">
            <v>252638</v>
          </cell>
          <cell r="T61">
            <v>356.60849772382397</v>
          </cell>
          <cell r="U61">
            <v>156670</v>
          </cell>
        </row>
        <row r="62">
          <cell r="A62">
            <v>31</v>
          </cell>
          <cell r="B62" t="str">
            <v xml:space="preserve">RIEDERALP                </v>
          </cell>
          <cell r="C62">
            <v>524.33333333333337</v>
          </cell>
          <cell r="D62">
            <v>4489.1875736136308</v>
          </cell>
          <cell r="E62">
            <v>1.3860592772353146</v>
          </cell>
          <cell r="F62">
            <v>-250.07480394343958</v>
          </cell>
          <cell r="G62">
            <v>0</v>
          </cell>
          <cell r="H62">
            <v>-250.07480394343958</v>
          </cell>
          <cell r="I62">
            <v>1.3088474217882518</v>
          </cell>
          <cell r="J62">
            <v>-131123</v>
          </cell>
          <cell r="K62">
            <v>0</v>
          </cell>
          <cell r="L62">
            <v>-131123</v>
          </cell>
          <cell r="N62">
            <v>-131123</v>
          </cell>
          <cell r="O62">
            <v>751.24068415086958</v>
          </cell>
          <cell r="P62">
            <v>393900.53205643932</v>
          </cell>
          <cell r="Q62">
            <v>548.90845518118238</v>
          </cell>
          <cell r="R62">
            <v>287811</v>
          </cell>
          <cell r="T62">
            <v>298.83280356007629</v>
          </cell>
          <cell r="U62">
            <v>156688</v>
          </cell>
        </row>
        <row r="63">
          <cell r="A63">
            <v>166</v>
          </cell>
          <cell r="B63" t="str">
            <v xml:space="preserve">VIONNAZ                  </v>
          </cell>
          <cell r="C63">
            <v>2310.3333333333335</v>
          </cell>
          <cell r="D63">
            <v>2661.3756845021144</v>
          </cell>
          <cell r="E63">
            <v>0.82171314903272652</v>
          </cell>
          <cell r="F63">
            <v>67.994517385658625</v>
          </cell>
          <cell r="G63">
            <v>0</v>
          </cell>
          <cell r="H63">
            <v>67.994517385658625</v>
          </cell>
          <cell r="I63">
            <v>0.84270679879186694</v>
          </cell>
          <cell r="J63">
            <v>157090</v>
          </cell>
          <cell r="K63">
            <v>0</v>
          </cell>
          <cell r="L63">
            <v>157090</v>
          </cell>
          <cell r="N63">
            <v>157090</v>
          </cell>
          <cell r="O63">
            <v>-24.787457031234226</v>
          </cell>
          <cell r="P63">
            <v>-57267.288227828147</v>
          </cell>
          <cell r="Q63">
            <v>0</v>
          </cell>
          <cell r="R63">
            <v>0</v>
          </cell>
          <cell r="T63">
            <v>67.994517385658625</v>
          </cell>
          <cell r="U63">
            <v>157090</v>
          </cell>
        </row>
        <row r="64">
          <cell r="A64">
            <v>69</v>
          </cell>
          <cell r="B64" t="str">
            <v xml:space="preserve">KIPPEL                   </v>
          </cell>
          <cell r="C64">
            <v>369.33333333333331</v>
          </cell>
          <cell r="D64">
            <v>2534.8324378884604</v>
          </cell>
          <cell r="E64">
            <v>0.7826422841904398</v>
          </cell>
          <cell r="F64">
            <v>109.18050541516246</v>
          </cell>
          <cell r="G64">
            <v>63.306495433983429</v>
          </cell>
          <cell r="H64">
            <v>172.48700084914589</v>
          </cell>
          <cell r="I64">
            <v>0.8358985145904998</v>
          </cell>
          <cell r="J64">
            <v>63705</v>
          </cell>
          <cell r="K64">
            <v>0</v>
          </cell>
          <cell r="L64">
            <v>63705</v>
          </cell>
          <cell r="N64">
            <v>63705</v>
          </cell>
          <cell r="O64">
            <v>372.80595232650512</v>
          </cell>
          <cell r="P64">
            <v>137689.66505925587</v>
          </cell>
          <cell r="Q64">
            <v>272.39620938628161</v>
          </cell>
          <cell r="R64">
            <v>100605</v>
          </cell>
          <cell r="T64">
            <v>444.88267148014444</v>
          </cell>
          <cell r="U64">
            <v>164310</v>
          </cell>
        </row>
        <row r="65">
          <cell r="A65">
            <v>167</v>
          </cell>
          <cell r="B65" t="str">
            <v xml:space="preserve">VOUVRY                   </v>
          </cell>
          <cell r="C65">
            <v>3813.3333333333335</v>
          </cell>
          <cell r="D65">
            <v>2741.6207045977662</v>
          </cell>
          <cell r="E65">
            <v>0.84648920321439247</v>
          </cell>
          <cell r="F65">
            <v>47.552097902097898</v>
          </cell>
          <cell r="G65">
            <v>0</v>
          </cell>
          <cell r="H65">
            <v>47.552097902097898</v>
          </cell>
          <cell r="I65">
            <v>0.86117115298111824</v>
          </cell>
          <cell r="J65">
            <v>181332</v>
          </cell>
          <cell r="K65">
            <v>15470</v>
          </cell>
          <cell r="L65">
            <v>165862</v>
          </cell>
          <cell r="N65">
            <v>181332</v>
          </cell>
          <cell r="O65">
            <v>-102.93508439538306</v>
          </cell>
          <cell r="P65">
            <v>-392525.7884943941</v>
          </cell>
          <cell r="Q65">
            <v>0</v>
          </cell>
          <cell r="R65">
            <v>0</v>
          </cell>
          <cell r="T65">
            <v>43.495279720279719</v>
          </cell>
          <cell r="U65">
            <v>165862</v>
          </cell>
        </row>
        <row r="66">
          <cell r="A66">
            <v>162</v>
          </cell>
          <cell r="B66" t="str">
            <v xml:space="preserve">PORT-VALAIS              </v>
          </cell>
          <cell r="C66">
            <v>3401.6666666666665</v>
          </cell>
          <cell r="D66">
            <v>2715.7438884782582</v>
          </cell>
          <cell r="E66">
            <v>0.83849960588534056</v>
          </cell>
          <cell r="F66">
            <v>53.682508574228322</v>
          </cell>
          <cell r="G66">
            <v>0</v>
          </cell>
          <cell r="H66">
            <v>53.682508574228322</v>
          </cell>
          <cell r="I66">
            <v>0.85507435082848371</v>
          </cell>
          <cell r="J66">
            <v>182610</v>
          </cell>
          <cell r="K66">
            <v>8625</v>
          </cell>
          <cell r="L66">
            <v>173985</v>
          </cell>
          <cell r="N66">
            <v>182610</v>
          </cell>
          <cell r="O66">
            <v>-254.34246397197205</v>
          </cell>
          <cell r="P66">
            <v>-865188.28161132487</v>
          </cell>
          <cell r="Q66">
            <v>0</v>
          </cell>
          <cell r="R66">
            <v>0</v>
          </cell>
          <cell r="T66">
            <v>51.146986771190598</v>
          </cell>
          <cell r="U66">
            <v>173985</v>
          </cell>
        </row>
        <row r="67">
          <cell r="A67">
            <v>6</v>
          </cell>
          <cell r="B67" t="str">
            <v xml:space="preserve">ERNEN                    </v>
          </cell>
          <cell r="C67">
            <v>538.66666666666663</v>
          </cell>
          <cell r="D67">
            <v>4183.5149165301045</v>
          </cell>
          <cell r="E67">
            <v>1.2916813045620223</v>
          </cell>
          <cell r="F67">
            <v>-188.94027252673433</v>
          </cell>
          <cell r="G67">
            <v>0</v>
          </cell>
          <cell r="H67">
            <v>-188.94027252673433</v>
          </cell>
          <cell r="I67">
            <v>1.2333450436496181</v>
          </cell>
          <cell r="J67">
            <v>-101776</v>
          </cell>
          <cell r="K67">
            <v>0</v>
          </cell>
          <cell r="L67">
            <v>-101776</v>
          </cell>
          <cell r="N67">
            <v>-101776</v>
          </cell>
          <cell r="O67">
            <v>715.07952734949572</v>
          </cell>
          <cell r="P67">
            <v>385189.50539892836</v>
          </cell>
          <cell r="Q67">
            <v>522.48638613861385</v>
          </cell>
          <cell r="R67">
            <v>281446</v>
          </cell>
          <cell r="T67">
            <v>333.54579207920796</v>
          </cell>
          <cell r="U67">
            <v>179670</v>
          </cell>
        </row>
        <row r="68">
          <cell r="A68">
            <v>73</v>
          </cell>
          <cell r="B68" t="str">
            <v xml:space="preserve">UNTERBAECH               </v>
          </cell>
          <cell r="C68">
            <v>406</v>
          </cell>
          <cell r="D68">
            <v>2727.324053670694</v>
          </cell>
          <cell r="E68">
            <v>0.84207504022255464</v>
          </cell>
          <cell r="F68">
            <v>50.88669950738916</v>
          </cell>
          <cell r="G68">
            <v>0</v>
          </cell>
          <cell r="H68">
            <v>50.88669950738916</v>
          </cell>
          <cell r="I68">
            <v>0.85778656503267225</v>
          </cell>
          <cell r="J68">
            <v>20660</v>
          </cell>
          <cell r="K68">
            <v>0</v>
          </cell>
          <cell r="L68">
            <v>20660</v>
          </cell>
          <cell r="N68">
            <v>20660</v>
          </cell>
          <cell r="O68">
            <v>562.49631044295802</v>
          </cell>
          <cell r="P68">
            <v>228373.50203984097</v>
          </cell>
          <cell r="Q68">
            <v>410.99753694581278</v>
          </cell>
          <cell r="R68">
            <v>166865</v>
          </cell>
          <cell r="T68">
            <v>461.88423645320199</v>
          </cell>
          <cell r="U68">
            <v>187525</v>
          </cell>
        </row>
        <row r="69">
          <cell r="A69">
            <v>2</v>
          </cell>
          <cell r="B69" t="str">
            <v xml:space="preserve">BELLWALD                 </v>
          </cell>
          <cell r="C69">
            <v>435.66666666666669</v>
          </cell>
          <cell r="D69">
            <v>3546.0597973008112</v>
          </cell>
          <cell r="E69">
            <v>1.0948638253766561</v>
          </cell>
          <cell r="F69">
            <v>-61.449248680875648</v>
          </cell>
          <cell r="G69">
            <v>0</v>
          </cell>
          <cell r="H69">
            <v>-61.449248680875648</v>
          </cell>
          <cell r="I69">
            <v>1.0758910603013248</v>
          </cell>
          <cell r="J69">
            <v>-26771</v>
          </cell>
          <cell r="K69">
            <v>0</v>
          </cell>
          <cell r="L69">
            <v>-26771</v>
          </cell>
          <cell r="N69">
            <v>-26771</v>
          </cell>
          <cell r="O69">
            <v>682.68299936886933</v>
          </cell>
          <cell r="P69">
            <v>297422.22672503744</v>
          </cell>
          <cell r="Q69">
            <v>498.81484315225708</v>
          </cell>
          <cell r="R69">
            <v>217317</v>
          </cell>
          <cell r="T69">
            <v>437.3664881407804</v>
          </cell>
          <cell r="U69">
            <v>190546</v>
          </cell>
        </row>
        <row r="70">
          <cell r="A70">
            <v>76</v>
          </cell>
          <cell r="B70" t="str">
            <v xml:space="preserve">ALBINEN                  </v>
          </cell>
          <cell r="C70">
            <v>263.66666666666669</v>
          </cell>
          <cell r="D70">
            <v>2523.6497982790183</v>
          </cell>
          <cell r="E70">
            <v>0.77918958787947468</v>
          </cell>
          <cell r="F70">
            <v>113.37041719342604</v>
          </cell>
          <cell r="G70">
            <v>70.299223265161572</v>
          </cell>
          <cell r="H70">
            <v>183.66964045858759</v>
          </cell>
          <cell r="I70">
            <v>0.8358985145904998</v>
          </cell>
          <cell r="J70">
            <v>48428</v>
          </cell>
          <cell r="K70">
            <v>0</v>
          </cell>
          <cell r="L70">
            <v>48428</v>
          </cell>
          <cell r="N70">
            <v>48428</v>
          </cell>
          <cell r="O70">
            <v>771.45551210793815</v>
          </cell>
          <cell r="P70">
            <v>203407.10335912637</v>
          </cell>
          <cell r="Q70">
            <v>563.67762326169407</v>
          </cell>
          <cell r="R70">
            <v>148623</v>
          </cell>
          <cell r="T70">
            <v>747.34892541087231</v>
          </cell>
          <cell r="U70">
            <v>197051</v>
          </cell>
        </row>
        <row r="71">
          <cell r="A71">
            <v>28</v>
          </cell>
          <cell r="B71" t="str">
            <v xml:space="preserve">GRENGIOLS                </v>
          </cell>
          <cell r="C71">
            <v>460.33333333333331</v>
          </cell>
          <cell r="D71">
            <v>3234.6622054011823</v>
          </cell>
          <cell r="E71">
            <v>0.99871825024004346</v>
          </cell>
          <cell r="F71">
            <v>0</v>
          </cell>
          <cell r="G71">
            <v>0</v>
          </cell>
          <cell r="H71">
            <v>0</v>
          </cell>
          <cell r="I71">
            <v>0.99871825024004346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603.19441307512966</v>
          </cell>
          <cell r="P71">
            <v>277670.494818918</v>
          </cell>
          <cell r="Q71">
            <v>440.73497465604635</v>
          </cell>
          <cell r="R71">
            <v>202885</v>
          </cell>
          <cell r="T71">
            <v>440.73497465604635</v>
          </cell>
          <cell r="U71">
            <v>202885</v>
          </cell>
        </row>
        <row r="72">
          <cell r="A72">
            <v>164</v>
          </cell>
          <cell r="B72" t="str">
            <v xml:space="preserve">TROISTORRENTS            </v>
          </cell>
          <cell r="C72">
            <v>4284</v>
          </cell>
          <cell r="D72">
            <v>2865.247601564</v>
          </cell>
          <cell r="E72">
            <v>0.88465963041218687</v>
          </cell>
          <cell r="F72">
            <v>24.012371615312791</v>
          </cell>
          <cell r="G72">
            <v>0</v>
          </cell>
          <cell r="H72">
            <v>24.012371615312791</v>
          </cell>
          <cell r="I72">
            <v>0.89207357110859564</v>
          </cell>
          <cell r="J72">
            <v>102869</v>
          </cell>
          <cell r="K72">
            <v>12333</v>
          </cell>
          <cell r="L72">
            <v>90536</v>
          </cell>
          <cell r="N72">
            <v>102869</v>
          </cell>
          <cell r="O72">
            <v>38.841184037783364</v>
          </cell>
          <cell r="P72">
            <v>166395.63241786393</v>
          </cell>
          <cell r="Q72">
            <v>28.38001867413632</v>
          </cell>
          <cell r="R72">
            <v>121580</v>
          </cell>
          <cell r="T72">
            <v>49.513538748832865</v>
          </cell>
          <cell r="U72">
            <v>212116</v>
          </cell>
        </row>
        <row r="73">
          <cell r="A73">
            <v>54</v>
          </cell>
          <cell r="B73" t="str">
            <v xml:space="preserve">ST. NIKLAUS              </v>
          </cell>
          <cell r="C73">
            <v>2325.3333333333335</v>
          </cell>
          <cell r="D73">
            <v>3181.3657716818102</v>
          </cell>
          <cell r="E73">
            <v>0.98226270785315484</v>
          </cell>
          <cell r="F73">
            <v>0.27350917431192656</v>
          </cell>
          <cell r="G73">
            <v>0</v>
          </cell>
          <cell r="H73">
            <v>0.27350917431192656</v>
          </cell>
          <cell r="I73">
            <v>0.9823471551885018</v>
          </cell>
          <cell r="J73">
            <v>636</v>
          </cell>
          <cell r="K73">
            <v>0</v>
          </cell>
          <cell r="L73">
            <v>636</v>
          </cell>
          <cell r="N73">
            <v>636</v>
          </cell>
          <cell r="O73">
            <v>130.03731456025935</v>
          </cell>
          <cell r="P73">
            <v>302380.10212412308</v>
          </cell>
          <cell r="Q73">
            <v>95.014334862385311</v>
          </cell>
          <cell r="R73">
            <v>220940</v>
          </cell>
          <cell r="T73">
            <v>95.287844036697237</v>
          </cell>
          <cell r="U73">
            <v>221576</v>
          </cell>
        </row>
        <row r="74">
          <cell r="A74">
            <v>41</v>
          </cell>
          <cell r="B74" t="str">
            <v xml:space="preserve">TERMEN                   </v>
          </cell>
          <cell r="C74">
            <v>862</v>
          </cell>
          <cell r="D74">
            <v>2664.9004212652685</v>
          </cell>
          <cell r="E74">
            <v>0.82280142926389754</v>
          </cell>
          <cell r="F74">
            <v>67.006960556844547</v>
          </cell>
          <cell r="G74">
            <v>0</v>
          </cell>
          <cell r="H74">
            <v>67.006960556844547</v>
          </cell>
          <cell r="I74">
            <v>0.84349016587741221</v>
          </cell>
          <cell r="J74">
            <v>57760</v>
          </cell>
          <cell r="K74">
            <v>0</v>
          </cell>
          <cell r="L74">
            <v>57760</v>
          </cell>
          <cell r="N74">
            <v>57760</v>
          </cell>
          <cell r="O74">
            <v>268.28439356288072</v>
          </cell>
          <cell r="P74">
            <v>231261.14725120319</v>
          </cell>
          <cell r="Q74">
            <v>196.02668213457076</v>
          </cell>
          <cell r="R74">
            <v>168975</v>
          </cell>
          <cell r="T74">
            <v>263.03364269141531</v>
          </cell>
          <cell r="U74">
            <v>226735</v>
          </cell>
        </row>
        <row r="75">
          <cell r="A75">
            <v>56</v>
          </cell>
          <cell r="B75" t="str">
            <v xml:space="preserve">STALDENRIED              </v>
          </cell>
          <cell r="C75">
            <v>552</v>
          </cell>
          <cell r="D75">
            <v>2497.9745674119731</v>
          </cell>
          <cell r="E75">
            <v>0.7712622310125884</v>
          </cell>
          <cell r="F75">
            <v>123.34420289855072</v>
          </cell>
          <cell r="G75">
            <v>86.000668427082502</v>
          </cell>
          <cell r="H75">
            <v>209.34487132563322</v>
          </cell>
          <cell r="I75">
            <v>0.8358985145904998</v>
          </cell>
          <cell r="J75">
            <v>115558</v>
          </cell>
          <cell r="K75">
            <v>0</v>
          </cell>
          <cell r="L75">
            <v>115558</v>
          </cell>
          <cell r="N75">
            <v>115558</v>
          </cell>
          <cell r="O75">
            <v>278.44837100140148</v>
          </cell>
          <cell r="P75">
            <v>153703.50079277362</v>
          </cell>
          <cell r="Q75">
            <v>203.45289855072463</v>
          </cell>
          <cell r="R75">
            <v>112306</v>
          </cell>
          <cell r="T75">
            <v>412.79710144927537</v>
          </cell>
          <cell r="U75">
            <v>227864</v>
          </cell>
        </row>
        <row r="76">
          <cell r="A76">
            <v>38</v>
          </cell>
          <cell r="B76" t="str">
            <v xml:space="preserve">NATERS                   </v>
          </cell>
          <cell r="C76">
            <v>9276.3333333333339</v>
          </cell>
          <cell r="D76">
            <v>2780.5528633831673</v>
          </cell>
          <cell r="E76">
            <v>0.85850970335666332</v>
          </cell>
          <cell r="F76">
            <v>39.132272090265545</v>
          </cell>
          <cell r="G76">
            <v>0</v>
          </cell>
          <cell r="H76">
            <v>39.132272090265545</v>
          </cell>
          <cell r="I76">
            <v>0.87059198948986405</v>
          </cell>
          <cell r="J76">
            <v>363004</v>
          </cell>
          <cell r="K76">
            <v>123885</v>
          </cell>
          <cell r="L76">
            <v>239119</v>
          </cell>
          <cell r="N76">
            <v>363004</v>
          </cell>
          <cell r="O76">
            <v>-69.970543906331841</v>
          </cell>
          <cell r="P76">
            <v>-649070.08878976968</v>
          </cell>
          <cell r="Q76">
            <v>0</v>
          </cell>
          <cell r="R76">
            <v>0</v>
          </cell>
          <cell r="T76">
            <v>25.777318624456502</v>
          </cell>
          <cell r="U76">
            <v>239119</v>
          </cell>
        </row>
        <row r="77">
          <cell r="A77">
            <v>81</v>
          </cell>
          <cell r="B77" t="str">
            <v xml:space="preserve">GAMPEL-BRATSCH           </v>
          </cell>
          <cell r="C77">
            <v>1912.6666666666667</v>
          </cell>
          <cell r="D77">
            <v>2595.3765242826189</v>
          </cell>
          <cell r="E77">
            <v>0.80133557585007276</v>
          </cell>
          <cell r="F77">
            <v>88.065528058556978</v>
          </cell>
          <cell r="G77">
            <v>23.87738639643014</v>
          </cell>
          <cell r="H77">
            <v>111.94291445498712</v>
          </cell>
          <cell r="I77">
            <v>0.8358985145904998</v>
          </cell>
          <cell r="J77">
            <v>214109</v>
          </cell>
          <cell r="K77">
            <v>0</v>
          </cell>
          <cell r="L77">
            <v>214109</v>
          </cell>
          <cell r="N77">
            <v>214109</v>
          </cell>
          <cell r="O77">
            <v>18.928810214507394</v>
          </cell>
          <cell r="P77">
            <v>36204.504336947808</v>
          </cell>
          <cell r="Q77">
            <v>13.830428720808644</v>
          </cell>
          <cell r="R77">
            <v>26453</v>
          </cell>
          <cell r="T77">
            <v>125.77309166957127</v>
          </cell>
          <cell r="U77">
            <v>240562</v>
          </cell>
        </row>
        <row r="78">
          <cell r="A78">
            <v>11</v>
          </cell>
          <cell r="B78" t="str">
            <v xml:space="preserve">LAX                      </v>
          </cell>
          <cell r="C78">
            <v>292.33333333333331</v>
          </cell>
          <cell r="D78">
            <v>2107.4327766706524</v>
          </cell>
          <cell r="E78">
            <v>0.65068048580175897</v>
          </cell>
          <cell r="F78">
            <v>339.31470923603194</v>
          </cell>
          <cell r="G78">
            <v>260.57195283092176</v>
          </cell>
          <cell r="H78">
            <v>599.8866620669537</v>
          </cell>
          <cell r="I78">
            <v>0.8358985145904998</v>
          </cell>
          <cell r="J78">
            <v>175367</v>
          </cell>
          <cell r="K78">
            <v>0</v>
          </cell>
          <cell r="L78">
            <v>175367</v>
          </cell>
          <cell r="N78">
            <v>175367</v>
          </cell>
          <cell r="O78">
            <v>318.86460869072039</v>
          </cell>
          <cell r="P78">
            <v>93214.753940587252</v>
          </cell>
          <cell r="Q78">
            <v>232.98403648802739</v>
          </cell>
          <cell r="R78">
            <v>68109</v>
          </cell>
          <cell r="T78">
            <v>832.87115165336377</v>
          </cell>
          <cell r="U78">
            <v>243476</v>
          </cell>
        </row>
        <row r="79">
          <cell r="A79">
            <v>74</v>
          </cell>
          <cell r="B79" t="str">
            <v xml:space="preserve">WILER                    </v>
          </cell>
          <cell r="C79">
            <v>574</v>
          </cell>
          <cell r="D79">
            <v>2492.1845329267976</v>
          </cell>
          <cell r="E79">
            <v>0.76947452869850808</v>
          </cell>
          <cell r="F79">
            <v>125.6602787456446</v>
          </cell>
          <cell r="G79">
            <v>89.474627065163986</v>
          </cell>
          <cell r="H79">
            <v>215.13490581080859</v>
          </cell>
          <cell r="I79">
            <v>0.8358985145904998</v>
          </cell>
          <cell r="J79">
            <v>123487</v>
          </cell>
          <cell r="K79">
            <v>0</v>
          </cell>
          <cell r="L79">
            <v>123487</v>
          </cell>
          <cell r="N79">
            <v>123487</v>
          </cell>
          <cell r="O79">
            <v>344.08820210769659</v>
          </cell>
          <cell r="P79">
            <v>197506.62800981785</v>
          </cell>
          <cell r="Q79">
            <v>251.41463414634146</v>
          </cell>
          <cell r="R79">
            <v>144312</v>
          </cell>
          <cell r="T79">
            <v>466.54878048780489</v>
          </cell>
          <cell r="U79">
            <v>267799</v>
          </cell>
        </row>
        <row r="80">
          <cell r="A80">
            <v>64</v>
          </cell>
          <cell r="B80" t="str">
            <v xml:space="preserve">BLATTEN                  </v>
          </cell>
          <cell r="C80">
            <v>296.66666666666669</v>
          </cell>
          <cell r="D80">
            <v>2374.7887781727363</v>
          </cell>
          <cell r="E80">
            <v>0.73322799804754513</v>
          </cell>
          <cell r="F80">
            <v>178.14606741573033</v>
          </cell>
          <cell r="G80">
            <v>154.38459314913931</v>
          </cell>
          <cell r="H80">
            <v>332.53066056486966</v>
          </cell>
          <cell r="I80">
            <v>0.8358985145904998</v>
          </cell>
          <cell r="J80">
            <v>98651</v>
          </cell>
          <cell r="K80">
            <v>0</v>
          </cell>
          <cell r="L80">
            <v>98651</v>
          </cell>
          <cell r="N80">
            <v>98651</v>
          </cell>
          <cell r="O80">
            <v>793.69838293585053</v>
          </cell>
          <cell r="P80">
            <v>235463.85360430233</v>
          </cell>
          <cell r="Q80">
            <v>579.93033707865163</v>
          </cell>
          <cell r="R80">
            <v>172046</v>
          </cell>
          <cell r="T80">
            <v>912.46179775280893</v>
          </cell>
          <cell r="U80">
            <v>270697</v>
          </cell>
        </row>
        <row r="81">
          <cell r="A81">
            <v>163</v>
          </cell>
          <cell r="B81" t="str">
            <v xml:space="preserve">ST-GINGOLPH              </v>
          </cell>
          <cell r="C81">
            <v>940.66666666666663</v>
          </cell>
          <cell r="D81">
            <v>2410.9755559194296</v>
          </cell>
          <cell r="E81">
            <v>0.74440084796450279</v>
          </cell>
          <cell r="F81">
            <v>160.82955350815024</v>
          </cell>
          <cell r="G81">
            <v>135.51432931002617</v>
          </cell>
          <cell r="H81">
            <v>296.34388281817644</v>
          </cell>
          <cell r="I81">
            <v>0.8358985145904998</v>
          </cell>
          <cell r="J81">
            <v>278761</v>
          </cell>
          <cell r="K81">
            <v>0</v>
          </cell>
          <cell r="L81">
            <v>278761</v>
          </cell>
          <cell r="N81">
            <v>278761</v>
          </cell>
          <cell r="O81">
            <v>16.746144633884455</v>
          </cell>
          <cell r="P81">
            <v>15752.540052273976</v>
          </cell>
          <cell r="Q81">
            <v>12.236002834868888</v>
          </cell>
          <cell r="R81">
            <v>11510</v>
          </cell>
          <cell r="T81">
            <v>308.58008504606664</v>
          </cell>
          <cell r="U81">
            <v>290271</v>
          </cell>
        </row>
        <row r="82">
          <cell r="A82">
            <v>39</v>
          </cell>
          <cell r="B82" t="str">
            <v xml:space="preserve">RIED-BRIG                </v>
          </cell>
          <cell r="C82">
            <v>1972.6666666666667</v>
          </cell>
          <cell r="D82">
            <v>2628.7549494897303</v>
          </cell>
          <cell r="E82">
            <v>0.81164133277360906</v>
          </cell>
          <cell r="F82">
            <v>77.537681649205808</v>
          </cell>
          <cell r="G82">
            <v>1.0268075986699059</v>
          </cell>
          <cell r="H82">
            <v>78.564489247875713</v>
          </cell>
          <cell r="I82">
            <v>0.8358985145904998</v>
          </cell>
          <cell r="J82">
            <v>154982</v>
          </cell>
          <cell r="K82">
            <v>0</v>
          </cell>
          <cell r="L82">
            <v>154982</v>
          </cell>
          <cell r="N82">
            <v>154982</v>
          </cell>
          <cell r="O82">
            <v>94.288825500426697</v>
          </cell>
          <cell r="P82">
            <v>186000.42310384175</v>
          </cell>
          <cell r="Q82">
            <v>68.894052044609666</v>
          </cell>
          <cell r="R82">
            <v>135905</v>
          </cell>
          <cell r="T82">
            <v>147.45876985468064</v>
          </cell>
          <cell r="U82">
            <v>290887</v>
          </cell>
        </row>
        <row r="83">
          <cell r="A83">
            <v>70</v>
          </cell>
          <cell r="B83" t="str">
            <v xml:space="preserve">NIEDERGESTELN            </v>
          </cell>
          <cell r="C83">
            <v>686</v>
          </cell>
          <cell r="D83">
            <v>2295.6797756224655</v>
          </cell>
          <cell r="E83">
            <v>0.70880269500560267</v>
          </cell>
          <cell r="F83">
            <v>219.63702623906707</v>
          </cell>
          <cell r="G83">
            <v>192.0026368760735</v>
          </cell>
          <cell r="H83">
            <v>411.63966311514059</v>
          </cell>
          <cell r="I83">
            <v>0.8358985145904998</v>
          </cell>
          <cell r="J83">
            <v>282385</v>
          </cell>
          <cell r="K83">
            <v>0</v>
          </cell>
          <cell r="L83">
            <v>282385</v>
          </cell>
          <cell r="N83">
            <v>282385</v>
          </cell>
          <cell r="O83">
            <v>17.423348027386282</v>
          </cell>
          <cell r="P83">
            <v>11952.41674678699</v>
          </cell>
          <cell r="Q83">
            <v>12.730320699708455</v>
          </cell>
          <cell r="R83">
            <v>8733</v>
          </cell>
          <cell r="T83">
            <v>424.37026239067058</v>
          </cell>
          <cell r="U83">
            <v>291118</v>
          </cell>
        </row>
        <row r="84">
          <cell r="A84">
            <v>15</v>
          </cell>
          <cell r="B84" t="str">
            <v xml:space="preserve">OBERGOMS                 </v>
          </cell>
          <cell r="C84">
            <v>678.33333333333337</v>
          </cell>
          <cell r="D84">
            <v>4089.5829404592864</v>
          </cell>
          <cell r="E84">
            <v>1.2626793337762037</v>
          </cell>
          <cell r="F84">
            <v>-170.1538773125707</v>
          </cell>
          <cell r="G84">
            <v>0</v>
          </cell>
          <cell r="H84">
            <v>-170.1538773125707</v>
          </cell>
          <cell r="I84">
            <v>1.210143467020963</v>
          </cell>
          <cell r="J84">
            <v>-115421</v>
          </cell>
          <cell r="K84">
            <v>0</v>
          </cell>
          <cell r="L84">
            <v>-115421</v>
          </cell>
          <cell r="N84">
            <v>-115421</v>
          </cell>
          <cell r="O84">
            <v>826.20051298238786</v>
          </cell>
          <cell r="P84">
            <v>560439.34797305311</v>
          </cell>
          <cell r="Q84">
            <v>603.67813267813267</v>
          </cell>
          <cell r="R84">
            <v>409495</v>
          </cell>
          <cell r="T84">
            <v>433.52432432432431</v>
          </cell>
          <cell r="U84">
            <v>294074</v>
          </cell>
        </row>
        <row r="85">
          <cell r="A85">
            <v>132</v>
          </cell>
          <cell r="B85" t="str">
            <v xml:space="preserve">BOVERNIER                </v>
          </cell>
          <cell r="C85">
            <v>848</v>
          </cell>
          <cell r="D85">
            <v>2354.2865965176993</v>
          </cell>
          <cell r="E85">
            <v>0.72689784618364051</v>
          </cell>
          <cell r="F85">
            <v>188.41509433962264</v>
          </cell>
          <cell r="G85">
            <v>164.61774788028413</v>
          </cell>
          <cell r="H85">
            <v>353.0328422199068</v>
          </cell>
          <cell r="I85">
            <v>0.8358985145904998</v>
          </cell>
          <cell r="J85">
            <v>299372</v>
          </cell>
          <cell r="K85">
            <v>0</v>
          </cell>
          <cell r="L85">
            <v>299372</v>
          </cell>
          <cell r="N85">
            <v>299372</v>
          </cell>
          <cell r="O85">
            <v>-68.31845645774797</v>
          </cell>
          <cell r="P85">
            <v>-57934.051076170275</v>
          </cell>
          <cell r="Q85">
            <v>0</v>
          </cell>
          <cell r="R85">
            <v>0</v>
          </cell>
          <cell r="T85">
            <v>353.03301886792451</v>
          </cell>
          <cell r="U85">
            <v>299372</v>
          </cell>
        </row>
        <row r="86">
          <cell r="A86">
            <v>58</v>
          </cell>
          <cell r="B86" t="str">
            <v xml:space="preserve">TOERBEL                  </v>
          </cell>
          <cell r="C86">
            <v>489.33333333333331</v>
          </cell>
          <cell r="D86">
            <v>2497.825812123509</v>
          </cell>
          <cell r="E86">
            <v>0.77121630206793357</v>
          </cell>
          <cell r="F86">
            <v>123.40258855585832</v>
          </cell>
          <cell r="G86">
            <v>86.091038058238567</v>
          </cell>
          <cell r="H86">
            <v>209.49362661409688</v>
          </cell>
          <cell r="I86">
            <v>0.83589851459049969</v>
          </cell>
          <cell r="J86">
            <v>102512</v>
          </cell>
          <cell r="K86">
            <v>0</v>
          </cell>
          <cell r="L86">
            <v>102512</v>
          </cell>
          <cell r="N86">
            <v>102512</v>
          </cell>
          <cell r="O86">
            <v>568.64997475946575</v>
          </cell>
          <cell r="P86">
            <v>278259.38764896523</v>
          </cell>
          <cell r="Q86">
            <v>415.4938692098093</v>
          </cell>
          <cell r="R86">
            <v>203315</v>
          </cell>
          <cell r="T86">
            <v>624.98705722070849</v>
          </cell>
          <cell r="U86">
            <v>305827</v>
          </cell>
        </row>
        <row r="87">
          <cell r="A87">
            <v>149</v>
          </cell>
          <cell r="B87" t="str">
            <v xml:space="preserve">COLLONGES                </v>
          </cell>
          <cell r="C87">
            <v>634.66666666666663</v>
          </cell>
          <cell r="D87">
            <v>2230.6646738260092</v>
          </cell>
          <cell r="E87">
            <v>0.68872895481816887</v>
          </cell>
          <cell r="F87">
            <v>257.5730042016807</v>
          </cell>
          <cell r="G87">
            <v>219.08176070991607</v>
          </cell>
          <cell r="H87">
            <v>476.65476491159677</v>
          </cell>
          <cell r="I87">
            <v>0.8358985145904998</v>
          </cell>
          <cell r="J87">
            <v>302517</v>
          </cell>
          <cell r="K87">
            <v>0</v>
          </cell>
          <cell r="L87">
            <v>302517</v>
          </cell>
          <cell r="N87">
            <v>302517</v>
          </cell>
          <cell r="O87">
            <v>12.046061990032399</v>
          </cell>
          <cell r="P87">
            <v>7645.2340096738953</v>
          </cell>
          <cell r="Q87">
            <v>8.8014705882352953</v>
          </cell>
          <cell r="R87">
            <v>5586</v>
          </cell>
          <cell r="T87">
            <v>485.45640756302527</v>
          </cell>
          <cell r="U87">
            <v>308103</v>
          </cell>
        </row>
        <row r="88">
          <cell r="A88">
            <v>53</v>
          </cell>
          <cell r="B88" t="str">
            <v xml:space="preserve">SAAS-GRUND               </v>
          </cell>
          <cell r="C88">
            <v>1076</v>
          </cell>
          <cell r="D88">
            <v>2536.7041629761802</v>
          </cell>
          <cell r="E88">
            <v>0.7832201887399215</v>
          </cell>
          <cell r="F88">
            <v>108.48884758364312</v>
          </cell>
          <cell r="G88">
            <v>62.126428177782486</v>
          </cell>
          <cell r="H88">
            <v>170.61527576142561</v>
          </cell>
          <cell r="I88">
            <v>0.83589851459049969</v>
          </cell>
          <cell r="J88">
            <v>183582</v>
          </cell>
          <cell r="K88">
            <v>0</v>
          </cell>
          <cell r="L88">
            <v>183582</v>
          </cell>
          <cell r="N88">
            <v>183582</v>
          </cell>
          <cell r="O88">
            <v>162.38731209967818</v>
          </cell>
          <cell r="P88">
            <v>174728.74781925374</v>
          </cell>
          <cell r="Q88">
            <v>118.65148698884758</v>
          </cell>
          <cell r="R88">
            <v>127669</v>
          </cell>
          <cell r="T88">
            <v>289.26672862453529</v>
          </cell>
          <cell r="U88">
            <v>311251</v>
          </cell>
        </row>
        <row r="89">
          <cell r="A89">
            <v>57</v>
          </cell>
          <cell r="B89" t="str">
            <v xml:space="preserve">TAESCH                   </v>
          </cell>
          <cell r="C89">
            <v>1174.6666666666667</v>
          </cell>
          <cell r="D89">
            <v>2525.1443302157872</v>
          </cell>
          <cell r="E89">
            <v>0.77965103214352349</v>
          </cell>
          <cell r="F89">
            <v>112.80646992054483</v>
          </cell>
          <cell r="G89">
            <v>69.368638601273886</v>
          </cell>
          <cell r="H89">
            <v>182.17510852181871</v>
          </cell>
          <cell r="I89">
            <v>0.8358985145904998</v>
          </cell>
          <cell r="J89">
            <v>213995</v>
          </cell>
          <cell r="K89">
            <v>0</v>
          </cell>
          <cell r="L89">
            <v>213995</v>
          </cell>
          <cell r="N89">
            <v>213995</v>
          </cell>
          <cell r="O89">
            <v>142.54014865991894</v>
          </cell>
          <cell r="P89">
            <v>167437.16129251814</v>
          </cell>
          <cell r="Q89">
            <v>104.14954597048808</v>
          </cell>
          <cell r="R89">
            <v>122341</v>
          </cell>
          <cell r="T89">
            <v>286.32463110102157</v>
          </cell>
          <cell r="U89">
            <v>336336</v>
          </cell>
        </row>
        <row r="90">
          <cell r="A90">
            <v>35</v>
          </cell>
          <cell r="B90" t="str">
            <v xml:space="preserve">EGGERBERG                </v>
          </cell>
          <cell r="C90">
            <v>341.33333333333331</v>
          </cell>
          <cell r="D90">
            <v>1799.1096566039344</v>
          </cell>
          <cell r="E90">
            <v>0.55548416933093525</v>
          </cell>
          <cell r="F90">
            <v>603.6005859375</v>
          </cell>
          <cell r="G90">
            <v>304.60919619617192</v>
          </cell>
          <cell r="H90">
            <v>908.20978213367198</v>
          </cell>
          <cell r="I90">
            <v>0.8358985145904998</v>
          </cell>
          <cell r="J90">
            <v>310002</v>
          </cell>
          <cell r="K90">
            <v>0</v>
          </cell>
          <cell r="L90">
            <v>310002</v>
          </cell>
          <cell r="N90">
            <v>310002</v>
          </cell>
          <cell r="O90">
            <v>131.80651376808521</v>
          </cell>
          <cell r="P90">
            <v>44989.956699506416</v>
          </cell>
          <cell r="Q90">
            <v>96.3076171875</v>
          </cell>
          <cell r="R90">
            <v>32873</v>
          </cell>
          <cell r="T90">
            <v>1004.5166015625</v>
          </cell>
          <cell r="U90">
            <v>342875</v>
          </cell>
        </row>
        <row r="91">
          <cell r="A91">
            <v>136</v>
          </cell>
          <cell r="B91" t="str">
            <v xml:space="preserve">LEYTRON                  </v>
          </cell>
          <cell r="C91">
            <v>2861</v>
          </cell>
          <cell r="D91">
            <v>2594.9265556000296</v>
          </cell>
          <cell r="E91">
            <v>0.80119664575264626</v>
          </cell>
          <cell r="F91">
            <v>88.21286263544215</v>
          </cell>
          <cell r="G91">
            <v>24.180020502134372</v>
          </cell>
          <cell r="H91">
            <v>112.39288313757652</v>
          </cell>
          <cell r="I91">
            <v>0.8358985145904998</v>
          </cell>
          <cell r="J91">
            <v>321556</v>
          </cell>
          <cell r="K91">
            <v>0</v>
          </cell>
          <cell r="L91">
            <v>321556</v>
          </cell>
          <cell r="N91">
            <v>321556</v>
          </cell>
          <cell r="O91">
            <v>14.955182796233998</v>
          </cell>
          <cell r="P91">
            <v>42786.777980025472</v>
          </cell>
          <cell r="Q91">
            <v>10.927298147500874</v>
          </cell>
          <cell r="R91">
            <v>31263</v>
          </cell>
          <cell r="T91">
            <v>123.32016777350577</v>
          </cell>
          <cell r="U91">
            <v>352819</v>
          </cell>
        </row>
        <row r="92">
          <cell r="A92">
            <v>135</v>
          </cell>
          <cell r="B92" t="str">
            <v xml:space="preserve">ISERABLES                </v>
          </cell>
          <cell r="C92">
            <v>876</v>
          </cell>
          <cell r="D92">
            <v>2415.310638675187</v>
          </cell>
          <cell r="E92">
            <v>0.74573932660293574</v>
          </cell>
          <cell r="F92">
            <v>158.82420091324201</v>
          </cell>
          <cell r="G92">
            <v>133.18459914917733</v>
          </cell>
          <cell r="H92">
            <v>292.00880006241937</v>
          </cell>
          <cell r="I92">
            <v>0.8358985145904998</v>
          </cell>
          <cell r="J92">
            <v>255800</v>
          </cell>
          <cell r="K92">
            <v>0</v>
          </cell>
          <cell r="L92">
            <v>255800</v>
          </cell>
          <cell r="N92">
            <v>255800</v>
          </cell>
          <cell r="O92">
            <v>184.73371187806686</v>
          </cell>
          <cell r="P92">
            <v>161826.73160518656</v>
          </cell>
          <cell r="Q92">
            <v>134.97945205479451</v>
          </cell>
          <cell r="R92">
            <v>118242</v>
          </cell>
          <cell r="T92">
            <v>426.98858447488584</v>
          </cell>
          <cell r="U92">
            <v>374042</v>
          </cell>
        </row>
        <row r="93">
          <cell r="A93">
            <v>88</v>
          </cell>
          <cell r="B93" t="str">
            <v>TURTMANN-UNTEREMS</v>
          </cell>
          <cell r="C93">
            <v>1128.3333333333333</v>
          </cell>
          <cell r="D93">
            <v>2448.7795245187021</v>
          </cell>
          <cell r="E93">
            <v>0.7560730137036491</v>
          </cell>
          <cell r="F93">
            <v>143.82983751846382</v>
          </cell>
          <cell r="G93">
            <v>114.71007670044017</v>
          </cell>
          <cell r="H93">
            <v>258.53991421890396</v>
          </cell>
          <cell r="I93">
            <v>0.8358985145904998</v>
          </cell>
          <cell r="J93">
            <v>291719</v>
          </cell>
          <cell r="K93">
            <v>0</v>
          </cell>
          <cell r="L93">
            <v>291719</v>
          </cell>
          <cell r="N93">
            <v>291719</v>
          </cell>
          <cell r="O93">
            <v>106.20342142193726</v>
          </cell>
          <cell r="P93">
            <v>119832.86050441921</v>
          </cell>
          <cell r="Q93">
            <v>77.599409158050221</v>
          </cell>
          <cell r="R93">
            <v>87558</v>
          </cell>
          <cell r="T93">
            <v>336.13914327917286</v>
          </cell>
          <cell r="U93">
            <v>379277</v>
          </cell>
        </row>
        <row r="94">
          <cell r="A94">
            <v>113</v>
          </cell>
          <cell r="B94" t="str">
            <v xml:space="preserve">AYENT                    </v>
          </cell>
          <cell r="C94">
            <v>3735</v>
          </cell>
          <cell r="D94">
            <v>2822.9703730082233</v>
          </cell>
          <cell r="E94">
            <v>0.87160632312782182</v>
          </cell>
          <cell r="F94">
            <v>31.025435073627843</v>
          </cell>
          <cell r="G94">
            <v>0</v>
          </cell>
          <cell r="H94">
            <v>31.025435073627843</v>
          </cell>
          <cell r="I94">
            <v>0.88118558249466705</v>
          </cell>
          <cell r="J94">
            <v>115880</v>
          </cell>
          <cell r="K94">
            <v>9121</v>
          </cell>
          <cell r="L94">
            <v>106759</v>
          </cell>
          <cell r="N94">
            <v>115880</v>
          </cell>
          <cell r="O94">
            <v>114.15199053527942</v>
          </cell>
          <cell r="P94">
            <v>426357.68464926863</v>
          </cell>
          <cell r="Q94">
            <v>83.407228915662657</v>
          </cell>
          <cell r="R94">
            <v>311526</v>
          </cell>
          <cell r="T94">
            <v>111.99062918340027</v>
          </cell>
          <cell r="U94">
            <v>418285</v>
          </cell>
        </row>
        <row r="95">
          <cell r="A95">
            <v>66</v>
          </cell>
          <cell r="B95" t="str">
            <v xml:space="preserve">EISCHOLL                 </v>
          </cell>
          <cell r="C95">
            <v>455</v>
          </cell>
          <cell r="D95">
            <v>2119.2406414618035</v>
          </cell>
          <cell r="E95">
            <v>0.65432622353709291</v>
          </cell>
          <cell r="F95">
            <v>330.91208791208788</v>
          </cell>
          <cell r="G95">
            <v>257.1667093637144</v>
          </cell>
          <cell r="H95">
            <v>588.07879727580234</v>
          </cell>
          <cell r="I95">
            <v>0.8358985145904998</v>
          </cell>
          <cell r="J95">
            <v>267576</v>
          </cell>
          <cell r="K95">
            <v>0</v>
          </cell>
          <cell r="L95">
            <v>267576</v>
          </cell>
          <cell r="N95">
            <v>267576</v>
          </cell>
          <cell r="O95">
            <v>481.56087489207971</v>
          </cell>
          <cell r="P95">
            <v>219110.19807589627</v>
          </cell>
          <cell r="Q95">
            <v>351.86153846153849</v>
          </cell>
          <cell r="R95">
            <v>160097</v>
          </cell>
          <cell r="T95">
            <v>939.94065934065929</v>
          </cell>
          <cell r="U95">
            <v>427673</v>
          </cell>
        </row>
        <row r="96">
          <cell r="A96">
            <v>65</v>
          </cell>
          <cell r="B96" t="str">
            <v xml:space="preserve">BUERCHEN                 </v>
          </cell>
          <cell r="C96">
            <v>724.66666666666663</v>
          </cell>
          <cell r="D96">
            <v>2377.117592557312</v>
          </cell>
          <cell r="E96">
            <v>0.73394703121997762</v>
          </cell>
          <cell r="F96">
            <v>177</v>
          </cell>
          <cell r="G96">
            <v>153.20184618029387</v>
          </cell>
          <cell r="H96">
            <v>330.20184618029384</v>
          </cell>
          <cell r="I96">
            <v>0.8358985145904998</v>
          </cell>
          <cell r="J96">
            <v>239286</v>
          </cell>
          <cell r="K96">
            <v>0</v>
          </cell>
          <cell r="L96">
            <v>239286</v>
          </cell>
          <cell r="N96">
            <v>239286</v>
          </cell>
          <cell r="O96">
            <v>361.42106932409524</v>
          </cell>
          <cell r="P96">
            <v>261909.80157019434</v>
          </cell>
          <cell r="Q96">
            <v>264.07865685372587</v>
          </cell>
          <cell r="R96">
            <v>191369</v>
          </cell>
          <cell r="T96">
            <v>594.28012879484822</v>
          </cell>
          <cell r="U96">
            <v>430655</v>
          </cell>
        </row>
        <row r="97">
          <cell r="A97">
            <v>118</v>
          </cell>
          <cell r="B97" t="str">
            <v xml:space="preserve">ST-MARTIN                </v>
          </cell>
          <cell r="C97">
            <v>885.66666666666663</v>
          </cell>
          <cell r="D97">
            <v>2851.8660135740315</v>
          </cell>
          <cell r="E97">
            <v>0.88052799771172785</v>
          </cell>
          <cell r="F97">
            <v>26.119307489649984</v>
          </cell>
          <cell r="G97">
            <v>0</v>
          </cell>
          <cell r="H97">
            <v>26.119307489649984</v>
          </cell>
          <cell r="I97">
            <v>0.88859246547283977</v>
          </cell>
          <cell r="J97">
            <v>23133</v>
          </cell>
          <cell r="K97">
            <v>0</v>
          </cell>
          <cell r="L97">
            <v>23133</v>
          </cell>
          <cell r="N97">
            <v>23133</v>
          </cell>
          <cell r="O97">
            <v>629.90785506733619</v>
          </cell>
          <cell r="P97">
            <v>557888.39030463737</v>
          </cell>
          <cell r="Q97">
            <v>460.25329318780581</v>
          </cell>
          <cell r="R97">
            <v>407631</v>
          </cell>
          <cell r="T97">
            <v>486.37260067745581</v>
          </cell>
          <cell r="U97">
            <v>430764</v>
          </cell>
        </row>
        <row r="98">
          <cell r="A98">
            <v>90</v>
          </cell>
          <cell r="B98" t="str">
            <v xml:space="preserve">VAREN                    </v>
          </cell>
          <cell r="C98">
            <v>623.66666666666663</v>
          </cell>
          <cell r="D98">
            <v>2133.2938905894803</v>
          </cell>
          <cell r="E98">
            <v>0.65866523499725238</v>
          </cell>
          <cell r="F98">
            <v>321.07055050774989</v>
          </cell>
          <cell r="G98">
            <v>252.95499764037589</v>
          </cell>
          <cell r="H98">
            <v>574.02554814812584</v>
          </cell>
          <cell r="I98">
            <v>0.8358985145904998</v>
          </cell>
          <cell r="J98">
            <v>358001</v>
          </cell>
          <cell r="K98">
            <v>0</v>
          </cell>
          <cell r="L98">
            <v>358001</v>
          </cell>
          <cell r="N98">
            <v>358001</v>
          </cell>
          <cell r="O98">
            <v>168.30956495394821</v>
          </cell>
          <cell r="P98">
            <v>104969.0653429457</v>
          </cell>
          <cell r="Q98">
            <v>122.97915553180118</v>
          </cell>
          <cell r="R98">
            <v>76698</v>
          </cell>
          <cell r="T98">
            <v>697.00534473543564</v>
          </cell>
          <cell r="U98">
            <v>434699</v>
          </cell>
        </row>
        <row r="99">
          <cell r="A99">
            <v>117</v>
          </cell>
          <cell r="B99" t="str">
            <v>MONT-NOBLE</v>
          </cell>
          <cell r="C99">
            <v>931</v>
          </cell>
          <cell r="D99">
            <v>3194.4272683031159</v>
          </cell>
          <cell r="E99">
            <v>0.98629551073110755</v>
          </cell>
          <cell r="F99">
            <v>0.14822771213748656</v>
          </cell>
          <cell r="G99">
            <v>0</v>
          </cell>
          <cell r="H99">
            <v>0.14822771213748656</v>
          </cell>
          <cell r="I99">
            <v>0.98634127678391392</v>
          </cell>
          <cell r="J99">
            <v>138</v>
          </cell>
          <cell r="K99">
            <v>0</v>
          </cell>
          <cell r="L99">
            <v>138</v>
          </cell>
          <cell r="N99">
            <v>138</v>
          </cell>
          <cell r="O99">
            <v>653.20762646964135</v>
          </cell>
          <cell r="P99">
            <v>608136.30024323612</v>
          </cell>
          <cell r="Q99">
            <v>477.27819548872179</v>
          </cell>
          <cell r="R99">
            <v>444346</v>
          </cell>
          <cell r="T99">
            <v>477.42642320085929</v>
          </cell>
          <cell r="U99">
            <v>444484</v>
          </cell>
        </row>
        <row r="100">
          <cell r="A100">
            <v>108</v>
          </cell>
          <cell r="B100" t="str">
            <v xml:space="preserve">SIERRE                   </v>
          </cell>
          <cell r="C100">
            <v>16009.666666666666</v>
          </cell>
          <cell r="D100">
            <v>2710.9097302903624</v>
          </cell>
          <cell r="E100">
            <v>0.83700703519318687</v>
          </cell>
          <cell r="F100">
            <v>54.875970767661208</v>
          </cell>
          <cell r="G100">
            <v>0</v>
          </cell>
          <cell r="H100">
            <v>54.875970767661208</v>
          </cell>
          <cell r="I100">
            <v>0.85395026760051185</v>
          </cell>
          <cell r="J100">
            <v>878546</v>
          </cell>
          <cell r="K100">
            <v>428404</v>
          </cell>
          <cell r="L100">
            <v>450142</v>
          </cell>
          <cell r="N100">
            <v>878546</v>
          </cell>
          <cell r="O100">
            <v>-201.48793159421979</v>
          </cell>
          <cell r="P100">
            <v>-3225754.6221795939</v>
          </cell>
          <cell r="Q100">
            <v>0</v>
          </cell>
          <cell r="R100">
            <v>0</v>
          </cell>
          <cell r="T100">
            <v>28.116887713672991</v>
          </cell>
          <cell r="U100">
            <v>450142</v>
          </cell>
        </row>
        <row r="101">
          <cell r="A101">
            <v>85</v>
          </cell>
          <cell r="B101" t="str">
            <v xml:space="preserve">LEUKERBAD                </v>
          </cell>
          <cell r="C101">
            <v>1572.3333333333333</v>
          </cell>
          <cell r="D101">
            <v>3075.2081548357742</v>
          </cell>
          <cell r="E101">
            <v>0.9494860088924123</v>
          </cell>
          <cell r="F101">
            <v>3.3377146491414038</v>
          </cell>
          <cell r="G101">
            <v>0</v>
          </cell>
          <cell r="H101">
            <v>3.3377146491414038</v>
          </cell>
          <cell r="I101">
            <v>0.9505165451037747</v>
          </cell>
          <cell r="J101">
            <v>5248</v>
          </cell>
          <cell r="K101">
            <v>0</v>
          </cell>
          <cell r="L101">
            <v>5248</v>
          </cell>
          <cell r="N101">
            <v>5248</v>
          </cell>
          <cell r="O101">
            <v>389.0765481279617</v>
          </cell>
          <cell r="P101">
            <v>611758.02583986509</v>
          </cell>
          <cell r="Q101">
            <v>284.28577485690056</v>
          </cell>
          <cell r="R101">
            <v>446992</v>
          </cell>
          <cell r="T101">
            <v>287.62348950604201</v>
          </cell>
          <cell r="U101">
            <v>452240</v>
          </cell>
        </row>
        <row r="102">
          <cell r="A102">
            <v>75</v>
          </cell>
          <cell r="B102" t="str">
            <v xml:space="preserve">AGARN                    </v>
          </cell>
          <cell r="C102">
            <v>802.33333333333337</v>
          </cell>
          <cell r="D102">
            <v>2139.3036731963111</v>
          </cell>
          <cell r="E102">
            <v>0.66052078565085548</v>
          </cell>
          <cell r="F102">
            <v>316.914416285833</v>
          </cell>
          <cell r="G102">
            <v>251.10134925546191</v>
          </cell>
          <cell r="H102">
            <v>568.01576554129497</v>
          </cell>
          <cell r="I102">
            <v>0.8358985145904998</v>
          </cell>
          <cell r="J102">
            <v>455738</v>
          </cell>
          <cell r="K102">
            <v>0</v>
          </cell>
          <cell r="L102">
            <v>455738</v>
          </cell>
          <cell r="N102">
            <v>455738</v>
          </cell>
          <cell r="O102">
            <v>-125.38394766578745</v>
          </cell>
          <cell r="P102">
            <v>-100599.72067718346</v>
          </cell>
          <cell r="Q102">
            <v>0</v>
          </cell>
          <cell r="R102">
            <v>0</v>
          </cell>
          <cell r="T102">
            <v>568.01578728707932</v>
          </cell>
          <cell r="U102">
            <v>455738</v>
          </cell>
        </row>
        <row r="103">
          <cell r="A103">
            <v>145</v>
          </cell>
          <cell r="B103" t="str">
            <v xml:space="preserve">LIDDES                   </v>
          </cell>
          <cell r="C103">
            <v>738.66666666666663</v>
          </cell>
          <cell r="D103">
            <v>2530.5361567743075</v>
          </cell>
          <cell r="E103">
            <v>0.78131578575431204</v>
          </cell>
          <cell r="F103">
            <v>110.78068592057762</v>
          </cell>
          <cell r="G103">
            <v>66.002596042721052</v>
          </cell>
          <cell r="H103">
            <v>176.78328196329869</v>
          </cell>
          <cell r="I103">
            <v>0.8358985145904998</v>
          </cell>
          <cell r="J103">
            <v>130584</v>
          </cell>
          <cell r="K103">
            <v>0</v>
          </cell>
          <cell r="L103">
            <v>130584</v>
          </cell>
          <cell r="N103">
            <v>130584</v>
          </cell>
          <cell r="O103">
            <v>628.71276752321842</v>
          </cell>
          <cell r="P103">
            <v>464409.16427715064</v>
          </cell>
          <cell r="Q103">
            <v>459.38041516245488</v>
          </cell>
          <cell r="R103">
            <v>339329</v>
          </cell>
          <cell r="T103">
            <v>636.16380866425993</v>
          </cell>
          <cell r="U103">
            <v>469913</v>
          </cell>
        </row>
        <row r="104">
          <cell r="A104">
            <v>165</v>
          </cell>
          <cell r="B104" t="str">
            <v xml:space="preserve">VAL D'ILLIEZ             </v>
          </cell>
          <cell r="C104">
            <v>1786</v>
          </cell>
          <cell r="D104">
            <v>3091.4528722209361</v>
          </cell>
          <cell r="E104">
            <v>0.95450164721639641</v>
          </cell>
          <cell r="F104">
            <v>2.5996640537514</v>
          </cell>
          <cell r="G104">
            <v>0</v>
          </cell>
          <cell r="H104">
            <v>2.5996640537514</v>
          </cell>
          <cell r="I104">
            <v>0.95530430658856802</v>
          </cell>
          <cell r="J104">
            <v>4643</v>
          </cell>
          <cell r="K104">
            <v>0</v>
          </cell>
          <cell r="L104">
            <v>4643</v>
          </cell>
          <cell r="N104">
            <v>4643</v>
          </cell>
          <cell r="O104">
            <v>365.9632883999634</v>
          </cell>
          <cell r="P104">
            <v>653610.43308233458</v>
          </cell>
          <cell r="Q104">
            <v>267.39753639417694</v>
          </cell>
          <cell r="R104">
            <v>477572</v>
          </cell>
          <cell r="T104">
            <v>269.99720044792832</v>
          </cell>
          <cell r="U104">
            <v>482215</v>
          </cell>
        </row>
        <row r="105">
          <cell r="A105">
            <v>137</v>
          </cell>
          <cell r="B105" t="str">
            <v xml:space="preserve">MARTIGNY-COMBE           </v>
          </cell>
          <cell r="C105">
            <v>2288</v>
          </cell>
          <cell r="D105">
            <v>2493.8810754242636</v>
          </cell>
          <cell r="E105">
            <v>0.76999834474078221</v>
          </cell>
          <cell r="F105">
            <v>124.97858391608392</v>
          </cell>
          <cell r="G105">
            <v>88.459779397258416</v>
          </cell>
          <cell r="H105">
            <v>213.43836331334234</v>
          </cell>
          <cell r="I105">
            <v>0.8358985145904998</v>
          </cell>
          <cell r="J105">
            <v>488347</v>
          </cell>
          <cell r="K105">
            <v>0</v>
          </cell>
          <cell r="L105">
            <v>488347</v>
          </cell>
          <cell r="N105">
            <v>488347</v>
          </cell>
          <cell r="O105">
            <v>-28.358623159595709</v>
          </cell>
          <cell r="P105">
            <v>-64884.529789154985</v>
          </cell>
          <cell r="Q105">
            <v>0</v>
          </cell>
          <cell r="R105">
            <v>0</v>
          </cell>
          <cell r="T105">
            <v>213.43837412587413</v>
          </cell>
          <cell r="U105">
            <v>488347</v>
          </cell>
        </row>
        <row r="106">
          <cell r="A106">
            <v>63</v>
          </cell>
          <cell r="B106" t="str">
            <v xml:space="preserve">AUSSERBERG               </v>
          </cell>
          <cell r="C106">
            <v>638.66666666666663</v>
          </cell>
          <cell r="D106">
            <v>2099.3861674112509</v>
          </cell>
          <cell r="E106">
            <v>0.64819605465884211</v>
          </cell>
          <cell r="F106">
            <v>345.10960334029232</v>
          </cell>
          <cell r="G106">
            <v>262.82366798606284</v>
          </cell>
          <cell r="H106">
            <v>607.93327132635523</v>
          </cell>
          <cell r="I106">
            <v>0.8358985145904998</v>
          </cell>
          <cell r="J106">
            <v>388267</v>
          </cell>
          <cell r="K106">
            <v>0</v>
          </cell>
          <cell r="L106">
            <v>388267</v>
          </cell>
          <cell r="N106">
            <v>388267</v>
          </cell>
          <cell r="O106">
            <v>249.81151914947645</v>
          </cell>
          <cell r="P106">
            <v>159546.29023013229</v>
          </cell>
          <cell r="Q106">
            <v>182.52870563674324</v>
          </cell>
          <cell r="R106">
            <v>116575</v>
          </cell>
          <cell r="T106">
            <v>790.46242171189988</v>
          </cell>
          <cell r="U106">
            <v>504842</v>
          </cell>
        </row>
        <row r="107">
          <cell r="A107">
            <v>47</v>
          </cell>
          <cell r="B107" t="str">
            <v xml:space="preserve">GRAECHEN                 </v>
          </cell>
          <cell r="C107">
            <v>1396.6666666666667</v>
          </cell>
          <cell r="D107">
            <v>2485.9274919985432</v>
          </cell>
          <cell r="E107">
            <v>0.76754263579262372</v>
          </cell>
          <cell r="F107">
            <v>128.19164677804295</v>
          </cell>
          <cell r="G107">
            <v>93.20029996101978</v>
          </cell>
          <cell r="H107">
            <v>221.39194673906275</v>
          </cell>
          <cell r="I107">
            <v>0.8358985145904998</v>
          </cell>
          <cell r="J107">
            <v>309211</v>
          </cell>
          <cell r="K107">
            <v>0</v>
          </cell>
          <cell r="L107">
            <v>309211</v>
          </cell>
          <cell r="N107">
            <v>309211</v>
          </cell>
          <cell r="O107">
            <v>196.75415200416614</v>
          </cell>
          <cell r="P107">
            <v>274799.9656324854</v>
          </cell>
          <cell r="Q107">
            <v>143.76229116945106</v>
          </cell>
          <cell r="R107">
            <v>200788</v>
          </cell>
          <cell r="T107">
            <v>365.15441527446296</v>
          </cell>
          <cell r="U107">
            <v>509999</v>
          </cell>
        </row>
        <row r="108">
          <cell r="A108">
            <v>158</v>
          </cell>
          <cell r="B108" t="str">
            <v xml:space="preserve">VEROSSAZ                 </v>
          </cell>
          <cell r="C108">
            <v>651</v>
          </cell>
          <cell r="D108">
            <v>2025.9377385152902</v>
          </cell>
          <cell r="E108">
            <v>0.625518482247303</v>
          </cell>
          <cell r="F108">
            <v>400.678955453149</v>
          </cell>
          <cell r="G108">
            <v>280.70274476916711</v>
          </cell>
          <cell r="H108">
            <v>681.38170022231611</v>
          </cell>
          <cell r="I108">
            <v>0.8358985145904998</v>
          </cell>
          <cell r="J108">
            <v>443579</v>
          </cell>
          <cell r="K108">
            <v>0</v>
          </cell>
          <cell r="L108">
            <v>443579</v>
          </cell>
          <cell r="N108">
            <v>443579</v>
          </cell>
          <cell r="O108">
            <v>156.69854649674198</v>
          </cell>
          <cell r="P108">
            <v>102010.75376937904</v>
          </cell>
          <cell r="Q108">
            <v>114.49462365591398</v>
          </cell>
          <cell r="R108">
            <v>74536</v>
          </cell>
          <cell r="T108">
            <v>795.87557603686639</v>
          </cell>
          <cell r="U108">
            <v>518115</v>
          </cell>
        </row>
        <row r="109">
          <cell r="A109">
            <v>82</v>
          </cell>
          <cell r="B109" t="str">
            <v xml:space="preserve">GUTTET-FESCHEL           </v>
          </cell>
          <cell r="C109">
            <v>438</v>
          </cell>
          <cell r="D109">
            <v>1809.294261256068</v>
          </cell>
          <cell r="E109">
            <v>0.55862871732131936</v>
          </cell>
          <cell r="F109">
            <v>593.44520547945206</v>
          </cell>
          <cell r="G109">
            <v>304.57997200208581</v>
          </cell>
          <cell r="H109">
            <v>898.02517748153787</v>
          </cell>
          <cell r="I109">
            <v>0.8358985145904998</v>
          </cell>
          <cell r="J109">
            <v>393335</v>
          </cell>
          <cell r="K109">
            <v>0</v>
          </cell>
          <cell r="L109">
            <v>393335</v>
          </cell>
          <cell r="N109">
            <v>393335</v>
          </cell>
          <cell r="O109">
            <v>402.33249648208152</v>
          </cell>
          <cell r="P109">
            <v>176221.63345915169</v>
          </cell>
          <cell r="Q109">
            <v>293.97260273972603</v>
          </cell>
          <cell r="R109">
            <v>128760</v>
          </cell>
          <cell r="T109">
            <v>1191.9977168949772</v>
          </cell>
          <cell r="U109">
            <v>522095</v>
          </cell>
        </row>
        <row r="110">
          <cell r="A110">
            <v>111</v>
          </cell>
          <cell r="B110" t="str">
            <v xml:space="preserve">ANNIVIERS                </v>
          </cell>
          <cell r="C110">
            <v>2625.6666666666665</v>
          </cell>
          <cell r="D110">
            <v>4869.0477033466896</v>
          </cell>
          <cell r="E110">
            <v>1.5033430058019284</v>
          </cell>
          <cell r="F110">
            <v>-326.04682989005136</v>
          </cell>
          <cell r="G110">
            <v>0</v>
          </cell>
          <cell r="H110">
            <v>-326.04682989005136</v>
          </cell>
          <cell r="I110">
            <v>1.4026744046415427</v>
          </cell>
          <cell r="J110">
            <v>-856090</v>
          </cell>
          <cell r="K110">
            <v>0</v>
          </cell>
          <cell r="L110">
            <v>-856090</v>
          </cell>
          <cell r="N110">
            <v>-856090</v>
          </cell>
          <cell r="O110">
            <v>763.11665931032303</v>
          </cell>
          <cell r="P110">
            <v>2003689.975129138</v>
          </cell>
          <cell r="Q110">
            <v>557.58524819093566</v>
          </cell>
          <cell r="R110">
            <v>1464033</v>
          </cell>
          <cell r="T110">
            <v>231.53852989716898</v>
          </cell>
          <cell r="U110">
            <v>607943</v>
          </cell>
        </row>
        <row r="111">
          <cell r="A111">
            <v>150</v>
          </cell>
          <cell r="B111" t="str">
            <v xml:space="preserve">DORENAZ                  </v>
          </cell>
          <cell r="C111">
            <v>798.66666666666663</v>
          </cell>
          <cell r="D111">
            <v>1940.0564648324637</v>
          </cell>
          <cell r="E111">
            <v>0.59900220637847201</v>
          </cell>
          <cell r="F111">
            <v>471.85392320534226</v>
          </cell>
          <cell r="G111">
            <v>295.40905069979971</v>
          </cell>
          <cell r="H111">
            <v>767.26297390514196</v>
          </cell>
          <cell r="I111">
            <v>0.83589851459049969</v>
          </cell>
          <cell r="J111">
            <v>612787</v>
          </cell>
          <cell r="K111">
            <v>0</v>
          </cell>
          <cell r="L111">
            <v>612787</v>
          </cell>
          <cell r="N111">
            <v>612787</v>
          </cell>
          <cell r="O111">
            <v>15.766843727027663</v>
          </cell>
          <cell r="P111">
            <v>12592.452523319425</v>
          </cell>
          <cell r="Q111">
            <v>11.520450751252087</v>
          </cell>
          <cell r="R111">
            <v>9201</v>
          </cell>
          <cell r="T111">
            <v>778.78297161936564</v>
          </cell>
          <cell r="U111">
            <v>621988</v>
          </cell>
        </row>
        <row r="112">
          <cell r="A112">
            <v>95</v>
          </cell>
          <cell r="B112" t="str">
            <v xml:space="preserve">CHIPPIS                  </v>
          </cell>
          <cell r="C112">
            <v>1657</v>
          </cell>
          <cell r="D112">
            <v>2328.0894255156531</v>
          </cell>
          <cell r="E112">
            <v>0.71880933767084576</v>
          </cell>
          <cell r="F112">
            <v>202.02776101388051</v>
          </cell>
          <cell r="G112">
            <v>177.20225220807228</v>
          </cell>
          <cell r="H112">
            <v>379.23001322195279</v>
          </cell>
          <cell r="I112">
            <v>0.8358985145904998</v>
          </cell>
          <cell r="J112">
            <v>628384</v>
          </cell>
          <cell r="K112">
            <v>0</v>
          </cell>
          <cell r="L112">
            <v>628384</v>
          </cell>
          <cell r="N112">
            <v>628384</v>
          </cell>
          <cell r="O112">
            <v>-203.05354327559843</v>
          </cell>
          <cell r="P112">
            <v>-336459.72120766662</v>
          </cell>
          <cell r="Q112">
            <v>0</v>
          </cell>
          <cell r="R112">
            <v>0</v>
          </cell>
          <cell r="T112">
            <v>379.2299336149668</v>
          </cell>
          <cell r="U112">
            <v>628384</v>
          </cell>
        </row>
        <row r="113">
          <cell r="A113">
            <v>101</v>
          </cell>
          <cell r="B113" t="str">
            <v xml:space="preserve">MIEGE                    </v>
          </cell>
          <cell r="C113">
            <v>1330.3333333333333</v>
          </cell>
          <cell r="D113">
            <v>2220.7705774454594</v>
          </cell>
          <cell r="E113">
            <v>0.68567410272004581</v>
          </cell>
          <cell r="F113">
            <v>263.65572538210978</v>
          </cell>
          <cell r="G113">
            <v>222.89313591003679</v>
          </cell>
          <cell r="H113">
            <v>486.54886129214657</v>
          </cell>
          <cell r="I113">
            <v>0.8358985145904998</v>
          </cell>
          <cell r="J113">
            <v>647272</v>
          </cell>
          <cell r="K113">
            <v>0</v>
          </cell>
          <cell r="L113">
            <v>647272</v>
          </cell>
          <cell r="N113">
            <v>647272</v>
          </cell>
          <cell r="O113">
            <v>-150.0874602235894</v>
          </cell>
          <cell r="P113">
            <v>-199666.35125078176</v>
          </cell>
          <cell r="Q113">
            <v>0</v>
          </cell>
          <cell r="R113">
            <v>0</v>
          </cell>
          <cell r="T113">
            <v>486.54873465296919</v>
          </cell>
          <cell r="U113">
            <v>647272</v>
          </cell>
        </row>
        <row r="114">
          <cell r="A114">
            <v>114</v>
          </cell>
          <cell r="B114" t="str">
            <v xml:space="preserve">EVOLENE                  </v>
          </cell>
          <cell r="C114">
            <v>1717.3333333333333</v>
          </cell>
          <cell r="D114">
            <v>3824.7327304106675</v>
          </cell>
          <cell r="E114">
            <v>1.1809054972643758</v>
          </cell>
          <cell r="F114">
            <v>-117.18383530284692</v>
          </cell>
          <cell r="G114">
            <v>0</v>
          </cell>
          <cell r="H114">
            <v>-117.18383530284692</v>
          </cell>
          <cell r="I114">
            <v>1.1447243978115007</v>
          </cell>
          <cell r="J114">
            <v>-201244</v>
          </cell>
          <cell r="K114">
            <v>0</v>
          </cell>
          <cell r="L114">
            <v>-201244</v>
          </cell>
          <cell r="N114">
            <v>-201244</v>
          </cell>
          <cell r="O114">
            <v>683.43335213726755</v>
          </cell>
          <cell r="P114">
            <v>1173682.8767370675</v>
          </cell>
          <cell r="Q114">
            <v>499.36315993788821</v>
          </cell>
          <cell r="R114">
            <v>857573</v>
          </cell>
          <cell r="T114">
            <v>382.17915372670808</v>
          </cell>
          <cell r="U114">
            <v>656329</v>
          </cell>
        </row>
        <row r="115">
          <cell r="A115">
            <v>13</v>
          </cell>
          <cell r="B115" t="str">
            <v xml:space="preserve">GOMS           </v>
          </cell>
          <cell r="C115">
            <v>1274</v>
          </cell>
          <cell r="D115">
            <v>3315.5374897072375</v>
          </cell>
          <cell r="E115">
            <v>1.0236889016715711</v>
          </cell>
          <cell r="F115">
            <v>-15.344787162160902</v>
          </cell>
          <cell r="G115">
            <v>0</v>
          </cell>
          <cell r="H115">
            <v>-15.344787162160902</v>
          </cell>
          <cell r="I115">
            <v>1.0189511213372568</v>
          </cell>
          <cell r="J115">
            <v>-19549</v>
          </cell>
          <cell r="K115">
            <v>0</v>
          </cell>
          <cell r="L115">
            <v>-19549</v>
          </cell>
          <cell r="N115">
            <v>-19549</v>
          </cell>
          <cell r="O115">
            <v>787.75169387703954</v>
          </cell>
          <cell r="P115">
            <v>1003595.6579993484</v>
          </cell>
          <cell r="Q115">
            <v>575.585557299843</v>
          </cell>
          <cell r="R115">
            <v>733296</v>
          </cell>
          <cell r="T115">
            <v>560.24097331240193</v>
          </cell>
          <cell r="U115">
            <v>713747</v>
          </cell>
        </row>
        <row r="116">
          <cell r="A116">
            <v>43</v>
          </cell>
          <cell r="B116" t="str">
            <v xml:space="preserve">BALTSCHIEDER             </v>
          </cell>
          <cell r="C116">
            <v>1251</v>
          </cell>
          <cell r="D116">
            <v>2132.580348828496</v>
          </cell>
          <cell r="E116">
            <v>0.65844492538414556</v>
          </cell>
          <cell r="F116">
            <v>321.56594724220622</v>
          </cell>
          <cell r="G116">
            <v>253.17314266690389</v>
          </cell>
          <cell r="H116">
            <v>574.73908990911013</v>
          </cell>
          <cell r="I116">
            <v>0.8358985145904998</v>
          </cell>
          <cell r="J116">
            <v>718999</v>
          </cell>
          <cell r="K116">
            <v>0</v>
          </cell>
          <cell r="L116">
            <v>718999</v>
          </cell>
          <cell r="N116">
            <v>718999</v>
          </cell>
          <cell r="O116">
            <v>-146.41413592299671</v>
          </cell>
          <cell r="P116">
            <v>-183164.08403966887</v>
          </cell>
          <cell r="Q116">
            <v>0</v>
          </cell>
          <cell r="R116">
            <v>0</v>
          </cell>
          <cell r="T116">
            <v>574.73940847322137</v>
          </cell>
          <cell r="U116">
            <v>718999</v>
          </cell>
        </row>
        <row r="117">
          <cell r="A117">
            <v>128</v>
          </cell>
          <cell r="B117" t="str">
            <v xml:space="preserve">CHAMOSON                 </v>
          </cell>
          <cell r="C117">
            <v>3285.6666666666665</v>
          </cell>
          <cell r="D117">
            <v>2473.3842964360801</v>
          </cell>
          <cell r="E117">
            <v>0.76366986097748413</v>
          </cell>
          <cell r="F117">
            <v>133.35497615907477</v>
          </cell>
          <cell r="G117">
            <v>100.58016614245086</v>
          </cell>
          <cell r="H117">
            <v>233.93514230152562</v>
          </cell>
          <cell r="I117">
            <v>0.83589851459049969</v>
          </cell>
          <cell r="J117">
            <v>768633</v>
          </cell>
          <cell r="K117">
            <v>26731</v>
          </cell>
          <cell r="L117">
            <v>741902</v>
          </cell>
          <cell r="N117">
            <v>768633</v>
          </cell>
          <cell r="O117">
            <v>-36.607480058081819</v>
          </cell>
          <cell r="P117">
            <v>-120279.97697750416</v>
          </cell>
          <cell r="Q117">
            <v>0</v>
          </cell>
          <cell r="R117">
            <v>0</v>
          </cell>
          <cell r="T117">
            <v>225.79953332656996</v>
          </cell>
          <cell r="U117">
            <v>741902</v>
          </cell>
        </row>
        <row r="118">
          <cell r="A118">
            <v>60</v>
          </cell>
          <cell r="B118" t="str">
            <v xml:space="preserve">VISPERTERMINEN           </v>
          </cell>
          <cell r="C118">
            <v>1395</v>
          </cell>
          <cell r="D118">
            <v>2489.2638756636493</v>
          </cell>
          <cell r="E118">
            <v>0.76857276105596051</v>
          </cell>
          <cell r="F118">
            <v>126.83799283154121</v>
          </cell>
          <cell r="G118">
            <v>91.217570242415462</v>
          </cell>
          <cell r="H118">
            <v>218.05556307395668</v>
          </cell>
          <cell r="I118">
            <v>0.8358985145904998</v>
          </cell>
          <cell r="J118">
            <v>304188</v>
          </cell>
          <cell r="K118">
            <v>0</v>
          </cell>
          <cell r="L118">
            <v>304188</v>
          </cell>
          <cell r="N118">
            <v>304188</v>
          </cell>
          <cell r="O118">
            <v>430.12802887727116</v>
          </cell>
          <cell r="P118">
            <v>600028.60028379329</v>
          </cell>
          <cell r="Q118">
            <v>314.28100358422938</v>
          </cell>
          <cell r="R118">
            <v>438422</v>
          </cell>
          <cell r="T118">
            <v>532.33691756272401</v>
          </cell>
          <cell r="U118">
            <v>742610</v>
          </cell>
        </row>
        <row r="119">
          <cell r="A119">
            <v>106</v>
          </cell>
          <cell r="B119" t="str">
            <v xml:space="preserve">ST-LEONARD               </v>
          </cell>
          <cell r="C119">
            <v>2173.6666666666665</v>
          </cell>
          <cell r="D119">
            <v>2339.0230488269467</v>
          </cell>
          <cell r="E119">
            <v>0.72218514894536012</v>
          </cell>
          <cell r="F119">
            <v>196.278944947094</v>
          </cell>
          <cell r="G119">
            <v>172.01744496356548</v>
          </cell>
          <cell r="H119">
            <v>368.29638991065951</v>
          </cell>
          <cell r="I119">
            <v>0.8358985145904998</v>
          </cell>
          <cell r="J119">
            <v>800554</v>
          </cell>
          <cell r="K119">
            <v>0</v>
          </cell>
          <cell r="L119">
            <v>800554</v>
          </cell>
          <cell r="N119">
            <v>800554</v>
          </cell>
          <cell r="O119">
            <v>-192.21170395223902</v>
          </cell>
          <cell r="P119">
            <v>-417804.17382418353</v>
          </cell>
          <cell r="Q119">
            <v>0</v>
          </cell>
          <cell r="R119">
            <v>0</v>
          </cell>
          <cell r="T119">
            <v>368.29658027909835</v>
          </cell>
          <cell r="U119">
            <v>800554</v>
          </cell>
        </row>
        <row r="120">
          <cell r="A120">
            <v>153</v>
          </cell>
          <cell r="B120" t="str">
            <v xml:space="preserve">MASSONGEX                </v>
          </cell>
          <cell r="C120">
            <v>1681</v>
          </cell>
          <cell r="D120">
            <v>2211.578479782926</v>
          </cell>
          <cell r="E120">
            <v>0.68283599626236635</v>
          </cell>
          <cell r="F120">
            <v>269.38072575847707</v>
          </cell>
          <cell r="G120">
            <v>226.36023319620261</v>
          </cell>
          <cell r="H120">
            <v>495.74095895467968</v>
          </cell>
          <cell r="I120">
            <v>0.83589851459049969</v>
          </cell>
          <cell r="J120">
            <v>833341</v>
          </cell>
          <cell r="K120">
            <v>0</v>
          </cell>
          <cell r="L120">
            <v>833341</v>
          </cell>
          <cell r="N120">
            <v>833341</v>
          </cell>
          <cell r="O120">
            <v>-190.26428940873882</v>
          </cell>
          <cell r="P120">
            <v>-319834.27049608994</v>
          </cell>
          <cell r="Q120">
            <v>0</v>
          </cell>
          <cell r="R120">
            <v>0</v>
          </cell>
          <cell r="T120">
            <v>495.74122546103507</v>
          </cell>
          <cell r="U120">
            <v>833341</v>
          </cell>
        </row>
        <row r="121">
          <cell r="A121">
            <v>157</v>
          </cell>
          <cell r="B121" t="str">
            <v xml:space="preserve">VERNAYAZ                 </v>
          </cell>
          <cell r="C121">
            <v>1837.3333333333333</v>
          </cell>
          <cell r="D121">
            <v>2215.6676317835681</v>
          </cell>
          <cell r="E121">
            <v>0.68409854254130309</v>
          </cell>
          <cell r="F121">
            <v>266.82529027576197</v>
          </cell>
          <cell r="G121">
            <v>224.82651667827554</v>
          </cell>
          <cell r="H121">
            <v>491.65180695403751</v>
          </cell>
          <cell r="I121">
            <v>0.83589851459049969</v>
          </cell>
          <cell r="J121">
            <v>903328</v>
          </cell>
          <cell r="K121">
            <v>0</v>
          </cell>
          <cell r="L121">
            <v>903328</v>
          </cell>
          <cell r="N121">
            <v>903328</v>
          </cell>
          <cell r="O121">
            <v>-190.10281614981295</v>
          </cell>
          <cell r="P121">
            <v>-349282.24087258964</v>
          </cell>
          <cell r="Q121">
            <v>0</v>
          </cell>
          <cell r="R121">
            <v>0</v>
          </cell>
          <cell r="T121">
            <v>491.6516690856314</v>
          </cell>
          <cell r="U121">
            <v>903328</v>
          </cell>
        </row>
        <row r="122">
          <cell r="A122">
            <v>148</v>
          </cell>
          <cell r="B122" t="str">
            <v xml:space="preserve">VOLLEGES                 </v>
          </cell>
          <cell r="C122">
            <v>1733.3333333333333</v>
          </cell>
          <cell r="D122">
            <v>2222.6964484656164</v>
          </cell>
          <cell r="E122">
            <v>0.68626872509892278</v>
          </cell>
          <cell r="F122">
            <v>262.46538461538461</v>
          </cell>
          <cell r="G122">
            <v>222.1576056566048</v>
          </cell>
          <cell r="H122">
            <v>484.62299027198941</v>
          </cell>
          <cell r="I122">
            <v>0.83589851459049969</v>
          </cell>
          <cell r="J122">
            <v>840013</v>
          </cell>
          <cell r="K122">
            <v>0</v>
          </cell>
          <cell r="L122">
            <v>840013</v>
          </cell>
          <cell r="N122">
            <v>840013</v>
          </cell>
          <cell r="O122">
            <v>60.815947543354355</v>
          </cell>
          <cell r="P122">
            <v>105414.30907514754</v>
          </cell>
          <cell r="Q122">
            <v>44.436346153846159</v>
          </cell>
          <cell r="R122">
            <v>77023</v>
          </cell>
          <cell r="T122">
            <v>529.05923076923079</v>
          </cell>
          <cell r="U122">
            <v>917036</v>
          </cell>
        </row>
        <row r="123">
          <cell r="A123">
            <v>133</v>
          </cell>
          <cell r="B123" t="str">
            <v xml:space="preserve">CHARRAT                  </v>
          </cell>
          <cell r="C123">
            <v>1533.6666666666667</v>
          </cell>
          <cell r="D123">
            <v>2105.8998696537133</v>
          </cell>
          <cell r="E123">
            <v>0.65020719303839658</v>
          </cell>
          <cell r="F123">
            <v>340.41295370571612</v>
          </cell>
          <cell r="G123">
            <v>261.00661537817649</v>
          </cell>
          <cell r="H123">
            <v>601.41956908389261</v>
          </cell>
          <cell r="I123">
            <v>0.8358985145904998</v>
          </cell>
          <cell r="J123">
            <v>922377</v>
          </cell>
          <cell r="K123">
            <v>0</v>
          </cell>
          <cell r="L123">
            <v>922377</v>
          </cell>
          <cell r="N123">
            <v>922377</v>
          </cell>
          <cell r="O123">
            <v>-123.74154145622191</v>
          </cell>
          <cell r="P123">
            <v>-189778.277413359</v>
          </cell>
          <cell r="Q123">
            <v>0</v>
          </cell>
          <cell r="R123">
            <v>0</v>
          </cell>
          <cell r="T123">
            <v>601.41947402738538</v>
          </cell>
          <cell r="U123">
            <v>922377</v>
          </cell>
        </row>
        <row r="124">
          <cell r="A124">
            <v>129</v>
          </cell>
          <cell r="B124" t="str">
            <v xml:space="preserve">CONTHEY                  </v>
          </cell>
          <cell r="C124">
            <v>8032.333333333333</v>
          </cell>
          <cell r="D124">
            <v>2535.8368533309294</v>
          </cell>
          <cell r="E124">
            <v>0.78295240251795539</v>
          </cell>
          <cell r="F124">
            <v>108.80898037100054</v>
          </cell>
          <cell r="G124">
            <v>62.673605035676218</v>
          </cell>
          <cell r="H124">
            <v>171.48258540667678</v>
          </cell>
          <cell r="I124">
            <v>0.8358985145904998</v>
          </cell>
          <cell r="J124">
            <v>1377405</v>
          </cell>
          <cell r="K124">
            <v>414885</v>
          </cell>
          <cell r="L124">
            <v>962520</v>
          </cell>
          <cell r="N124">
            <v>1377405</v>
          </cell>
          <cell r="O124">
            <v>-96.77666800784948</v>
          </cell>
          <cell r="P124">
            <v>-777342.45632838295</v>
          </cell>
          <cell r="Q124">
            <v>0</v>
          </cell>
          <cell r="R124">
            <v>0</v>
          </cell>
          <cell r="T124">
            <v>119.83068431754991</v>
          </cell>
          <cell r="U124">
            <v>962520</v>
          </cell>
        </row>
        <row r="125">
          <cell r="A125">
            <v>146</v>
          </cell>
          <cell r="B125" t="str">
            <v xml:space="preserve">ORSIERES                 </v>
          </cell>
          <cell r="C125">
            <v>3102</v>
          </cell>
          <cell r="D125">
            <v>2844.2840631462209</v>
          </cell>
          <cell r="E125">
            <v>0.87818703232374218</v>
          </cell>
          <cell r="F125">
            <v>27.359445519019989</v>
          </cell>
          <cell r="G125">
            <v>0</v>
          </cell>
          <cell r="H125">
            <v>27.359445519019989</v>
          </cell>
          <cell r="I125">
            <v>0.88663439894850671</v>
          </cell>
          <cell r="J125">
            <v>84869</v>
          </cell>
          <cell r="K125">
            <v>1116</v>
          </cell>
          <cell r="L125">
            <v>83753</v>
          </cell>
          <cell r="N125">
            <v>84869</v>
          </cell>
          <cell r="O125">
            <v>396.43652210608354</v>
          </cell>
          <cell r="P125">
            <v>1229746.0915730712</v>
          </cell>
          <cell r="Q125">
            <v>289.66376531270146</v>
          </cell>
          <cell r="R125">
            <v>898537</v>
          </cell>
          <cell r="T125">
            <v>316.66344294003869</v>
          </cell>
          <cell r="U125">
            <v>982290</v>
          </cell>
        </row>
        <row r="126">
          <cell r="A126">
            <v>92</v>
          </cell>
          <cell r="B126" t="str">
            <v xml:space="preserve">CHALAIS                  </v>
          </cell>
          <cell r="C126">
            <v>3227.3333333333335</v>
          </cell>
          <cell r="D126">
            <v>2362.1420972798837</v>
          </cell>
          <cell r="E126">
            <v>0.7293232716153496</v>
          </cell>
          <cell r="F126">
            <v>184.44050815947116</v>
          </cell>
          <cell r="G126">
            <v>160.73683329825136</v>
          </cell>
          <cell r="H126">
            <v>345.17734145772249</v>
          </cell>
          <cell r="I126">
            <v>0.8358985145904998</v>
          </cell>
          <cell r="J126">
            <v>1114002</v>
          </cell>
          <cell r="K126">
            <v>31388</v>
          </cell>
          <cell r="L126">
            <v>1082614</v>
          </cell>
          <cell r="N126">
            <v>1114002</v>
          </cell>
          <cell r="O126">
            <v>-50.781897891734388</v>
          </cell>
          <cell r="P126">
            <v>-163890.11179592414</v>
          </cell>
          <cell r="Q126">
            <v>0</v>
          </cell>
          <cell r="R126">
            <v>0</v>
          </cell>
          <cell r="T126">
            <v>335.45155959512493</v>
          </cell>
          <cell r="U126">
            <v>1082614</v>
          </cell>
        </row>
        <row r="127">
          <cell r="A127">
            <v>140</v>
          </cell>
          <cell r="B127" t="str">
            <v xml:space="preserve">SAILLON                  </v>
          </cell>
          <cell r="C127">
            <v>2308.6666666666665</v>
          </cell>
          <cell r="D127">
            <v>2236.8460052275436</v>
          </cell>
          <cell r="E127">
            <v>0.69063747202629833</v>
          </cell>
          <cell r="F127">
            <v>253.81446722494948</v>
          </cell>
          <cell r="G127">
            <v>216.65896628511263</v>
          </cell>
          <cell r="H127">
            <v>470.47343351006214</v>
          </cell>
          <cell r="I127">
            <v>0.83589851459049969</v>
          </cell>
          <cell r="J127">
            <v>1086166</v>
          </cell>
          <cell r="K127">
            <v>0</v>
          </cell>
          <cell r="L127">
            <v>1086166</v>
          </cell>
          <cell r="N127">
            <v>1086166</v>
          </cell>
          <cell r="O127">
            <v>-89.49963119058134</v>
          </cell>
          <cell r="P127">
            <v>-206624.81520865543</v>
          </cell>
          <cell r="Q127">
            <v>0</v>
          </cell>
          <cell r="R127">
            <v>0</v>
          </cell>
          <cell r="T127">
            <v>470.47328905573204</v>
          </cell>
          <cell r="U127">
            <v>1086166</v>
          </cell>
        </row>
        <row r="128">
          <cell r="A128">
            <v>98</v>
          </cell>
          <cell r="B128" t="str">
            <v xml:space="preserve">GRONE                    </v>
          </cell>
          <cell r="C128">
            <v>2260.3333333333335</v>
          </cell>
          <cell r="D128">
            <v>2062.3413460278439</v>
          </cell>
          <cell r="E128">
            <v>0.63675827944673069</v>
          </cell>
          <cell r="F128">
            <v>372.53443444919628</v>
          </cell>
          <cell r="G128">
            <v>272.44365826056566</v>
          </cell>
          <cell r="H128">
            <v>644.978092709762</v>
          </cell>
          <cell r="I128">
            <v>0.8358985145904998</v>
          </cell>
          <cell r="J128">
            <v>1457865</v>
          </cell>
          <cell r="K128">
            <v>0</v>
          </cell>
          <cell r="L128">
            <v>1457865</v>
          </cell>
          <cell r="N128">
            <v>1457865</v>
          </cell>
          <cell r="O128">
            <v>-68.78407310289515</v>
          </cell>
          <cell r="P128">
            <v>-155474.93323691067</v>
          </cell>
          <cell r="Q128">
            <v>0</v>
          </cell>
          <cell r="R128">
            <v>0</v>
          </cell>
          <cell r="T128">
            <v>644.97787936882457</v>
          </cell>
          <cell r="U128">
            <v>1457865</v>
          </cell>
        </row>
        <row r="129">
          <cell r="A129">
            <v>127</v>
          </cell>
          <cell r="B129" t="str">
            <v xml:space="preserve">ARDON                    </v>
          </cell>
          <cell r="C129">
            <v>2859.3333333333335</v>
          </cell>
          <cell r="D129">
            <v>2193.2846144339533</v>
          </cell>
          <cell r="E129">
            <v>0.67718767318215556</v>
          </cell>
          <cell r="F129">
            <v>280.98892515737936</v>
          </cell>
          <cell r="G129">
            <v>233.04589914627326</v>
          </cell>
          <cell r="H129">
            <v>514.03482430365261</v>
          </cell>
          <cell r="I129">
            <v>0.8358985145904998</v>
          </cell>
          <cell r="J129">
            <v>1469797</v>
          </cell>
          <cell r="K129">
            <v>0</v>
          </cell>
          <cell r="L129">
            <v>1469797</v>
          </cell>
          <cell r="N129">
            <v>1469797</v>
          </cell>
          <cell r="O129">
            <v>-171.76595083071823</v>
          </cell>
          <cell r="P129">
            <v>-491136.10874196701</v>
          </cell>
          <cell r="Q129">
            <v>0</v>
          </cell>
          <cell r="R129">
            <v>0</v>
          </cell>
          <cell r="T129">
            <v>514.03485660993238</v>
          </cell>
          <cell r="U129">
            <v>1469797</v>
          </cell>
        </row>
        <row r="130">
          <cell r="A130">
            <v>84</v>
          </cell>
          <cell r="B130" t="str">
            <v xml:space="preserve">LEUK                     </v>
          </cell>
          <cell r="C130">
            <v>3703.6666666666665</v>
          </cell>
          <cell r="D130">
            <v>2262.6047943853887</v>
          </cell>
          <cell r="E130">
            <v>0.69859062793638649</v>
          </cell>
          <cell r="F130">
            <v>238.49716497164974</v>
          </cell>
          <cell r="G130">
            <v>206.2174793805674</v>
          </cell>
          <cell r="H130">
            <v>444.71464435221714</v>
          </cell>
          <cell r="I130">
            <v>0.83589851459049969</v>
          </cell>
          <cell r="J130">
            <v>1647075</v>
          </cell>
          <cell r="K130">
            <v>125172</v>
          </cell>
          <cell r="L130">
            <v>1521903</v>
          </cell>
          <cell r="N130">
            <v>1647075</v>
          </cell>
          <cell r="O130">
            <v>0.60268816820712345</v>
          </cell>
          <cell r="P130">
            <v>2232.156078983116</v>
          </cell>
          <cell r="Q130">
            <v>0.44037440374403747</v>
          </cell>
          <cell r="R130">
            <v>1631</v>
          </cell>
          <cell r="T130">
            <v>411.35829358293586</v>
          </cell>
          <cell r="U130">
            <v>1523534</v>
          </cell>
        </row>
        <row r="131">
          <cell r="A131">
            <v>160</v>
          </cell>
          <cell r="B131" t="str">
            <v xml:space="preserve">COLLOMBEY-MURAZ          </v>
          </cell>
          <cell r="C131">
            <v>7765.333333333333</v>
          </cell>
          <cell r="D131">
            <v>2403.742611787769</v>
          </cell>
          <cell r="E131">
            <v>0.74216764002854152</v>
          </cell>
          <cell r="F131">
            <v>164.20827609890111</v>
          </cell>
          <cell r="G131">
            <v>139.36855085093606</v>
          </cell>
          <cell r="H131">
            <v>303.57682694983714</v>
          </cell>
          <cell r="I131">
            <v>0.8358985145904998</v>
          </cell>
          <cell r="J131">
            <v>2357375</v>
          </cell>
          <cell r="K131">
            <v>685841</v>
          </cell>
          <cell r="L131">
            <v>1671534</v>
          </cell>
          <cell r="N131">
            <v>2357375</v>
          </cell>
          <cell r="O131">
            <v>-212.36659161226726</v>
          </cell>
          <cell r="P131">
            <v>-1649097.3727331259</v>
          </cell>
          <cell r="Q131">
            <v>0</v>
          </cell>
          <cell r="R131">
            <v>0</v>
          </cell>
          <cell r="T131">
            <v>215.25592376373626</v>
          </cell>
          <cell r="U131">
            <v>1671534</v>
          </cell>
        </row>
        <row r="132">
          <cell r="A132">
            <v>131</v>
          </cell>
          <cell r="B132" t="str">
            <v xml:space="preserve">VETROZ                   </v>
          </cell>
          <cell r="C132">
            <v>5190</v>
          </cell>
          <cell r="D132">
            <v>2288.4155893361117</v>
          </cell>
          <cell r="E132">
            <v>0.7065598408970003</v>
          </cell>
          <cell r="F132">
            <v>223.70211946050097</v>
          </cell>
          <cell r="G132">
            <v>195.20172994099349</v>
          </cell>
          <cell r="H132">
            <v>418.90384940149443</v>
          </cell>
          <cell r="I132">
            <v>0.8358985145904998</v>
          </cell>
          <cell r="J132">
            <v>2174111</v>
          </cell>
          <cell r="K132">
            <v>374919</v>
          </cell>
          <cell r="L132">
            <v>1799192</v>
          </cell>
          <cell r="N132">
            <v>2174111</v>
          </cell>
          <cell r="O132">
            <v>-232.86747998596559</v>
          </cell>
          <cell r="P132">
            <v>-1208582.2211271613</v>
          </cell>
          <cell r="Q132">
            <v>0</v>
          </cell>
          <cell r="R132">
            <v>0</v>
          </cell>
          <cell r="T132">
            <v>346.66512524084777</v>
          </cell>
          <cell r="U132">
            <v>1799192</v>
          </cell>
        </row>
        <row r="133">
          <cell r="A133">
            <v>141</v>
          </cell>
          <cell r="B133" t="str">
            <v xml:space="preserve">SAXON                    </v>
          </cell>
          <cell r="C133">
            <v>4864.666666666667</v>
          </cell>
          <cell r="D133">
            <v>1996.002148323998</v>
          </cell>
          <cell r="E133">
            <v>0.61627571797787528</v>
          </cell>
          <cell r="F133">
            <v>424.7218034808825</v>
          </cell>
          <cell r="G133">
            <v>286.59548693272563</v>
          </cell>
          <cell r="H133">
            <v>711.31729041360813</v>
          </cell>
          <cell r="I133">
            <v>0.8358985145904998</v>
          </cell>
          <cell r="J133">
            <v>3460322</v>
          </cell>
          <cell r="K133">
            <v>530548</v>
          </cell>
          <cell r="L133">
            <v>2929774</v>
          </cell>
          <cell r="N133">
            <v>3460322</v>
          </cell>
          <cell r="O133">
            <v>-145.60200225237588</v>
          </cell>
          <cell r="P133">
            <v>-708305.20695705793</v>
          </cell>
          <cell r="Q133">
            <v>0</v>
          </cell>
          <cell r="R133">
            <v>0</v>
          </cell>
          <cell r="T133">
            <v>602.25585857201588</v>
          </cell>
          <cell r="U133">
            <v>2929774</v>
          </cell>
        </row>
        <row r="134">
          <cell r="A134">
            <v>155</v>
          </cell>
          <cell r="B134" t="str">
            <v xml:space="preserve">ST-MAURICE               </v>
          </cell>
          <cell r="C134">
            <v>4468.666666666667</v>
          </cell>
          <cell r="D134">
            <v>1951.9853414340539</v>
          </cell>
          <cell r="E134">
            <v>0.60268530711986523</v>
          </cell>
          <cell r="F134">
            <v>461.56228554378634</v>
          </cell>
          <cell r="G134">
            <v>293.77181175976591</v>
          </cell>
          <cell r="H134">
            <v>755.3340973035522</v>
          </cell>
          <cell r="I134">
            <v>0.8358985145904998</v>
          </cell>
          <cell r="J134">
            <v>3375336</v>
          </cell>
          <cell r="K134">
            <v>443734</v>
          </cell>
          <cell r="L134">
            <v>2931602</v>
          </cell>
          <cell r="N134">
            <v>3375336</v>
          </cell>
          <cell r="O134">
            <v>-181.72508837015954</v>
          </cell>
          <cell r="P134">
            <v>-812068.84489678626</v>
          </cell>
          <cell r="Q134">
            <v>0</v>
          </cell>
          <cell r="R134">
            <v>0</v>
          </cell>
          <cell r="T134">
            <v>656.03505892883777</v>
          </cell>
          <cell r="U134">
            <v>2931602</v>
          </cell>
        </row>
        <row r="135">
          <cell r="A135">
            <v>134</v>
          </cell>
          <cell r="B135" t="str">
            <v xml:space="preserve">FULLY                    </v>
          </cell>
          <cell r="C135">
            <v>8002.666666666667</v>
          </cell>
          <cell r="D135">
            <v>2123.9849281183515</v>
          </cell>
          <cell r="E135">
            <v>0.65579104594122306</v>
          </cell>
          <cell r="F135">
            <v>327.56943518827057</v>
          </cell>
          <cell r="G135">
            <v>255.76507543098387</v>
          </cell>
          <cell r="H135">
            <v>583.33451061925439</v>
          </cell>
          <cell r="I135">
            <v>0.8358985145904998</v>
          </cell>
          <cell r="J135">
            <v>4668232</v>
          </cell>
          <cell r="K135">
            <v>1400936</v>
          </cell>
          <cell r="L135">
            <v>3267296</v>
          </cell>
          <cell r="N135">
            <v>4668232</v>
          </cell>
          <cell r="O135">
            <v>-164.8835385511976</v>
          </cell>
          <cell r="P135">
            <v>-1319507.9978457175</v>
          </cell>
          <cell r="Q135">
            <v>0</v>
          </cell>
          <cell r="R135">
            <v>0</v>
          </cell>
          <cell r="T135">
            <v>408.27590803065641</v>
          </cell>
          <cell r="U135">
            <v>3267296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zoomScaleNormal="100" workbookViewId="0">
      <selection activeCell="L14" sqref="L14"/>
    </sheetView>
  </sheetViews>
  <sheetFormatPr baseColWidth="10" defaultRowHeight="12.75" x14ac:dyDescent="0.2"/>
  <cols>
    <col min="1" max="1" width="3.5703125" style="4" bestFit="1" customWidth="1"/>
    <col min="2" max="2" width="20.28515625" style="4" customWidth="1"/>
    <col min="3" max="3" width="20.28515625" style="4" hidden="1" customWidth="1"/>
    <col min="4" max="4" width="10.42578125" style="4" customWidth="1"/>
    <col min="5" max="5" width="23" style="4" customWidth="1"/>
    <col min="6" max="6" width="14" style="4" bestFit="1" customWidth="1"/>
    <col min="7" max="7" width="11.85546875" style="4" customWidth="1"/>
    <col min="8" max="8" width="23.140625" style="4" bestFit="1" customWidth="1"/>
    <col min="9" max="9" width="13.140625" style="4" bestFit="1" customWidth="1"/>
    <col min="10" max="10" width="22.140625" style="4" bestFit="1" customWidth="1"/>
  </cols>
  <sheetData>
    <row r="1" spans="1:10" ht="57" thickBot="1" x14ac:dyDescent="0.25">
      <c r="A1" s="1" t="s">
        <v>129</v>
      </c>
      <c r="B1" s="2" t="s">
        <v>130</v>
      </c>
      <c r="C1" s="1" t="s">
        <v>128</v>
      </c>
      <c r="D1" s="3" t="s">
        <v>137</v>
      </c>
      <c r="E1" s="3" t="s">
        <v>133</v>
      </c>
      <c r="F1" s="3" t="s">
        <v>131</v>
      </c>
      <c r="G1" s="3" t="s">
        <v>138</v>
      </c>
      <c r="H1" s="3" t="s">
        <v>134</v>
      </c>
      <c r="I1" s="3" t="s">
        <v>132</v>
      </c>
      <c r="J1" s="3" t="s">
        <v>139</v>
      </c>
    </row>
    <row r="2" spans="1:10" ht="12.75" customHeight="1" x14ac:dyDescent="0.2">
      <c r="A2" s="12">
        <v>2</v>
      </c>
      <c r="B2" s="13" t="s">
        <v>44</v>
      </c>
      <c r="C2" s="14">
        <v>448.66666666666669</v>
      </c>
      <c r="D2" s="15">
        <f>VLOOKUP($A2,'[1]Résultats B2017'!$A$10:$U$135,5,FALSE)</f>
        <v>1.0948638253766561</v>
      </c>
      <c r="E2" s="12">
        <f>VLOOKUP($A2,'[1]Résultats B2017'!$A$10:$U$135,8,FALSE)</f>
        <v>-61.449248680875648</v>
      </c>
      <c r="F2" s="12">
        <f>VLOOKUP($A2,'[1]Résultats B2017'!$A$10:$U$135,12,FALSE)</f>
        <v>-26771</v>
      </c>
      <c r="G2" s="16">
        <f>VLOOKUP($A2,'[1]Résultats B2017'!$A$10:$U$135,16,FALSE)</f>
        <v>297422.22672503744</v>
      </c>
      <c r="H2" s="12">
        <f>VLOOKUP($A2,'[1]Résultats B2017'!$A$10:$U$135,17,FALSE)</f>
        <v>498.81484315225708</v>
      </c>
      <c r="I2" s="12">
        <f>VLOOKUP($A2,'[1]Résultats B2017'!$A$10:$U$135,18,FALSE)</f>
        <v>217317</v>
      </c>
      <c r="J2" s="12">
        <f>VLOOKUP($A2,'[1]Résultats B2017'!$A$10:$U$135,21,FALSE)</f>
        <v>190546</v>
      </c>
    </row>
    <row r="3" spans="1:10" ht="12.75" customHeight="1" x14ac:dyDescent="0.2">
      <c r="A3" s="12">
        <v>4</v>
      </c>
      <c r="B3" s="13" t="s">
        <v>23</v>
      </c>
      <c r="C3" s="14">
        <v>147.66666666666666</v>
      </c>
      <c r="D3" s="15">
        <f>VLOOKUP($A3,'[1]Résultats B2017'!$A$10:$U$135,5,FALSE)</f>
        <v>1.5211624120756777</v>
      </c>
      <c r="E3" s="12">
        <f>VLOOKUP($A3,'[1]Résultats B2017'!$A$10:$U$135,8,FALSE)</f>
        <v>-337.58957680241269</v>
      </c>
      <c r="F3" s="12">
        <f>VLOOKUP($A3,'[1]Résultats B2017'!$A$10:$U$135,12,FALSE)</f>
        <v>-50976</v>
      </c>
      <c r="G3" s="16">
        <f>VLOOKUP($A3,'[1]Résultats B2017'!$A$10:$U$135,16,FALSE)</f>
        <v>147202.57410961683</v>
      </c>
      <c r="H3" s="12">
        <f>VLOOKUP($A3,'[1]Résultats B2017'!$A$10:$U$135,17,FALSE)</f>
        <v>712.29139072847681</v>
      </c>
      <c r="I3" s="12">
        <f>VLOOKUP($A3,'[1]Résultats B2017'!$A$10:$U$135,18,FALSE)</f>
        <v>107556</v>
      </c>
      <c r="J3" s="12">
        <f>VLOOKUP($A3,'[1]Résultats B2017'!$A$10:$U$135,21,FALSE)</f>
        <v>56580</v>
      </c>
    </row>
    <row r="4" spans="1:10" ht="12.75" customHeight="1" x14ac:dyDescent="0.2">
      <c r="A4" s="12">
        <v>6</v>
      </c>
      <c r="B4" s="13" t="s">
        <v>39</v>
      </c>
      <c r="C4" s="14">
        <v>524.66666666666663</v>
      </c>
      <c r="D4" s="15">
        <f>VLOOKUP($A4,'[1]Résultats B2017'!$A$10:$U$135,5,FALSE)</f>
        <v>1.2916813045620223</v>
      </c>
      <c r="E4" s="12">
        <f>VLOOKUP($A4,'[1]Résultats B2017'!$A$10:$U$135,8,FALSE)</f>
        <v>-188.94027252673433</v>
      </c>
      <c r="F4" s="12">
        <f>VLOOKUP($A4,'[1]Résultats B2017'!$A$10:$U$135,12,FALSE)</f>
        <v>-101776</v>
      </c>
      <c r="G4" s="16">
        <f>VLOOKUP($A4,'[1]Résultats B2017'!$A$10:$U$135,16,FALSE)</f>
        <v>385189.50539892836</v>
      </c>
      <c r="H4" s="12">
        <f>VLOOKUP($A4,'[1]Résultats B2017'!$A$10:$U$135,17,FALSE)</f>
        <v>522.48638613861385</v>
      </c>
      <c r="I4" s="12">
        <f>VLOOKUP($A4,'[1]Résultats B2017'!$A$10:$U$135,18,FALSE)</f>
        <v>281446</v>
      </c>
      <c r="J4" s="12">
        <f>VLOOKUP($A4,'[1]Résultats B2017'!$A$10:$U$135,21,FALSE)</f>
        <v>179670</v>
      </c>
    </row>
    <row r="5" spans="1:10" ht="12.75" customHeight="1" x14ac:dyDescent="0.2">
      <c r="A5" s="12">
        <v>7</v>
      </c>
      <c r="B5" s="13" t="s">
        <v>68</v>
      </c>
      <c r="C5" s="14">
        <v>960.66666666666663</v>
      </c>
      <c r="D5" s="15">
        <f>VLOOKUP($A5,'[1]Résultats B2017'!$A$10:$U$135,5,FALSE)</f>
        <v>0.94036538508599776</v>
      </c>
      <c r="E5" s="12">
        <f>VLOOKUP($A5,'[1]Résultats B2017'!$A$10:$U$135,8,FALSE)</f>
        <v>4.9624297752808983</v>
      </c>
      <c r="F5" s="12">
        <f>VLOOKUP($A5,'[1]Résultats B2017'!$A$10:$U$135,12,FALSE)</f>
        <v>4711</v>
      </c>
      <c r="G5" s="16">
        <f>VLOOKUP($A5,'[1]Résultats B2017'!$A$10:$U$135,16,FALSE)</f>
        <v>141975.26490681985</v>
      </c>
      <c r="H5" s="12">
        <f>VLOOKUP($A5,'[1]Résultats B2017'!$A$10:$U$135,17,FALSE)</f>
        <v>109.27352528089887</v>
      </c>
      <c r="I5" s="12">
        <f>VLOOKUP($A5,'[1]Résultats B2017'!$A$10:$U$135,18,FALSE)</f>
        <v>103737</v>
      </c>
      <c r="J5" s="12">
        <f>VLOOKUP($A5,'[1]Résultats B2017'!$A$10:$U$135,21,FALSE)</f>
        <v>108448</v>
      </c>
    </row>
    <row r="6" spans="1:10" ht="12.75" customHeight="1" x14ac:dyDescent="0.2">
      <c r="A6" s="12">
        <v>8</v>
      </c>
      <c r="B6" s="13" t="s">
        <v>13</v>
      </c>
      <c r="C6" s="14">
        <v>290.33333333333331</v>
      </c>
      <c r="D6" s="15">
        <f>VLOOKUP($A6,'[1]Résultats B2017'!$A$10:$U$135,5,FALSE)</f>
        <v>1.5939001332365466</v>
      </c>
      <c r="E6" s="12">
        <f>VLOOKUP($A6,'[1]Résultats B2017'!$A$10:$U$135,8,FALSE)</f>
        <v>-384.70636023748494</v>
      </c>
      <c r="F6" s="12">
        <f>VLOOKUP($A6,'[1]Résultats B2017'!$A$10:$U$135,12,FALSE)</f>
        <v>-122593</v>
      </c>
      <c r="G6" s="16">
        <f>VLOOKUP($A6,'[1]Résultats B2017'!$A$10:$U$135,16,FALSE)</f>
        <v>148391.32450913326</v>
      </c>
      <c r="H6" s="12">
        <f>VLOOKUP($A6,'[1]Résultats B2017'!$A$10:$U$135,17,FALSE)</f>
        <v>340.24581589958154</v>
      </c>
      <c r="I6" s="12">
        <f>VLOOKUP($A6,'[1]Résultats B2017'!$A$10:$U$135,18,FALSE)</f>
        <v>108425</v>
      </c>
      <c r="J6" s="12">
        <f>VLOOKUP($A6,'[1]Résultats B2017'!$A$10:$U$135,21,FALSE)</f>
        <v>-14168</v>
      </c>
    </row>
    <row r="7" spans="1:10" ht="12.75" customHeight="1" x14ac:dyDescent="0.2">
      <c r="A7" s="12">
        <v>11</v>
      </c>
      <c r="B7" s="13" t="s">
        <v>116</v>
      </c>
      <c r="C7" s="14">
        <v>302.66666666666669</v>
      </c>
      <c r="D7" s="15">
        <f>VLOOKUP($A7,'[1]Résultats B2017'!$A$10:$U$135,5,FALSE)</f>
        <v>0.65068048580175897</v>
      </c>
      <c r="E7" s="12">
        <f>VLOOKUP($A7,'[1]Résultats B2017'!$A$10:$U$135,8,FALSE)</f>
        <v>599.8866620669537</v>
      </c>
      <c r="F7" s="12">
        <f>VLOOKUP($A7,'[1]Résultats B2017'!$A$10:$U$135,12,FALSE)</f>
        <v>175367</v>
      </c>
      <c r="G7" s="16">
        <f>VLOOKUP($A7,'[1]Résultats B2017'!$A$10:$U$135,16,FALSE)</f>
        <v>93214.753940587252</v>
      </c>
      <c r="H7" s="12">
        <f>VLOOKUP($A7,'[1]Résultats B2017'!$A$10:$U$135,17,FALSE)</f>
        <v>232.98403648802739</v>
      </c>
      <c r="I7" s="12">
        <f>VLOOKUP($A7,'[1]Résultats B2017'!$A$10:$U$135,18,FALSE)</f>
        <v>68109</v>
      </c>
      <c r="J7" s="12">
        <f>VLOOKUP($A7,'[1]Résultats B2017'!$A$10:$U$135,21,FALSE)</f>
        <v>243476</v>
      </c>
    </row>
    <row r="8" spans="1:10" ht="12.75" customHeight="1" x14ac:dyDescent="0.2">
      <c r="A8" s="12">
        <v>13</v>
      </c>
      <c r="B8" s="22" t="s">
        <v>143</v>
      </c>
      <c r="C8" s="14">
        <v>495.33333333333331</v>
      </c>
      <c r="D8" s="15">
        <f>VLOOKUP($A8,'[1]Résultats B2017'!$A$10:$U$135,5,FALSE)</f>
        <v>1.0236889016715711</v>
      </c>
      <c r="E8" s="12">
        <f>VLOOKUP($A8,'[1]Résultats B2017'!$A$10:$U$135,8,FALSE)</f>
        <v>-15.344787162160902</v>
      </c>
      <c r="F8" s="12">
        <f>VLOOKUP($A8,'[1]Résultats B2017'!$A$10:$U$135,12,FALSE)</f>
        <v>-19549</v>
      </c>
      <c r="G8" s="16">
        <f>VLOOKUP($A8,'[1]Résultats B2017'!$A$10:$U$135,16,FALSE)</f>
        <v>1003595.6579993484</v>
      </c>
      <c r="H8" s="12">
        <f>VLOOKUP($A8,'[1]Résultats B2017'!$A$10:$U$135,17,FALSE)</f>
        <v>575.585557299843</v>
      </c>
      <c r="I8" s="12">
        <f>VLOOKUP($A8,'[1]Résultats B2017'!$A$10:$U$135,18,FALSE)</f>
        <v>733296</v>
      </c>
      <c r="J8" s="12">
        <f>VLOOKUP($A8,'[1]Résultats B2017'!$A$10:$U$135,21,FALSE)</f>
        <v>713747</v>
      </c>
    </row>
    <row r="9" spans="1:10" ht="12.75" customHeight="1" x14ac:dyDescent="0.2">
      <c r="A9" s="12">
        <v>15</v>
      </c>
      <c r="B9" s="13" t="s">
        <v>33</v>
      </c>
      <c r="C9" s="14">
        <v>717</v>
      </c>
      <c r="D9" s="15">
        <f>VLOOKUP($A9,'[1]Résultats B2017'!$A$10:$U$135,5,FALSE)</f>
        <v>1.2626793337762037</v>
      </c>
      <c r="E9" s="12">
        <f>VLOOKUP($A9,'[1]Résultats B2017'!$A$10:$U$135,8,FALSE)</f>
        <v>-170.1538773125707</v>
      </c>
      <c r="F9" s="12">
        <f>VLOOKUP($A9,'[1]Résultats B2017'!$A$10:$U$135,12,FALSE)</f>
        <v>-115421</v>
      </c>
      <c r="G9" s="16">
        <f>VLOOKUP($A9,'[1]Résultats B2017'!$A$10:$U$135,16,FALSE)</f>
        <v>560439.34797305311</v>
      </c>
      <c r="H9" s="12">
        <f>VLOOKUP($A9,'[1]Résultats B2017'!$A$10:$U$135,17,FALSE)</f>
        <v>603.67813267813267</v>
      </c>
      <c r="I9" s="12">
        <f>VLOOKUP($A9,'[1]Résultats B2017'!$A$10:$U$135,18,FALSE)</f>
        <v>409495</v>
      </c>
      <c r="J9" s="12">
        <f>VLOOKUP($A9,'[1]Résultats B2017'!$A$10:$U$135,21,FALSE)</f>
        <v>294074</v>
      </c>
    </row>
    <row r="10" spans="1:10" ht="12.75" customHeight="1" x14ac:dyDescent="0.2">
      <c r="A10" s="12">
        <v>22</v>
      </c>
      <c r="B10" s="22" t="s">
        <v>135</v>
      </c>
      <c r="C10" s="14">
        <v>402.33333333333331</v>
      </c>
      <c r="D10" s="15">
        <f>VLOOKUP($A10,'[1]Résultats B2017'!$A$10:$U$135,5,FALSE)</f>
        <v>1.3372232848734853</v>
      </c>
      <c r="E10" s="12">
        <f>VLOOKUP($A10,'[1]Résultats B2017'!$A$10:$U$135,8,FALSE)</f>
        <v>-218.4406691475445</v>
      </c>
      <c r="F10" s="12">
        <f>VLOOKUP($A10,'[1]Résultats B2017'!$A$10:$U$135,12,FALSE)</f>
        <v>-95968</v>
      </c>
      <c r="G10" s="16">
        <f>VLOOKUP($A10,'[1]Résultats B2017'!$A$10:$U$135,16,FALSE)</f>
        <v>345762.55657426838</v>
      </c>
      <c r="H10" s="12">
        <f>VLOOKUP($A10,'[1]Résultats B2017'!$A$10:$U$135,17,FALSE)</f>
        <v>575.04855842185134</v>
      </c>
      <c r="I10" s="12">
        <f>VLOOKUP($A10,'[1]Résultats B2017'!$A$10:$U$135,18,FALSE)</f>
        <v>252638</v>
      </c>
      <c r="J10" s="12">
        <f>VLOOKUP($A10,'[1]Résultats B2017'!$A$10:$U$135,21,FALSE)</f>
        <v>156670</v>
      </c>
    </row>
    <row r="11" spans="1:10" ht="12.75" customHeight="1" x14ac:dyDescent="0.2">
      <c r="A11" s="12">
        <v>23</v>
      </c>
      <c r="B11" s="13" t="s">
        <v>30</v>
      </c>
      <c r="C11" s="14">
        <v>27</v>
      </c>
      <c r="D11" s="15">
        <f>VLOOKUP($A11,'[1]Résultats B2017'!$A$10:$U$135,5,FALSE)</f>
        <v>2.0645657192273359</v>
      </c>
      <c r="E11" s="12">
        <f>VLOOKUP($A11,'[1]Résultats B2017'!$A$10:$U$135,8,FALSE)</f>
        <v>-689.58597608940011</v>
      </c>
      <c r="F11" s="12">
        <f>VLOOKUP($A11,'[1]Résultats B2017'!$A$10:$U$135,12,FALSE)</f>
        <v>-21377</v>
      </c>
      <c r="G11" s="16">
        <f>VLOOKUP($A11,'[1]Résultats B2017'!$A$10:$U$135,16,FALSE)</f>
        <v>19648.708186635853</v>
      </c>
      <c r="H11" s="12">
        <f>VLOOKUP($A11,'[1]Résultats B2017'!$A$10:$U$135,17,FALSE)</f>
        <v>463.12903225806451</v>
      </c>
      <c r="I11" s="12">
        <f>VLOOKUP($A11,'[1]Résultats B2017'!$A$10:$U$135,18,FALSE)</f>
        <v>14357</v>
      </c>
      <c r="J11" s="12">
        <f>VLOOKUP($A11,'[1]Résultats B2017'!$A$10:$U$135,21,FALSE)</f>
        <v>-7020</v>
      </c>
    </row>
    <row r="12" spans="1:10" ht="12.75" customHeight="1" x14ac:dyDescent="0.2">
      <c r="A12" s="12">
        <v>24</v>
      </c>
      <c r="B12" s="13" t="s">
        <v>17</v>
      </c>
      <c r="C12" s="14">
        <v>838.33333333333337</v>
      </c>
      <c r="D12" s="15">
        <f>VLOOKUP($A12,'[1]Résultats B2017'!$A$10:$U$135,5,FALSE)</f>
        <v>1.914452492511902</v>
      </c>
      <c r="E12" s="12">
        <f>VLOOKUP($A12,'[1]Résultats B2017'!$A$10:$U$135,8,FALSE)</f>
        <v>-592.34822542838492</v>
      </c>
      <c r="F12" s="12">
        <f>VLOOKUP($A12,'[1]Résultats B2017'!$A$10:$U$135,12,FALSE)</f>
        <v>-506853</v>
      </c>
      <c r="G12" s="16">
        <f>VLOOKUP($A12,'[1]Résultats B2017'!$A$10:$U$135,16,FALSE)</f>
        <v>-119638.87341593954</v>
      </c>
      <c r="H12" s="12">
        <f>VLOOKUP($A12,'[1]Résultats B2017'!$A$10:$U$135,17,FALSE)</f>
        <v>0</v>
      </c>
      <c r="I12" s="12">
        <f>VLOOKUP($A12,'[1]Résultats B2017'!$A$10:$U$135,18,FALSE)</f>
        <v>0</v>
      </c>
      <c r="J12" s="12">
        <f>VLOOKUP($A12,'[1]Résultats B2017'!$A$10:$U$135,21,FALSE)</f>
        <v>-506853</v>
      </c>
    </row>
    <row r="13" spans="1:10" ht="12.75" customHeight="1" x14ac:dyDescent="0.2">
      <c r="A13" s="12">
        <v>28</v>
      </c>
      <c r="B13" s="13" t="s">
        <v>57</v>
      </c>
      <c r="C13" s="14">
        <v>477</v>
      </c>
      <c r="D13" s="15">
        <f>VLOOKUP($A13,'[1]Résultats B2017'!$A$10:$U$135,5,FALSE)</f>
        <v>0.99871825024004346</v>
      </c>
      <c r="E13" s="12">
        <f>VLOOKUP($A13,'[1]Résultats B2017'!$A$10:$U$135,8,FALSE)</f>
        <v>0</v>
      </c>
      <c r="F13" s="12">
        <f>VLOOKUP($A13,'[1]Résultats B2017'!$A$10:$U$135,12,FALSE)</f>
        <v>0</v>
      </c>
      <c r="G13" s="16">
        <f>VLOOKUP($A13,'[1]Résultats B2017'!$A$10:$U$135,16,FALSE)</f>
        <v>277670.494818918</v>
      </c>
      <c r="H13" s="12">
        <f>VLOOKUP($A13,'[1]Résultats B2017'!$A$10:$U$135,17,FALSE)</f>
        <v>440.73497465604635</v>
      </c>
      <c r="I13" s="12">
        <f>VLOOKUP($A13,'[1]Résultats B2017'!$A$10:$U$135,18,FALSE)</f>
        <v>202885</v>
      </c>
      <c r="J13" s="12">
        <f>VLOOKUP($A13,'[1]Résultats B2017'!$A$10:$U$135,21,FALSE)</f>
        <v>202885</v>
      </c>
    </row>
    <row r="14" spans="1:10" ht="12.75" customHeight="1" x14ac:dyDescent="0.2">
      <c r="A14" s="12">
        <v>30</v>
      </c>
      <c r="B14" s="13" t="s">
        <v>72</v>
      </c>
      <c r="C14" s="14">
        <v>20.666666666666668</v>
      </c>
      <c r="D14" s="15">
        <f>VLOOKUP($A14,'[1]Résultats B2017'!$A$10:$U$135,5,FALSE)</f>
        <v>1.0338899546489435</v>
      </c>
      <c r="E14" s="12">
        <f>VLOOKUP($A14,'[1]Résultats B2017'!$A$10:$U$135,8,FALSE)</f>
        <v>-21.952648891586705</v>
      </c>
      <c r="F14" s="12">
        <f>VLOOKUP($A14,'[1]Résultats B2017'!$A$10:$U$135,12,FALSE)</f>
        <v>-15089</v>
      </c>
      <c r="G14" s="16">
        <f>VLOOKUP($A14,'[1]Résultats B2017'!$A$10:$U$135,16,FALSE)</f>
        <v>45000.774676052279</v>
      </c>
      <c r="H14" s="12">
        <f>VLOOKUP($A14,'[1]Résultats B2017'!$A$10:$U$135,17,FALSE)</f>
        <v>47.838506304558678</v>
      </c>
      <c r="I14" s="12">
        <f>VLOOKUP($A14,'[1]Résultats B2017'!$A$10:$U$135,18,FALSE)</f>
        <v>32881</v>
      </c>
      <c r="J14" s="12">
        <f>VLOOKUP($A14,'[1]Résultats B2017'!$A$10:$U$135,21,FALSE)</f>
        <v>17792</v>
      </c>
    </row>
    <row r="15" spans="1:10" ht="12.75" customHeight="1" x14ac:dyDescent="0.2">
      <c r="A15" s="12">
        <v>31</v>
      </c>
      <c r="B15" s="13" t="s">
        <v>31</v>
      </c>
      <c r="C15" s="14">
        <v>681</v>
      </c>
      <c r="D15" s="15">
        <f>VLOOKUP($A15,'[1]Résultats B2017'!$A$10:$U$135,5,FALSE)</f>
        <v>1.3860592772353146</v>
      </c>
      <c r="E15" s="12">
        <f>VLOOKUP($A15,'[1]Résultats B2017'!$A$10:$U$135,8,FALSE)</f>
        <v>-250.07480394343958</v>
      </c>
      <c r="F15" s="12">
        <f>VLOOKUP($A15,'[1]Résultats B2017'!$A$10:$U$135,12,FALSE)</f>
        <v>-131123</v>
      </c>
      <c r="G15" s="16">
        <f>VLOOKUP($A15,'[1]Résultats B2017'!$A$10:$U$135,16,FALSE)</f>
        <v>393900.53205643932</v>
      </c>
      <c r="H15" s="12">
        <f>VLOOKUP($A15,'[1]Résultats B2017'!$A$10:$U$135,17,FALSE)</f>
        <v>548.90845518118238</v>
      </c>
      <c r="I15" s="12">
        <f>VLOOKUP($A15,'[1]Résultats B2017'!$A$10:$U$135,18,FALSE)</f>
        <v>287811</v>
      </c>
      <c r="J15" s="12">
        <f>VLOOKUP($A15,'[1]Résultats B2017'!$A$10:$U$135,21,FALSE)</f>
        <v>156688</v>
      </c>
    </row>
    <row r="16" spans="1:10" ht="12.75" customHeight="1" x14ac:dyDescent="0.2">
      <c r="A16" s="12">
        <v>33</v>
      </c>
      <c r="B16" s="13" t="s">
        <v>41</v>
      </c>
      <c r="C16" s="14">
        <v>539.33333333333337</v>
      </c>
      <c r="D16" s="15">
        <f>VLOOKUP($A16,'[1]Résultats B2017'!$A$10:$U$135,5,FALSE)</f>
        <v>0.95275901219516868</v>
      </c>
      <c r="E16" s="12">
        <f>VLOOKUP($A16,'[1]Résultats B2017'!$A$10:$U$135,8,FALSE)</f>
        <v>2.8439388366349641</v>
      </c>
      <c r="F16" s="12">
        <f>VLOOKUP($A16,'[1]Résultats B2017'!$A$10:$U$135,12,FALSE)</f>
        <v>20494</v>
      </c>
      <c r="G16" s="16">
        <f>VLOOKUP($A16,'[1]Résultats B2017'!$A$10:$U$135,16,FALSE)</f>
        <v>-2510026.4723620447</v>
      </c>
      <c r="H16" s="12">
        <f>VLOOKUP($A16,'[1]Résultats B2017'!$A$10:$U$135,17,FALSE)</f>
        <v>0</v>
      </c>
      <c r="I16" s="12">
        <f>VLOOKUP($A16,'[1]Résultats B2017'!$A$10:$U$135,18,FALSE)</f>
        <v>0</v>
      </c>
      <c r="J16" s="12">
        <f>VLOOKUP($A16,'[1]Résultats B2017'!$A$10:$U$135,21,FALSE)</f>
        <v>20494</v>
      </c>
    </row>
    <row r="17" spans="1:10" ht="12.75" customHeight="1" x14ac:dyDescent="0.2">
      <c r="A17" s="12">
        <v>35</v>
      </c>
      <c r="B17" s="13" t="s">
        <v>118</v>
      </c>
      <c r="C17" s="14">
        <v>219</v>
      </c>
      <c r="D17" s="15">
        <f>VLOOKUP($A17,'[1]Résultats B2017'!$A$10:$U$135,5,FALSE)</f>
        <v>0.55548416933093525</v>
      </c>
      <c r="E17" s="12">
        <f>VLOOKUP($A17,'[1]Résultats B2017'!$A$10:$U$135,8,FALSE)</f>
        <v>908.20978213367198</v>
      </c>
      <c r="F17" s="12">
        <f>VLOOKUP($A17,'[1]Résultats B2017'!$A$10:$U$135,12,FALSE)</f>
        <v>310002</v>
      </c>
      <c r="G17" s="16">
        <f>VLOOKUP($A17,'[1]Résultats B2017'!$A$10:$U$135,16,FALSE)</f>
        <v>44989.956699506416</v>
      </c>
      <c r="H17" s="12">
        <f>VLOOKUP($A17,'[1]Résultats B2017'!$A$10:$U$135,17,FALSE)</f>
        <v>96.3076171875</v>
      </c>
      <c r="I17" s="12">
        <f>VLOOKUP($A17,'[1]Résultats B2017'!$A$10:$U$135,18,FALSE)</f>
        <v>32873</v>
      </c>
      <c r="J17" s="12">
        <f>VLOOKUP($A17,'[1]Résultats B2017'!$A$10:$U$135,21,FALSE)</f>
        <v>342875</v>
      </c>
    </row>
    <row r="18" spans="1:10" ht="12.75" customHeight="1" x14ac:dyDescent="0.2">
      <c r="A18" s="12">
        <v>38</v>
      </c>
      <c r="B18" s="13" t="s">
        <v>59</v>
      </c>
      <c r="C18" s="14">
        <v>12106</v>
      </c>
      <c r="D18" s="15">
        <f>VLOOKUP($A18,'[1]Résultats B2017'!$A$10:$U$135,5,FALSE)</f>
        <v>0.85850970335666332</v>
      </c>
      <c r="E18" s="12">
        <f>VLOOKUP($A18,'[1]Résultats B2017'!$A$10:$U$135,8,FALSE)</f>
        <v>39.132272090265545</v>
      </c>
      <c r="F18" s="12">
        <f>VLOOKUP($A18,'[1]Résultats B2017'!$A$10:$U$135,12,FALSE)</f>
        <v>239119</v>
      </c>
      <c r="G18" s="16">
        <f>VLOOKUP($A18,'[1]Résultats B2017'!$A$10:$U$135,16,FALSE)</f>
        <v>-649070.08878976968</v>
      </c>
      <c r="H18" s="12">
        <f>VLOOKUP($A18,'[1]Résultats B2017'!$A$10:$U$135,17,FALSE)</f>
        <v>0</v>
      </c>
      <c r="I18" s="12">
        <f>VLOOKUP($A18,'[1]Résultats B2017'!$A$10:$U$135,18,FALSE)</f>
        <v>0</v>
      </c>
      <c r="J18" s="12">
        <f>VLOOKUP($A18,'[1]Résultats B2017'!$A$10:$U$135,21,FALSE)</f>
        <v>239119</v>
      </c>
    </row>
    <row r="19" spans="1:10" ht="12.75" customHeight="1" x14ac:dyDescent="0.2">
      <c r="A19" s="12">
        <v>39</v>
      </c>
      <c r="B19" s="13" t="s">
        <v>73</v>
      </c>
      <c r="C19" s="14">
        <v>349</v>
      </c>
      <c r="D19" s="15">
        <f>VLOOKUP($A19,'[1]Résultats B2017'!$A$10:$U$135,5,FALSE)</f>
        <v>0.81164133277360906</v>
      </c>
      <c r="E19" s="12">
        <f>VLOOKUP($A19,'[1]Résultats B2017'!$A$10:$U$135,8,FALSE)</f>
        <v>78.564489247875713</v>
      </c>
      <c r="F19" s="12">
        <f>VLOOKUP($A19,'[1]Résultats B2017'!$A$10:$U$135,12,FALSE)</f>
        <v>154982</v>
      </c>
      <c r="G19" s="16">
        <f>VLOOKUP($A19,'[1]Résultats B2017'!$A$10:$U$135,16,FALSE)</f>
        <v>186000.42310384175</v>
      </c>
      <c r="H19" s="12">
        <f>VLOOKUP($A19,'[1]Résultats B2017'!$A$10:$U$135,17,FALSE)</f>
        <v>68.894052044609666</v>
      </c>
      <c r="I19" s="12">
        <f>VLOOKUP($A19,'[1]Résultats B2017'!$A$10:$U$135,18,FALSE)</f>
        <v>135905</v>
      </c>
      <c r="J19" s="12">
        <f>VLOOKUP($A19,'[1]Résultats B2017'!$A$10:$U$135,21,FALSE)</f>
        <v>290887</v>
      </c>
    </row>
    <row r="20" spans="1:10" ht="12.75" customHeight="1" x14ac:dyDescent="0.2">
      <c r="A20" s="12">
        <v>40</v>
      </c>
      <c r="B20" s="13" t="s">
        <v>12</v>
      </c>
      <c r="C20" s="14">
        <v>521</v>
      </c>
      <c r="D20" s="15">
        <f>VLOOKUP($A20,'[1]Résultats B2017'!$A$10:$U$135,5,FALSE)</f>
        <v>1.5095591069753971</v>
      </c>
      <c r="E20" s="12">
        <f>VLOOKUP($A20,'[1]Résultats B2017'!$A$10:$U$135,8,FALSE)</f>
        <v>-330.07338843665576</v>
      </c>
      <c r="F20" s="12">
        <f>VLOOKUP($A20,'[1]Résultats B2017'!$A$10:$U$135,12,FALSE)</f>
        <v>-107934</v>
      </c>
      <c r="G20" s="16">
        <f>VLOOKUP($A20,'[1]Résultats B2017'!$A$10:$U$135,16,FALSE)</f>
        <v>232257.15380548633</v>
      </c>
      <c r="H20" s="12">
        <f>VLOOKUP($A20,'[1]Résultats B2017'!$A$10:$U$135,17,FALSE)</f>
        <v>518.96941896024464</v>
      </c>
      <c r="I20" s="12">
        <f>VLOOKUP($A20,'[1]Résultats B2017'!$A$10:$U$135,18,FALSE)</f>
        <v>169703</v>
      </c>
      <c r="J20" s="12">
        <f>VLOOKUP($A20,'[1]Résultats B2017'!$A$10:$U$135,21,FALSE)</f>
        <v>61769</v>
      </c>
    </row>
    <row r="21" spans="1:10" ht="12.75" customHeight="1" x14ac:dyDescent="0.2">
      <c r="A21" s="12">
        <v>41</v>
      </c>
      <c r="B21" s="13" t="s">
        <v>63</v>
      </c>
      <c r="C21" s="14">
        <v>8008</v>
      </c>
      <c r="D21" s="15">
        <f>VLOOKUP($A21,'[1]Résultats B2017'!$A$10:$U$135,5,FALSE)</f>
        <v>0.82280142926389754</v>
      </c>
      <c r="E21" s="12">
        <f>VLOOKUP($A21,'[1]Résultats B2017'!$A$10:$U$135,8,FALSE)</f>
        <v>67.006960556844547</v>
      </c>
      <c r="F21" s="12">
        <f>VLOOKUP($A21,'[1]Résultats B2017'!$A$10:$U$135,12,FALSE)</f>
        <v>57760</v>
      </c>
      <c r="G21" s="16">
        <f>VLOOKUP($A21,'[1]Résultats B2017'!$A$10:$U$135,16,FALSE)</f>
        <v>231261.14725120319</v>
      </c>
      <c r="H21" s="12">
        <f>VLOOKUP($A21,'[1]Résultats B2017'!$A$10:$U$135,17,FALSE)</f>
        <v>196.02668213457076</v>
      </c>
      <c r="I21" s="12">
        <f>VLOOKUP($A21,'[1]Résultats B2017'!$A$10:$U$135,18,FALSE)</f>
        <v>168975</v>
      </c>
      <c r="J21" s="12">
        <f>VLOOKUP($A21,'[1]Résultats B2017'!$A$10:$U$135,21,FALSE)</f>
        <v>226735</v>
      </c>
    </row>
    <row r="22" spans="1:10" ht="12.75" customHeight="1" x14ac:dyDescent="0.2">
      <c r="A22" s="12">
        <v>42</v>
      </c>
      <c r="B22" s="13" t="s">
        <v>1</v>
      </c>
      <c r="C22" s="14">
        <v>1760.6666666666667</v>
      </c>
      <c r="D22" s="15">
        <f>VLOOKUP($A22,'[1]Résultats B2017'!$A$10:$U$135,5,FALSE)</f>
        <v>5.7328409640911264</v>
      </c>
      <c r="E22" s="12">
        <f>VLOOKUP($A22,'[1]Résultats B2017'!$A$10:$U$135,8,FALSE)</f>
        <v>-3065.7578925869207</v>
      </c>
      <c r="F22" s="12">
        <f>VLOOKUP($A22,'[1]Résultats B2017'!$A$10:$U$135,12,FALSE)</f>
        <v>-254458</v>
      </c>
      <c r="G22" s="16">
        <f>VLOOKUP($A22,'[1]Résultats B2017'!$A$10:$U$135,16,FALSE)</f>
        <v>65439.554517948076</v>
      </c>
      <c r="H22" s="12">
        <f>VLOOKUP($A22,'[1]Résultats B2017'!$A$10:$U$135,17,FALSE)</f>
        <v>576.08433734939763</v>
      </c>
      <c r="I22" s="12">
        <f>VLOOKUP($A22,'[1]Résultats B2017'!$A$10:$U$135,18,FALSE)</f>
        <v>47815</v>
      </c>
      <c r="J22" s="12">
        <f>VLOOKUP($A22,'[1]Résultats B2017'!$A$10:$U$135,21,FALSE)</f>
        <v>-206643</v>
      </c>
    </row>
    <row r="23" spans="1:10" ht="12.75" customHeight="1" x14ac:dyDescent="0.2">
      <c r="A23" s="12">
        <v>43</v>
      </c>
      <c r="B23" s="13" t="s">
        <v>119</v>
      </c>
      <c r="C23" s="14">
        <v>345.33333333333331</v>
      </c>
      <c r="D23" s="15">
        <f>VLOOKUP($A23,'[1]Résultats B2017'!$A$10:$U$135,5,FALSE)</f>
        <v>0.65844492538414556</v>
      </c>
      <c r="E23" s="12">
        <f>VLOOKUP($A23,'[1]Résultats B2017'!$A$10:$U$135,8,FALSE)</f>
        <v>574.73908990911013</v>
      </c>
      <c r="F23" s="12">
        <f>VLOOKUP($A23,'[1]Résultats B2017'!$A$10:$U$135,12,FALSE)</f>
        <v>718999</v>
      </c>
      <c r="G23" s="16">
        <f>VLOOKUP($A23,'[1]Résultats B2017'!$A$10:$U$135,16,FALSE)</f>
        <v>-183164.08403966887</v>
      </c>
      <c r="H23" s="12">
        <f>VLOOKUP($A23,'[1]Résultats B2017'!$A$10:$U$135,17,FALSE)</f>
        <v>0</v>
      </c>
      <c r="I23" s="12">
        <f>VLOOKUP($A23,'[1]Résultats B2017'!$A$10:$U$135,18,FALSE)</f>
        <v>0</v>
      </c>
      <c r="J23" s="12">
        <f>VLOOKUP($A23,'[1]Résultats B2017'!$A$10:$U$135,21,FALSE)</f>
        <v>718999</v>
      </c>
    </row>
    <row r="24" spans="1:10" ht="12.75" customHeight="1" x14ac:dyDescent="0.2">
      <c r="A24" s="12">
        <v>44</v>
      </c>
      <c r="B24" s="13" t="s">
        <v>3</v>
      </c>
      <c r="C24" s="14">
        <v>864.66666666666663</v>
      </c>
      <c r="D24" s="15">
        <f>VLOOKUP($A24,'[1]Résultats B2017'!$A$10:$U$135,5,FALSE)</f>
        <v>2.7309805821951976</v>
      </c>
      <c r="E24" s="12">
        <f>VLOOKUP($A24,'[1]Résultats B2017'!$A$10:$U$135,8,FALSE)</f>
        <v>-1121.264674229069</v>
      </c>
      <c r="F24" s="12">
        <f>VLOOKUP($A24,'[1]Résultats B2017'!$A$10:$U$135,12,FALSE)</f>
        <v>-239951</v>
      </c>
      <c r="G24" s="16">
        <f>VLOOKUP($A24,'[1]Résultats B2017'!$A$10:$U$135,16,FALSE)</f>
        <v>121968.6071410251</v>
      </c>
      <c r="H24" s="12">
        <f>VLOOKUP($A24,'[1]Résultats B2017'!$A$10:$U$135,17,FALSE)</f>
        <v>416.44392523364485</v>
      </c>
      <c r="I24" s="12">
        <f>VLOOKUP($A24,'[1]Résultats B2017'!$A$10:$U$135,18,FALSE)</f>
        <v>89119</v>
      </c>
      <c r="J24" s="12">
        <f>VLOOKUP($A24,'[1]Résultats B2017'!$A$10:$U$135,21,FALSE)</f>
        <v>-150832</v>
      </c>
    </row>
    <row r="25" spans="1:10" ht="12.75" customHeight="1" x14ac:dyDescent="0.2">
      <c r="A25" s="12">
        <v>45</v>
      </c>
      <c r="B25" s="13" t="s">
        <v>75</v>
      </c>
      <c r="C25" s="14">
        <v>106</v>
      </c>
      <c r="D25" s="15">
        <f>VLOOKUP($A25,'[1]Résultats B2017'!$A$10:$U$135,5,FALSE)</f>
        <v>0.91767604000348157</v>
      </c>
      <c r="E25" s="12">
        <f>VLOOKUP($A25,'[1]Résultats B2017'!$A$10:$U$135,8,FALSE)</f>
        <v>10.724839400428266</v>
      </c>
      <c r="F25" s="12">
        <f>VLOOKUP($A25,'[1]Résultats B2017'!$A$10:$U$135,12,FALSE)</f>
        <v>3339</v>
      </c>
      <c r="G25" s="16">
        <f>VLOOKUP($A25,'[1]Résultats B2017'!$A$10:$U$135,16,FALSE)</f>
        <v>141229.89937652875</v>
      </c>
      <c r="H25" s="12">
        <f>VLOOKUP($A25,'[1]Résultats B2017'!$A$10:$U$135,17,FALSE)</f>
        <v>331.45182012847965</v>
      </c>
      <c r="I25" s="12">
        <f>VLOOKUP($A25,'[1]Résultats B2017'!$A$10:$U$135,18,FALSE)</f>
        <v>103192</v>
      </c>
      <c r="J25" s="12">
        <f>VLOOKUP($A25,'[1]Résultats B2017'!$A$10:$U$135,21,FALSE)</f>
        <v>106531</v>
      </c>
    </row>
    <row r="26" spans="1:10" ht="12.75" customHeight="1" x14ac:dyDescent="0.2">
      <c r="A26" s="12">
        <v>47</v>
      </c>
      <c r="B26" s="13" t="s">
        <v>77</v>
      </c>
      <c r="C26" s="14">
        <v>1204</v>
      </c>
      <c r="D26" s="15">
        <f>VLOOKUP($A26,'[1]Résultats B2017'!$A$10:$U$135,5,FALSE)</f>
        <v>0.76754263579262372</v>
      </c>
      <c r="E26" s="12">
        <f>VLOOKUP($A26,'[1]Résultats B2017'!$A$10:$U$135,8,FALSE)</f>
        <v>221.39194673906275</v>
      </c>
      <c r="F26" s="12">
        <f>VLOOKUP($A26,'[1]Résultats B2017'!$A$10:$U$135,12,FALSE)</f>
        <v>309211</v>
      </c>
      <c r="G26" s="16">
        <f>VLOOKUP($A26,'[1]Résultats B2017'!$A$10:$U$135,16,FALSE)</f>
        <v>274799.9656324854</v>
      </c>
      <c r="H26" s="12">
        <f>VLOOKUP($A26,'[1]Résultats B2017'!$A$10:$U$135,17,FALSE)</f>
        <v>143.76229116945106</v>
      </c>
      <c r="I26" s="12">
        <f>VLOOKUP($A26,'[1]Résultats B2017'!$A$10:$U$135,18,FALSE)</f>
        <v>200788</v>
      </c>
      <c r="J26" s="12">
        <f>VLOOKUP($A26,'[1]Résultats B2017'!$A$10:$U$135,21,FALSE)</f>
        <v>509999</v>
      </c>
    </row>
    <row r="27" spans="1:10" ht="12.75" customHeight="1" x14ac:dyDescent="0.2">
      <c r="A27" s="12">
        <v>48</v>
      </c>
      <c r="B27" s="13" t="s">
        <v>21</v>
      </c>
      <c r="C27" s="14">
        <v>207.33333333333334</v>
      </c>
      <c r="D27" s="15">
        <f>VLOOKUP($A27,'[1]Résultats B2017'!$A$10:$U$135,5,FALSE)</f>
        <v>1.0563235057891238</v>
      </c>
      <c r="E27" s="12">
        <f>VLOOKUP($A27,'[1]Résultats B2017'!$A$10:$U$135,8,FALSE)</f>
        <v>-36.484266790555743</v>
      </c>
      <c r="F27" s="12">
        <f>VLOOKUP($A27,'[1]Résultats B2017'!$A$10:$U$135,12,FALSE)</f>
        <v>-24165</v>
      </c>
      <c r="G27" s="16">
        <f>VLOOKUP($A27,'[1]Résultats B2017'!$A$10:$U$135,16,FALSE)</f>
        <v>-86497.664406325479</v>
      </c>
      <c r="H27" s="12">
        <f>VLOOKUP($A27,'[1]Résultats B2017'!$A$10:$U$135,17,FALSE)</f>
        <v>0</v>
      </c>
      <c r="I27" s="12">
        <f>VLOOKUP($A27,'[1]Résultats B2017'!$A$10:$U$135,18,FALSE)</f>
        <v>0</v>
      </c>
      <c r="J27" s="12">
        <f>VLOOKUP($A27,'[1]Résultats B2017'!$A$10:$U$135,21,FALSE)</f>
        <v>-24165</v>
      </c>
    </row>
    <row r="28" spans="1:10" ht="12.75" customHeight="1" x14ac:dyDescent="0.2">
      <c r="A28" s="12">
        <v>49</v>
      </c>
      <c r="B28" s="13" t="s">
        <v>14</v>
      </c>
      <c r="C28" s="14">
        <v>332.66666666666669</v>
      </c>
      <c r="D28" s="15">
        <f>VLOOKUP($A28,'[1]Résultats B2017'!$A$10:$U$135,5,FALSE)</f>
        <v>1.3113103068500371</v>
      </c>
      <c r="E28" s="12">
        <f>VLOOKUP($A28,'[1]Résultats B2017'!$A$10:$U$135,8,FALSE)</f>
        <v>-201.65520825871164</v>
      </c>
      <c r="F28" s="12">
        <f>VLOOKUP($A28,'[1]Résultats B2017'!$A$10:$U$135,12,FALSE)</f>
        <v>-89266</v>
      </c>
      <c r="G28" s="16">
        <f>VLOOKUP($A28,'[1]Résultats B2017'!$A$10:$U$135,16,FALSE)</f>
        <v>207562.78468066093</v>
      </c>
      <c r="H28" s="12">
        <f>VLOOKUP($A28,'[1]Résultats B2017'!$A$10:$U$135,17,FALSE)</f>
        <v>342.60542168674698</v>
      </c>
      <c r="I28" s="12">
        <f>VLOOKUP($A28,'[1]Résultats B2017'!$A$10:$U$135,18,FALSE)</f>
        <v>151660</v>
      </c>
      <c r="J28" s="12">
        <f>VLOOKUP($A28,'[1]Résultats B2017'!$A$10:$U$135,21,FALSE)</f>
        <v>62394</v>
      </c>
    </row>
    <row r="29" spans="1:10" ht="12.75" customHeight="1" x14ac:dyDescent="0.2">
      <c r="A29" s="12">
        <v>50</v>
      </c>
      <c r="B29" s="13" t="s">
        <v>20</v>
      </c>
      <c r="C29" s="14">
        <v>1339.6666666666667</v>
      </c>
      <c r="D29" s="15">
        <f>VLOOKUP($A29,'[1]Résultats B2017'!$A$10:$U$135,5,FALSE)</f>
        <v>1.5302027812770458</v>
      </c>
      <c r="E29" s="12">
        <f>VLOOKUP($A29,'[1]Résultats B2017'!$A$10:$U$135,8,FALSE)</f>
        <v>-343.44559086273631</v>
      </c>
      <c r="F29" s="12">
        <f>VLOOKUP($A29,'[1]Résultats B2017'!$A$10:$U$135,12,FALSE)</f>
        <v>-132456</v>
      </c>
      <c r="G29" s="16">
        <f>VLOOKUP($A29,'[1]Résultats B2017'!$A$10:$U$135,16,FALSE)</f>
        <v>254570.82055570386</v>
      </c>
      <c r="H29" s="12">
        <f>VLOOKUP($A29,'[1]Résultats B2017'!$A$10:$U$135,17,FALSE)</f>
        <v>482.29991356957646</v>
      </c>
      <c r="I29" s="12">
        <f>VLOOKUP($A29,'[1]Résultats B2017'!$A$10:$U$135,18,FALSE)</f>
        <v>186007</v>
      </c>
      <c r="J29" s="12">
        <f>VLOOKUP($A29,'[1]Résultats B2017'!$A$10:$U$135,21,FALSE)</f>
        <v>53551</v>
      </c>
    </row>
    <row r="30" spans="1:10" ht="12.75" customHeight="1" x14ac:dyDescent="0.2">
      <c r="A30" s="12">
        <v>51</v>
      </c>
      <c r="B30" s="13" t="s">
        <v>35</v>
      </c>
      <c r="C30" s="14">
        <v>668.66666666666663</v>
      </c>
      <c r="D30" s="15">
        <f>VLOOKUP($A30,'[1]Résultats B2017'!$A$10:$U$135,5,FALSE)</f>
        <v>1.1286757414491961</v>
      </c>
      <c r="E30" s="12">
        <f>VLOOKUP($A30,'[1]Résultats B2017'!$A$10:$U$135,8,FALSE)</f>
        <v>-83.351347092665947</v>
      </c>
      <c r="F30" s="12">
        <f>VLOOKUP($A30,'[1]Résultats B2017'!$A$10:$U$135,12,FALSE)</f>
        <v>-33785</v>
      </c>
      <c r="G30" s="16">
        <f>VLOOKUP($A30,'[1]Résultats B2017'!$A$10:$U$135,16,FALSE)</f>
        <v>200488.4802159993</v>
      </c>
      <c r="H30" s="12">
        <f>VLOOKUP($A30,'[1]Résultats B2017'!$A$10:$U$135,17,FALSE)</f>
        <v>361.40871710526318</v>
      </c>
      <c r="I30" s="12">
        <f>VLOOKUP($A30,'[1]Résultats B2017'!$A$10:$U$135,18,FALSE)</f>
        <v>146491</v>
      </c>
      <c r="J30" s="12">
        <f>VLOOKUP($A30,'[1]Résultats B2017'!$A$10:$U$135,21,FALSE)</f>
        <v>112706</v>
      </c>
    </row>
    <row r="31" spans="1:10" ht="12.75" customHeight="1" x14ac:dyDescent="0.2">
      <c r="A31" s="12">
        <v>52</v>
      </c>
      <c r="B31" s="13" t="s">
        <v>28</v>
      </c>
      <c r="C31" s="14">
        <v>394.33333333333331</v>
      </c>
      <c r="D31" s="15">
        <f>VLOOKUP($A31,'[1]Résultats B2017'!$A$10:$U$135,5,FALSE)</f>
        <v>1.0937948058376334</v>
      </c>
      <c r="E31" s="12">
        <f>VLOOKUP($A31,'[1]Résultats B2017'!$A$10:$U$135,8,FALSE)</f>
        <v>-60.756777686402259</v>
      </c>
      <c r="F31" s="12">
        <f>VLOOKUP($A31,'[1]Résultats B2017'!$A$10:$U$135,12,FALSE)</f>
        <v>-103854</v>
      </c>
      <c r="G31" s="16">
        <f>VLOOKUP($A31,'[1]Résultats B2017'!$A$10:$U$135,16,FALSE)</f>
        <v>344994.25021937693</v>
      </c>
      <c r="H31" s="12">
        <f>VLOOKUP($A31,'[1]Résultats B2017'!$A$10:$U$135,17,FALSE)</f>
        <v>147.47035881435258</v>
      </c>
      <c r="I31" s="12">
        <f>VLOOKUP($A31,'[1]Résultats B2017'!$A$10:$U$135,18,FALSE)</f>
        <v>252076</v>
      </c>
      <c r="J31" s="12">
        <f>VLOOKUP($A31,'[1]Résultats B2017'!$A$10:$U$135,21,FALSE)</f>
        <v>148222</v>
      </c>
    </row>
    <row r="32" spans="1:10" ht="12.75" customHeight="1" x14ac:dyDescent="0.2">
      <c r="A32" s="12">
        <v>53</v>
      </c>
      <c r="B32" s="13" t="s">
        <v>87</v>
      </c>
      <c r="C32" s="14">
        <v>385</v>
      </c>
      <c r="D32" s="15">
        <f>VLOOKUP($A32,'[1]Résultats B2017'!$A$10:$U$135,5,FALSE)</f>
        <v>0.7832201887399215</v>
      </c>
      <c r="E32" s="12">
        <f>VLOOKUP($A32,'[1]Résultats B2017'!$A$10:$U$135,8,FALSE)</f>
        <v>170.61527576142561</v>
      </c>
      <c r="F32" s="12">
        <f>VLOOKUP($A32,'[1]Résultats B2017'!$A$10:$U$135,12,FALSE)</f>
        <v>183582</v>
      </c>
      <c r="G32" s="16">
        <f>VLOOKUP($A32,'[1]Résultats B2017'!$A$10:$U$135,16,FALSE)</f>
        <v>174728.74781925374</v>
      </c>
      <c r="H32" s="12">
        <f>VLOOKUP($A32,'[1]Résultats B2017'!$A$10:$U$135,17,FALSE)</f>
        <v>118.65148698884758</v>
      </c>
      <c r="I32" s="12">
        <f>VLOOKUP($A32,'[1]Résultats B2017'!$A$10:$U$135,18,FALSE)</f>
        <v>127669</v>
      </c>
      <c r="J32" s="12">
        <f>VLOOKUP($A32,'[1]Résultats B2017'!$A$10:$U$135,21,FALSE)</f>
        <v>311251</v>
      </c>
    </row>
    <row r="33" spans="1:10" ht="12.75" customHeight="1" x14ac:dyDescent="0.2">
      <c r="A33" s="12">
        <v>54</v>
      </c>
      <c r="B33" s="13" t="s">
        <v>24</v>
      </c>
      <c r="C33" s="14">
        <v>409</v>
      </c>
      <c r="D33" s="15">
        <f>VLOOKUP($A33,'[1]Résultats B2017'!$A$10:$U$135,5,FALSE)</f>
        <v>0.98226270785315484</v>
      </c>
      <c r="E33" s="12">
        <f>VLOOKUP($A33,'[1]Résultats B2017'!$A$10:$U$135,8,FALSE)</f>
        <v>0.27350917431192656</v>
      </c>
      <c r="F33" s="12">
        <f>VLOOKUP($A33,'[1]Résultats B2017'!$A$10:$U$135,12,FALSE)</f>
        <v>636</v>
      </c>
      <c r="G33" s="16">
        <f>VLOOKUP($A33,'[1]Résultats B2017'!$A$10:$U$135,16,FALSE)</f>
        <v>302380.10212412308</v>
      </c>
      <c r="H33" s="12">
        <f>VLOOKUP($A33,'[1]Résultats B2017'!$A$10:$U$135,17,FALSE)</f>
        <v>95.014334862385311</v>
      </c>
      <c r="I33" s="12">
        <f>VLOOKUP($A33,'[1]Résultats B2017'!$A$10:$U$135,18,FALSE)</f>
        <v>220940</v>
      </c>
      <c r="J33" s="12">
        <f>VLOOKUP($A33,'[1]Résultats B2017'!$A$10:$U$135,21,FALSE)</f>
        <v>221576</v>
      </c>
    </row>
    <row r="34" spans="1:10" ht="12.75" customHeight="1" x14ac:dyDescent="0.2">
      <c r="A34" s="12">
        <v>55</v>
      </c>
      <c r="B34" s="13" t="s">
        <v>36</v>
      </c>
      <c r="C34" s="14">
        <v>1684.3333333333333</v>
      </c>
      <c r="D34" s="15">
        <f>VLOOKUP($A34,'[1]Résultats B2017'!$A$10:$U$135,5,FALSE)</f>
        <v>1.1998809752110062</v>
      </c>
      <c r="E34" s="12">
        <f>VLOOKUP($A34,'[1]Résultats B2017'!$A$10:$U$135,8,FALSE)</f>
        <v>-129.4754423358888</v>
      </c>
      <c r="F34" s="12">
        <f>VLOOKUP($A34,'[1]Résultats B2017'!$A$10:$U$135,12,FALSE)</f>
        <v>-144624</v>
      </c>
      <c r="G34" s="16">
        <f>VLOOKUP($A34,'[1]Résultats B2017'!$A$10:$U$135,16,FALSE)</f>
        <v>5553.4019310551203</v>
      </c>
      <c r="H34" s="12">
        <f>VLOOKUP($A34,'[1]Résultats B2017'!$A$10:$U$135,17,FALSE)</f>
        <v>3.6329453894359891</v>
      </c>
      <c r="I34" s="12">
        <f>VLOOKUP($A34,'[1]Résultats B2017'!$A$10:$U$135,18,FALSE)</f>
        <v>4058</v>
      </c>
      <c r="J34" s="12">
        <f>VLOOKUP($A34,'[1]Résultats B2017'!$A$10:$U$135,21,FALSE)</f>
        <v>-140566</v>
      </c>
    </row>
    <row r="35" spans="1:10" ht="12.75" customHeight="1" x14ac:dyDescent="0.2">
      <c r="A35" s="12">
        <v>56</v>
      </c>
      <c r="B35" s="13" t="s">
        <v>99</v>
      </c>
      <c r="C35" s="14">
        <v>1122</v>
      </c>
      <c r="D35" s="15">
        <f>VLOOKUP($A35,'[1]Résultats B2017'!$A$10:$U$135,5,FALSE)</f>
        <v>0.7712622310125884</v>
      </c>
      <c r="E35" s="12">
        <f>VLOOKUP($A35,'[1]Résultats B2017'!$A$10:$U$135,8,FALSE)</f>
        <v>209.34487132563322</v>
      </c>
      <c r="F35" s="12">
        <f>VLOOKUP($A35,'[1]Résultats B2017'!$A$10:$U$135,12,FALSE)</f>
        <v>115558</v>
      </c>
      <c r="G35" s="16">
        <f>VLOOKUP($A35,'[1]Résultats B2017'!$A$10:$U$135,16,FALSE)</f>
        <v>153703.50079277362</v>
      </c>
      <c r="H35" s="12">
        <f>VLOOKUP($A35,'[1]Résultats B2017'!$A$10:$U$135,17,FALSE)</f>
        <v>203.45289855072463</v>
      </c>
      <c r="I35" s="12">
        <f>VLOOKUP($A35,'[1]Résultats B2017'!$A$10:$U$135,18,FALSE)</f>
        <v>112306</v>
      </c>
      <c r="J35" s="12">
        <f>VLOOKUP($A35,'[1]Résultats B2017'!$A$10:$U$135,21,FALSE)</f>
        <v>227864</v>
      </c>
    </row>
    <row r="36" spans="1:10" ht="12.75" customHeight="1" x14ac:dyDescent="0.2">
      <c r="A36" s="12">
        <v>57</v>
      </c>
      <c r="B36" s="13" t="s">
        <v>48</v>
      </c>
      <c r="C36" s="14">
        <v>2269.6666666666665</v>
      </c>
      <c r="D36" s="15">
        <f>VLOOKUP($A36,'[1]Résultats B2017'!$A$10:$U$135,5,FALSE)</f>
        <v>0.77965103214352349</v>
      </c>
      <c r="E36" s="12">
        <f>VLOOKUP($A36,'[1]Résultats B2017'!$A$10:$U$135,8,FALSE)</f>
        <v>182.17510852181871</v>
      </c>
      <c r="F36" s="12">
        <f>VLOOKUP($A36,'[1]Résultats B2017'!$A$10:$U$135,12,FALSE)</f>
        <v>213995</v>
      </c>
      <c r="G36" s="16">
        <f>VLOOKUP($A36,'[1]Résultats B2017'!$A$10:$U$135,16,FALSE)</f>
        <v>167437.16129251814</v>
      </c>
      <c r="H36" s="12">
        <f>VLOOKUP($A36,'[1]Résultats B2017'!$A$10:$U$135,17,FALSE)</f>
        <v>104.14954597048808</v>
      </c>
      <c r="I36" s="12">
        <f>VLOOKUP($A36,'[1]Résultats B2017'!$A$10:$U$135,18,FALSE)</f>
        <v>122341</v>
      </c>
      <c r="J36" s="12">
        <f>VLOOKUP($A36,'[1]Résultats B2017'!$A$10:$U$135,21,FALSE)</f>
        <v>336336</v>
      </c>
    </row>
    <row r="37" spans="1:10" ht="12.75" customHeight="1" x14ac:dyDescent="0.2">
      <c r="A37" s="12">
        <v>58</v>
      </c>
      <c r="B37" s="13" t="s">
        <v>104</v>
      </c>
      <c r="C37" s="14">
        <v>1126</v>
      </c>
      <c r="D37" s="15">
        <f>VLOOKUP($A37,'[1]Résultats B2017'!$A$10:$U$135,5,FALSE)</f>
        <v>0.77121630206793357</v>
      </c>
      <c r="E37" s="12">
        <f>VLOOKUP($A37,'[1]Résultats B2017'!$A$10:$U$135,8,FALSE)</f>
        <v>209.49362661409688</v>
      </c>
      <c r="F37" s="12">
        <f>VLOOKUP($A37,'[1]Résultats B2017'!$A$10:$U$135,12,FALSE)</f>
        <v>102512</v>
      </c>
      <c r="G37" s="16">
        <f>VLOOKUP($A37,'[1]Résultats B2017'!$A$10:$U$135,16,FALSE)</f>
        <v>278259.38764896523</v>
      </c>
      <c r="H37" s="12">
        <f>VLOOKUP($A37,'[1]Résultats B2017'!$A$10:$U$135,17,FALSE)</f>
        <v>415.4938692098093</v>
      </c>
      <c r="I37" s="12">
        <f>VLOOKUP($A37,'[1]Résultats B2017'!$A$10:$U$135,18,FALSE)</f>
        <v>203315</v>
      </c>
      <c r="J37" s="12">
        <f>VLOOKUP($A37,'[1]Résultats B2017'!$A$10:$U$135,21,FALSE)</f>
        <v>305827</v>
      </c>
    </row>
    <row r="38" spans="1:10" ht="12.75" customHeight="1" x14ac:dyDescent="0.2">
      <c r="A38" s="12">
        <v>59</v>
      </c>
      <c r="B38" s="13" t="s">
        <v>16</v>
      </c>
      <c r="C38" s="14">
        <v>592.33333333333337</v>
      </c>
      <c r="D38" s="15">
        <f>VLOOKUP($A38,'[1]Résultats B2017'!$A$10:$U$135,5,FALSE)</f>
        <v>1.162677679327347</v>
      </c>
      <c r="E38" s="12">
        <f>VLOOKUP($A38,'[1]Résultats B2017'!$A$10:$U$135,8,FALSE)</f>
        <v>-105.37653454436587</v>
      </c>
      <c r="F38" s="12">
        <f>VLOOKUP($A38,'[1]Résultats B2017'!$A$10:$U$135,12,FALSE)</f>
        <v>-767457</v>
      </c>
      <c r="G38" s="16">
        <f>VLOOKUP($A38,'[1]Résultats B2017'!$A$10:$U$135,16,FALSE)</f>
        <v>-1451749.1194819659</v>
      </c>
      <c r="H38" s="12">
        <f>VLOOKUP($A38,'[1]Résultats B2017'!$A$10:$U$135,17,FALSE)</f>
        <v>0</v>
      </c>
      <c r="I38" s="12">
        <f>VLOOKUP($A38,'[1]Résultats B2017'!$A$10:$U$135,18,FALSE)</f>
        <v>0</v>
      </c>
      <c r="J38" s="12">
        <f>VLOOKUP($A38,'[1]Résultats B2017'!$A$10:$U$135,21,FALSE)</f>
        <v>-767457</v>
      </c>
    </row>
    <row r="39" spans="1:10" ht="12.75" customHeight="1" x14ac:dyDescent="0.2">
      <c r="A39" s="12">
        <v>60</v>
      </c>
      <c r="B39" s="13" t="s">
        <v>89</v>
      </c>
      <c r="C39" s="14">
        <v>1044</v>
      </c>
      <c r="D39" s="15">
        <f>VLOOKUP($A39,'[1]Résultats B2017'!$A$10:$U$135,5,FALSE)</f>
        <v>0.76857276105596051</v>
      </c>
      <c r="E39" s="12">
        <f>VLOOKUP($A39,'[1]Résultats B2017'!$A$10:$U$135,8,FALSE)</f>
        <v>218.05556307395668</v>
      </c>
      <c r="F39" s="12">
        <f>VLOOKUP($A39,'[1]Résultats B2017'!$A$10:$U$135,12,FALSE)</f>
        <v>304188</v>
      </c>
      <c r="G39" s="16">
        <f>VLOOKUP($A39,'[1]Résultats B2017'!$A$10:$U$135,16,FALSE)</f>
        <v>600028.60028379329</v>
      </c>
      <c r="H39" s="12">
        <f>VLOOKUP($A39,'[1]Résultats B2017'!$A$10:$U$135,17,FALSE)</f>
        <v>314.28100358422938</v>
      </c>
      <c r="I39" s="12">
        <f>VLOOKUP($A39,'[1]Résultats B2017'!$A$10:$U$135,18,FALSE)</f>
        <v>438422</v>
      </c>
      <c r="J39" s="12">
        <f>VLOOKUP($A39,'[1]Résultats B2017'!$A$10:$U$135,21,FALSE)</f>
        <v>742610</v>
      </c>
    </row>
    <row r="40" spans="1:10" ht="12.75" customHeight="1" x14ac:dyDescent="0.2">
      <c r="A40" s="12">
        <v>61</v>
      </c>
      <c r="B40" s="13" t="s">
        <v>94</v>
      </c>
      <c r="C40" s="14">
        <v>496.66666666666669</v>
      </c>
      <c r="D40" s="15">
        <f>VLOOKUP($A40,'[1]Résultats B2017'!$A$10:$U$135,5,FALSE)</f>
        <v>0.77692917382643822</v>
      </c>
      <c r="E40" s="12">
        <f>VLOOKUP($A40,'[1]Résultats B2017'!$A$10:$U$135,8,FALSE)</f>
        <v>190.99070013098003</v>
      </c>
      <c r="F40" s="12">
        <f>VLOOKUP($A40,'[1]Résultats B2017'!$A$10:$U$135,12,FALSE)</f>
        <v>51949</v>
      </c>
      <c r="G40" s="16">
        <f>VLOOKUP($A40,'[1]Résultats B2017'!$A$10:$U$135,16,FALSE)</f>
        <v>137887.81271975357</v>
      </c>
      <c r="H40" s="12">
        <f>VLOOKUP($A40,'[1]Résultats B2017'!$A$10:$U$135,17,FALSE)</f>
        <v>370.40441176470586</v>
      </c>
      <c r="I40" s="12">
        <f>VLOOKUP($A40,'[1]Résultats B2017'!$A$10:$U$135,18,FALSE)</f>
        <v>100750</v>
      </c>
      <c r="J40" s="12">
        <f>VLOOKUP($A40,'[1]Résultats B2017'!$A$10:$U$135,21,FALSE)</f>
        <v>152699</v>
      </c>
    </row>
    <row r="41" spans="1:10" ht="12.75" customHeight="1" x14ac:dyDescent="0.2">
      <c r="A41" s="12">
        <v>62</v>
      </c>
      <c r="B41" s="13" t="s">
        <v>11</v>
      </c>
      <c r="C41" s="14">
        <v>6764</v>
      </c>
      <c r="D41" s="15">
        <f>VLOOKUP($A41,'[1]Résultats B2017'!$A$10:$U$135,5,FALSE)</f>
        <v>1.7294856499156128</v>
      </c>
      <c r="E41" s="12">
        <f>VLOOKUP($A41,'[1]Résultats B2017'!$A$10:$U$135,8,FALSE)</f>
        <v>-472.53360206392711</v>
      </c>
      <c r="F41" s="12">
        <f>VLOOKUP($A41,'[1]Résultats B2017'!$A$10:$U$135,12,FALSE)</f>
        <v>-2722266</v>
      </c>
      <c r="G41" s="16">
        <f>VLOOKUP($A41,'[1]Résultats B2017'!$A$10:$U$135,16,FALSE)</f>
        <v>969284.14922389504</v>
      </c>
      <c r="H41" s="12">
        <f>VLOOKUP($A41,'[1]Résultats B2017'!$A$10:$U$135,17,FALSE)</f>
        <v>122.93438639125152</v>
      </c>
      <c r="I41" s="12">
        <f>VLOOKUP($A41,'[1]Résultats B2017'!$A$10:$U$135,18,FALSE)</f>
        <v>708225</v>
      </c>
      <c r="J41" s="12">
        <f>VLOOKUP($A41,'[1]Résultats B2017'!$A$10:$U$135,21,FALSE)</f>
        <v>-2014041</v>
      </c>
    </row>
    <row r="42" spans="1:10" ht="12.75" customHeight="1" x14ac:dyDescent="0.2">
      <c r="A42" s="12">
        <v>63</v>
      </c>
      <c r="B42" s="13" t="s">
        <v>115</v>
      </c>
      <c r="C42" s="14">
        <v>1396.3333333333333</v>
      </c>
      <c r="D42" s="15">
        <f>VLOOKUP($A42,'[1]Résultats B2017'!$A$10:$U$135,5,FALSE)</f>
        <v>0.64819605465884211</v>
      </c>
      <c r="E42" s="12">
        <f>VLOOKUP($A42,'[1]Résultats B2017'!$A$10:$U$135,8,FALSE)</f>
        <v>607.93327132635523</v>
      </c>
      <c r="F42" s="12">
        <f>VLOOKUP($A42,'[1]Résultats B2017'!$A$10:$U$135,12,FALSE)</f>
        <v>388267</v>
      </c>
      <c r="G42" s="16">
        <f>VLOOKUP($A42,'[1]Résultats B2017'!$A$10:$U$135,16,FALSE)</f>
        <v>159546.29023013229</v>
      </c>
      <c r="H42" s="12">
        <f>VLOOKUP($A42,'[1]Résultats B2017'!$A$10:$U$135,17,FALSE)</f>
        <v>182.52870563674324</v>
      </c>
      <c r="I42" s="12">
        <f>VLOOKUP($A42,'[1]Résultats B2017'!$A$10:$U$135,18,FALSE)</f>
        <v>116575</v>
      </c>
      <c r="J42" s="12">
        <f>VLOOKUP($A42,'[1]Résultats B2017'!$A$10:$U$135,21,FALSE)</f>
        <v>504842</v>
      </c>
    </row>
    <row r="43" spans="1:10" ht="12.75" customHeight="1" x14ac:dyDescent="0.2">
      <c r="A43" s="12">
        <v>64</v>
      </c>
      <c r="B43" s="13" t="s">
        <v>121</v>
      </c>
      <c r="C43" s="14">
        <v>234.66666666666666</v>
      </c>
      <c r="D43" s="15">
        <f>VLOOKUP($A43,'[1]Résultats B2017'!$A$10:$U$135,5,FALSE)</f>
        <v>0.73322799804754513</v>
      </c>
      <c r="E43" s="12">
        <f>VLOOKUP($A43,'[1]Résultats B2017'!$A$10:$U$135,8,FALSE)</f>
        <v>332.53066056486966</v>
      </c>
      <c r="F43" s="12">
        <f>VLOOKUP($A43,'[1]Résultats B2017'!$A$10:$U$135,12,FALSE)</f>
        <v>98651</v>
      </c>
      <c r="G43" s="16">
        <f>VLOOKUP($A43,'[1]Résultats B2017'!$A$10:$U$135,16,FALSE)</f>
        <v>235463.85360430233</v>
      </c>
      <c r="H43" s="12">
        <f>VLOOKUP($A43,'[1]Résultats B2017'!$A$10:$U$135,17,FALSE)</f>
        <v>579.93033707865163</v>
      </c>
      <c r="I43" s="12">
        <f>VLOOKUP($A43,'[1]Résultats B2017'!$A$10:$U$135,18,FALSE)</f>
        <v>172046</v>
      </c>
      <c r="J43" s="12">
        <f>VLOOKUP($A43,'[1]Résultats B2017'!$A$10:$U$135,21,FALSE)</f>
        <v>270697</v>
      </c>
    </row>
    <row r="44" spans="1:10" ht="12.75" customHeight="1" x14ac:dyDescent="0.2">
      <c r="A44" s="12">
        <v>65</v>
      </c>
      <c r="B44" s="13" t="s">
        <v>101</v>
      </c>
      <c r="C44" s="14">
        <v>5796.333333333333</v>
      </c>
      <c r="D44" s="15">
        <f>VLOOKUP($A44,'[1]Résultats B2017'!$A$10:$U$135,5,FALSE)</f>
        <v>0.73394703121997762</v>
      </c>
      <c r="E44" s="12">
        <f>VLOOKUP($A44,'[1]Résultats B2017'!$A$10:$U$135,8,FALSE)</f>
        <v>330.20184618029384</v>
      </c>
      <c r="F44" s="12">
        <f>VLOOKUP($A44,'[1]Résultats B2017'!$A$10:$U$135,12,FALSE)</f>
        <v>239286</v>
      </c>
      <c r="G44" s="16">
        <f>VLOOKUP($A44,'[1]Résultats B2017'!$A$10:$U$135,16,FALSE)</f>
        <v>261909.80157019434</v>
      </c>
      <c r="H44" s="12">
        <f>VLOOKUP($A44,'[1]Résultats B2017'!$A$10:$U$135,17,FALSE)</f>
        <v>264.07865685372587</v>
      </c>
      <c r="I44" s="12">
        <f>VLOOKUP($A44,'[1]Résultats B2017'!$A$10:$U$135,18,FALSE)</f>
        <v>191369</v>
      </c>
      <c r="J44" s="12">
        <f>VLOOKUP($A44,'[1]Résultats B2017'!$A$10:$U$135,21,FALSE)</f>
        <v>430655</v>
      </c>
    </row>
    <row r="45" spans="1:10" ht="12.75" customHeight="1" x14ac:dyDescent="0.2">
      <c r="A45" s="12">
        <v>66</v>
      </c>
      <c r="B45" s="13" t="s">
        <v>112</v>
      </c>
      <c r="C45" s="14">
        <v>661.33333333333337</v>
      </c>
      <c r="D45" s="15">
        <f>VLOOKUP($A45,'[1]Résultats B2017'!$A$10:$U$135,5,FALSE)</f>
        <v>0.65432622353709291</v>
      </c>
      <c r="E45" s="12">
        <f>VLOOKUP($A45,'[1]Résultats B2017'!$A$10:$U$135,8,FALSE)</f>
        <v>588.07879727580234</v>
      </c>
      <c r="F45" s="12">
        <f>VLOOKUP($A45,'[1]Résultats B2017'!$A$10:$U$135,12,FALSE)</f>
        <v>267576</v>
      </c>
      <c r="G45" s="16">
        <f>VLOOKUP($A45,'[1]Résultats B2017'!$A$10:$U$135,16,FALSE)</f>
        <v>219110.19807589627</v>
      </c>
      <c r="H45" s="12">
        <f>VLOOKUP($A45,'[1]Résultats B2017'!$A$10:$U$135,17,FALSE)</f>
        <v>351.86153846153849</v>
      </c>
      <c r="I45" s="12">
        <f>VLOOKUP($A45,'[1]Résultats B2017'!$A$10:$U$135,18,FALSE)</f>
        <v>160097</v>
      </c>
      <c r="J45" s="12">
        <f>VLOOKUP($A45,'[1]Résultats B2017'!$A$10:$U$135,21,FALSE)</f>
        <v>427673</v>
      </c>
    </row>
    <row r="46" spans="1:10" ht="12.75" customHeight="1" x14ac:dyDescent="0.2">
      <c r="A46" s="12">
        <v>67</v>
      </c>
      <c r="B46" s="13" t="s">
        <v>29</v>
      </c>
      <c r="C46" s="14">
        <v>314.66666666666669</v>
      </c>
      <c r="D46" s="15">
        <f>VLOOKUP($A46,'[1]Résultats B2017'!$A$10:$U$135,5,FALSE)</f>
        <v>1.0493307228410549</v>
      </c>
      <c r="E46" s="12">
        <f>VLOOKUP($A46,'[1]Résultats B2017'!$A$10:$U$135,8,FALSE)</f>
        <v>-31.954602752223401</v>
      </c>
      <c r="F46" s="12">
        <f>VLOOKUP($A46,'[1]Résultats B2017'!$A$10:$U$135,12,FALSE)</f>
        <v>-8191</v>
      </c>
      <c r="G46" s="16">
        <f>VLOOKUP($A46,'[1]Résultats B2017'!$A$10:$U$135,16,FALSE)</f>
        <v>153257.88189758765</v>
      </c>
      <c r="H46" s="12">
        <f>VLOOKUP($A46,'[1]Résultats B2017'!$A$10:$U$135,17,FALSE)</f>
        <v>436.85695708712615</v>
      </c>
      <c r="I46" s="12">
        <f>VLOOKUP($A46,'[1]Résultats B2017'!$A$10:$U$135,18,FALSE)</f>
        <v>111981</v>
      </c>
      <c r="J46" s="12">
        <f>VLOOKUP($A46,'[1]Résultats B2017'!$A$10:$U$135,21,FALSE)</f>
        <v>103790</v>
      </c>
    </row>
    <row r="47" spans="1:10" ht="12.75" customHeight="1" x14ac:dyDescent="0.2">
      <c r="A47" s="12">
        <v>69</v>
      </c>
      <c r="B47" s="13" t="s">
        <v>106</v>
      </c>
      <c r="C47" s="14">
        <v>724.66666666666663</v>
      </c>
      <c r="D47" s="15">
        <f>VLOOKUP($A47,'[1]Résultats B2017'!$A$10:$U$135,5,FALSE)</f>
        <v>0.7826422841904398</v>
      </c>
      <c r="E47" s="12">
        <f>VLOOKUP($A47,'[1]Résultats B2017'!$A$10:$U$135,8,FALSE)</f>
        <v>172.48700084914589</v>
      </c>
      <c r="F47" s="12">
        <f>VLOOKUP($A47,'[1]Résultats B2017'!$A$10:$U$135,12,FALSE)</f>
        <v>63705</v>
      </c>
      <c r="G47" s="16">
        <f>VLOOKUP($A47,'[1]Résultats B2017'!$A$10:$U$135,16,FALSE)</f>
        <v>137689.66505925587</v>
      </c>
      <c r="H47" s="12">
        <f>VLOOKUP($A47,'[1]Résultats B2017'!$A$10:$U$135,17,FALSE)</f>
        <v>272.39620938628161</v>
      </c>
      <c r="I47" s="12">
        <f>VLOOKUP($A47,'[1]Résultats B2017'!$A$10:$U$135,18,FALSE)</f>
        <v>100605</v>
      </c>
      <c r="J47" s="12">
        <f>VLOOKUP($A47,'[1]Résultats B2017'!$A$10:$U$135,21,FALSE)</f>
        <v>164310</v>
      </c>
    </row>
    <row r="48" spans="1:10" ht="12.75" customHeight="1" x14ac:dyDescent="0.2">
      <c r="A48" s="12">
        <v>70</v>
      </c>
      <c r="B48" s="13" t="s">
        <v>84</v>
      </c>
      <c r="C48" s="14">
        <v>493.33333333333331</v>
      </c>
      <c r="D48" s="15">
        <f>VLOOKUP($A48,'[1]Résultats B2017'!$A$10:$U$135,5,FALSE)</f>
        <v>0.70880269500560267</v>
      </c>
      <c r="E48" s="12">
        <f>VLOOKUP($A48,'[1]Résultats B2017'!$A$10:$U$135,8,FALSE)</f>
        <v>411.63966311514059</v>
      </c>
      <c r="F48" s="12">
        <f>VLOOKUP($A48,'[1]Résultats B2017'!$A$10:$U$135,12,FALSE)</f>
        <v>282385</v>
      </c>
      <c r="G48" s="16">
        <f>VLOOKUP($A48,'[1]Résultats B2017'!$A$10:$U$135,16,FALSE)</f>
        <v>11952.41674678699</v>
      </c>
      <c r="H48" s="12">
        <f>VLOOKUP($A48,'[1]Résultats B2017'!$A$10:$U$135,17,FALSE)</f>
        <v>12.730320699708455</v>
      </c>
      <c r="I48" s="12">
        <f>VLOOKUP($A48,'[1]Résultats B2017'!$A$10:$U$135,18,FALSE)</f>
        <v>8733</v>
      </c>
      <c r="J48" s="12">
        <f>VLOOKUP($A48,'[1]Résultats B2017'!$A$10:$U$135,21,FALSE)</f>
        <v>291118</v>
      </c>
    </row>
    <row r="49" spans="1:10" ht="12.75" customHeight="1" x14ac:dyDescent="0.2">
      <c r="A49" s="12">
        <v>71</v>
      </c>
      <c r="B49" s="13" t="s">
        <v>42</v>
      </c>
      <c r="C49" s="14">
        <v>272</v>
      </c>
      <c r="D49" s="15">
        <f>VLOOKUP($A49,'[1]Résultats B2017'!$A$10:$U$135,5,FALSE)</f>
        <v>0.85274970318677756</v>
      </c>
      <c r="E49" s="12">
        <f>VLOOKUP($A49,'[1]Résultats B2017'!$A$10:$U$135,8,FALSE)</f>
        <v>43.04802561366062</v>
      </c>
      <c r="F49" s="12">
        <f>VLOOKUP($A49,'[1]Résultats B2017'!$A$10:$U$135,12,FALSE)</f>
        <v>80672</v>
      </c>
      <c r="G49" s="16">
        <f>VLOOKUP($A49,'[1]Résultats B2017'!$A$10:$U$135,16,FALSE)</f>
        <v>-138730.10927722769</v>
      </c>
      <c r="H49" s="12">
        <f>VLOOKUP($A49,'[1]Résultats B2017'!$A$10:$U$135,17,FALSE)</f>
        <v>0</v>
      </c>
      <c r="I49" s="12">
        <f>VLOOKUP($A49,'[1]Résultats B2017'!$A$10:$U$135,18,FALSE)</f>
        <v>0</v>
      </c>
      <c r="J49" s="12">
        <f>VLOOKUP($A49,'[1]Résultats B2017'!$A$10:$U$135,21,FALSE)</f>
        <v>80672</v>
      </c>
    </row>
    <row r="50" spans="1:10" ht="12.75" customHeight="1" x14ac:dyDescent="0.2">
      <c r="A50" s="12">
        <v>72</v>
      </c>
      <c r="B50" s="13" t="s">
        <v>34</v>
      </c>
      <c r="C50" s="14">
        <v>377.33333333333331</v>
      </c>
      <c r="D50" s="15">
        <f>VLOOKUP($A50,'[1]Résultats B2017'!$A$10:$U$135,5,FALSE)</f>
        <v>0.92506086229542372</v>
      </c>
      <c r="E50" s="12">
        <f>VLOOKUP($A50,'[1]Résultats B2017'!$A$10:$U$135,8,FALSE)</f>
        <v>8.5675042589437815</v>
      </c>
      <c r="F50" s="12">
        <f>VLOOKUP($A50,'[1]Résultats B2017'!$A$10:$U$135,12,FALSE)</f>
        <v>13411</v>
      </c>
      <c r="G50" s="16">
        <f>VLOOKUP($A50,'[1]Résultats B2017'!$A$10:$U$135,16,FALSE)</f>
        <v>-183597.69165918141</v>
      </c>
      <c r="H50" s="12">
        <f>VLOOKUP($A50,'[1]Résultats B2017'!$A$10:$U$135,17,FALSE)</f>
        <v>0</v>
      </c>
      <c r="I50" s="12">
        <f>VLOOKUP($A50,'[1]Résultats B2017'!$A$10:$U$135,18,FALSE)</f>
        <v>0</v>
      </c>
      <c r="J50" s="12">
        <f>VLOOKUP($A50,'[1]Résultats B2017'!$A$10:$U$135,21,FALSE)</f>
        <v>13411</v>
      </c>
    </row>
    <row r="51" spans="1:10" ht="12.75" customHeight="1" x14ac:dyDescent="0.2">
      <c r="A51" s="12">
        <v>73</v>
      </c>
      <c r="B51" s="13" t="s">
        <v>91</v>
      </c>
      <c r="C51" s="14">
        <v>673.33333333333337</v>
      </c>
      <c r="D51" s="15">
        <f>VLOOKUP($A51,'[1]Résultats B2017'!$A$10:$U$135,5,FALSE)</f>
        <v>0.84207504022255464</v>
      </c>
      <c r="E51" s="12">
        <f>VLOOKUP($A51,'[1]Résultats B2017'!$A$10:$U$135,8,FALSE)</f>
        <v>50.88669950738916</v>
      </c>
      <c r="F51" s="12">
        <f>VLOOKUP($A51,'[1]Résultats B2017'!$A$10:$U$135,12,FALSE)</f>
        <v>20660</v>
      </c>
      <c r="G51" s="16">
        <f>VLOOKUP($A51,'[1]Résultats B2017'!$A$10:$U$135,16,FALSE)</f>
        <v>228373.50203984097</v>
      </c>
      <c r="H51" s="12">
        <f>VLOOKUP($A51,'[1]Résultats B2017'!$A$10:$U$135,17,FALSE)</f>
        <v>410.99753694581278</v>
      </c>
      <c r="I51" s="12">
        <f>VLOOKUP($A51,'[1]Résultats B2017'!$A$10:$U$135,18,FALSE)</f>
        <v>166865</v>
      </c>
      <c r="J51" s="12">
        <f>VLOOKUP($A51,'[1]Résultats B2017'!$A$10:$U$135,21,FALSE)</f>
        <v>187525</v>
      </c>
    </row>
    <row r="52" spans="1:10" ht="12.75" customHeight="1" x14ac:dyDescent="0.2">
      <c r="A52" s="12">
        <v>74</v>
      </c>
      <c r="B52" s="13" t="s">
        <v>92</v>
      </c>
      <c r="C52" s="14">
        <v>1813.6666666666667</v>
      </c>
      <c r="D52" s="15">
        <f>VLOOKUP($A52,'[1]Résultats B2017'!$A$10:$U$135,5,FALSE)</f>
        <v>0.76947452869850808</v>
      </c>
      <c r="E52" s="12">
        <f>VLOOKUP($A52,'[1]Résultats B2017'!$A$10:$U$135,8,FALSE)</f>
        <v>215.13490581080859</v>
      </c>
      <c r="F52" s="12">
        <f>VLOOKUP($A52,'[1]Résultats B2017'!$A$10:$U$135,12,FALSE)</f>
        <v>123487</v>
      </c>
      <c r="G52" s="16">
        <f>VLOOKUP($A52,'[1]Résultats B2017'!$A$10:$U$135,16,FALSE)</f>
        <v>197506.62800981785</v>
      </c>
      <c r="H52" s="12">
        <f>VLOOKUP($A52,'[1]Résultats B2017'!$A$10:$U$135,17,FALSE)</f>
        <v>251.41463414634146</v>
      </c>
      <c r="I52" s="12">
        <f>VLOOKUP($A52,'[1]Résultats B2017'!$A$10:$U$135,18,FALSE)</f>
        <v>144312</v>
      </c>
      <c r="J52" s="12">
        <f>VLOOKUP($A52,'[1]Résultats B2017'!$A$10:$U$135,21,FALSE)</f>
        <v>267799</v>
      </c>
    </row>
    <row r="53" spans="1:10" ht="12.75" customHeight="1" x14ac:dyDescent="0.2">
      <c r="A53" s="12">
        <v>75</v>
      </c>
      <c r="B53" s="13" t="s">
        <v>110</v>
      </c>
      <c r="C53" s="14">
        <v>1512.6666666666667</v>
      </c>
      <c r="D53" s="15">
        <f>VLOOKUP($A53,'[1]Résultats B2017'!$A$10:$U$135,5,FALSE)</f>
        <v>0.66052078565085548</v>
      </c>
      <c r="E53" s="12">
        <f>VLOOKUP($A53,'[1]Résultats B2017'!$A$10:$U$135,8,FALSE)</f>
        <v>568.01576554129497</v>
      </c>
      <c r="F53" s="12">
        <f>VLOOKUP($A53,'[1]Résultats B2017'!$A$10:$U$135,12,FALSE)</f>
        <v>455738</v>
      </c>
      <c r="G53" s="16">
        <f>VLOOKUP($A53,'[1]Résultats B2017'!$A$10:$U$135,16,FALSE)</f>
        <v>-100599.72067718346</v>
      </c>
      <c r="H53" s="12">
        <f>VLOOKUP($A53,'[1]Résultats B2017'!$A$10:$U$135,17,FALSE)</f>
        <v>0</v>
      </c>
      <c r="I53" s="12">
        <f>VLOOKUP($A53,'[1]Résultats B2017'!$A$10:$U$135,18,FALSE)</f>
        <v>0</v>
      </c>
      <c r="J53" s="12">
        <f>VLOOKUP($A53,'[1]Résultats B2017'!$A$10:$U$135,21,FALSE)</f>
        <v>455738</v>
      </c>
    </row>
    <row r="54" spans="1:10" ht="12.75" customHeight="1" x14ac:dyDescent="0.2">
      <c r="A54" s="12">
        <v>76</v>
      </c>
      <c r="B54" s="13" t="s">
        <v>107</v>
      </c>
      <c r="C54" s="14">
        <v>420.66666666666669</v>
      </c>
      <c r="D54" s="15">
        <f>VLOOKUP($A54,'[1]Résultats B2017'!$A$10:$U$135,5,FALSE)</f>
        <v>0.77918958787947468</v>
      </c>
      <c r="E54" s="12">
        <f>VLOOKUP($A54,'[1]Résultats B2017'!$A$10:$U$135,8,FALSE)</f>
        <v>183.66964045858759</v>
      </c>
      <c r="F54" s="12">
        <f>VLOOKUP($A54,'[1]Résultats B2017'!$A$10:$U$135,12,FALSE)</f>
        <v>48428</v>
      </c>
      <c r="G54" s="16">
        <f>VLOOKUP($A54,'[1]Résultats B2017'!$A$10:$U$135,16,FALSE)</f>
        <v>203407.10335912637</v>
      </c>
      <c r="H54" s="12">
        <f>VLOOKUP($A54,'[1]Résultats B2017'!$A$10:$U$135,17,FALSE)</f>
        <v>563.67762326169407</v>
      </c>
      <c r="I54" s="12">
        <f>VLOOKUP($A54,'[1]Résultats B2017'!$A$10:$U$135,18,FALSE)</f>
        <v>148623</v>
      </c>
      <c r="J54" s="12">
        <f>VLOOKUP($A54,'[1]Résultats B2017'!$A$10:$U$135,21,FALSE)</f>
        <v>197051</v>
      </c>
    </row>
    <row r="55" spans="1:10" ht="12.75" customHeight="1" x14ac:dyDescent="0.2">
      <c r="A55" s="12">
        <v>78</v>
      </c>
      <c r="B55" s="13" t="s">
        <v>10</v>
      </c>
      <c r="C55" s="14">
        <v>544.33333333333337</v>
      </c>
      <c r="D55" s="15">
        <f>VLOOKUP($A55,'[1]Résultats B2017'!$A$10:$U$135,5,FALSE)</f>
        <v>1.4555075816573728</v>
      </c>
      <c r="E55" s="12">
        <f>VLOOKUP($A55,'[1]Résultats B2017'!$A$10:$U$135,8,FALSE)</f>
        <v>-295.06082587489703</v>
      </c>
      <c r="F55" s="12">
        <f>VLOOKUP($A55,'[1]Résultats B2017'!$A$10:$U$135,12,FALSE)</f>
        <v>-57832</v>
      </c>
      <c r="G55" s="16">
        <f>VLOOKUP($A55,'[1]Résultats B2017'!$A$10:$U$135,16,FALSE)</f>
        <v>144264.04494318695</v>
      </c>
      <c r="H55" s="12">
        <f>VLOOKUP($A55,'[1]Résultats B2017'!$A$10:$U$135,17,FALSE)</f>
        <v>537.80102040816325</v>
      </c>
      <c r="I55" s="12">
        <f>VLOOKUP($A55,'[1]Résultats B2017'!$A$10:$U$135,18,FALSE)</f>
        <v>105409</v>
      </c>
      <c r="J55" s="12">
        <f>VLOOKUP($A55,'[1]Résultats B2017'!$A$10:$U$135,21,FALSE)</f>
        <v>47577</v>
      </c>
    </row>
    <row r="56" spans="1:10" ht="12.75" customHeight="1" x14ac:dyDescent="0.2">
      <c r="A56" s="12">
        <v>81</v>
      </c>
      <c r="B56" s="13" t="s">
        <v>69</v>
      </c>
      <c r="C56" s="14">
        <v>767</v>
      </c>
      <c r="D56" s="15">
        <f>VLOOKUP($A56,'[1]Résultats B2017'!$A$10:$U$135,5,FALSE)</f>
        <v>0.80133557585007276</v>
      </c>
      <c r="E56" s="12">
        <f>VLOOKUP($A56,'[1]Résultats B2017'!$A$10:$U$135,8,FALSE)</f>
        <v>111.94291445498712</v>
      </c>
      <c r="F56" s="12">
        <f>VLOOKUP($A56,'[1]Résultats B2017'!$A$10:$U$135,12,FALSE)</f>
        <v>214109</v>
      </c>
      <c r="G56" s="16">
        <f>VLOOKUP($A56,'[1]Résultats B2017'!$A$10:$U$135,16,FALSE)</f>
        <v>36204.504336947808</v>
      </c>
      <c r="H56" s="12">
        <f>VLOOKUP($A56,'[1]Résultats B2017'!$A$10:$U$135,17,FALSE)</f>
        <v>13.830428720808644</v>
      </c>
      <c r="I56" s="12">
        <f>VLOOKUP($A56,'[1]Résultats B2017'!$A$10:$U$135,18,FALSE)</f>
        <v>26453</v>
      </c>
      <c r="J56" s="12">
        <f>VLOOKUP($A56,'[1]Résultats B2017'!$A$10:$U$135,21,FALSE)</f>
        <v>240562</v>
      </c>
    </row>
    <row r="57" spans="1:10" ht="12.75" customHeight="1" x14ac:dyDescent="0.2">
      <c r="A57" s="12">
        <v>82</v>
      </c>
      <c r="B57" s="13" t="s">
        <v>98</v>
      </c>
      <c r="C57" s="14">
        <v>282</v>
      </c>
      <c r="D57" s="15">
        <f>VLOOKUP($A57,'[1]Résultats B2017'!$A$10:$U$135,5,FALSE)</f>
        <v>0.55862871732131936</v>
      </c>
      <c r="E57" s="12">
        <f>VLOOKUP($A57,'[1]Résultats B2017'!$A$10:$U$135,8,FALSE)</f>
        <v>898.02517748153787</v>
      </c>
      <c r="F57" s="12">
        <f>VLOOKUP($A57,'[1]Résultats B2017'!$A$10:$U$135,12,FALSE)</f>
        <v>393335</v>
      </c>
      <c r="G57" s="16">
        <f>VLOOKUP($A57,'[1]Résultats B2017'!$A$10:$U$135,16,FALSE)</f>
        <v>176221.63345915169</v>
      </c>
      <c r="H57" s="12">
        <f>VLOOKUP($A57,'[1]Résultats B2017'!$A$10:$U$135,17,FALSE)</f>
        <v>293.97260273972603</v>
      </c>
      <c r="I57" s="12">
        <f>VLOOKUP($A57,'[1]Résultats B2017'!$A$10:$U$135,18,FALSE)</f>
        <v>128760</v>
      </c>
      <c r="J57" s="12">
        <f>VLOOKUP($A57,'[1]Résultats B2017'!$A$10:$U$135,21,FALSE)</f>
        <v>522095</v>
      </c>
    </row>
    <row r="58" spans="1:10" ht="12.75" customHeight="1" x14ac:dyDescent="0.2">
      <c r="A58" s="12">
        <v>83</v>
      </c>
      <c r="B58" s="13" t="s">
        <v>27</v>
      </c>
      <c r="C58" s="14">
        <v>193</v>
      </c>
      <c r="D58" s="15">
        <f>VLOOKUP($A58,'[1]Résultats B2017'!$A$10:$U$135,5,FALSE)</f>
        <v>0.9317137453478429</v>
      </c>
      <c r="E58" s="12">
        <f>VLOOKUP($A58,'[1]Résultats B2017'!$A$10:$U$135,8,FALSE)</f>
        <v>6.86426592797784</v>
      </c>
      <c r="F58" s="12">
        <f>VLOOKUP($A58,'[1]Résultats B2017'!$A$10:$U$135,12,FALSE)</f>
        <v>826</v>
      </c>
      <c r="G58" s="16">
        <f>VLOOKUP($A58,'[1]Résultats B2017'!$A$10:$U$135,16,FALSE)</f>
        <v>65436.284618200436</v>
      </c>
      <c r="H58" s="12">
        <f>VLOOKUP($A58,'[1]Résultats B2017'!$A$10:$U$135,17,FALSE)</f>
        <v>397.3296398891967</v>
      </c>
      <c r="I58" s="12">
        <f>VLOOKUP($A58,'[1]Résultats B2017'!$A$10:$U$135,18,FALSE)</f>
        <v>47812</v>
      </c>
      <c r="J58" s="12">
        <f>VLOOKUP($A58,'[1]Résultats B2017'!$A$10:$U$135,21,FALSE)</f>
        <v>48638</v>
      </c>
    </row>
    <row r="59" spans="1:10" ht="12.75" customHeight="1" x14ac:dyDescent="0.2">
      <c r="A59" s="12">
        <v>84</v>
      </c>
      <c r="B59" s="13" t="s">
        <v>108</v>
      </c>
      <c r="C59" s="14">
        <v>293.33333333333331</v>
      </c>
      <c r="D59" s="15">
        <f>VLOOKUP($A59,'[1]Résultats B2017'!$A$10:$U$135,5,FALSE)</f>
        <v>0.69859062793638649</v>
      </c>
      <c r="E59" s="12">
        <f>VLOOKUP($A59,'[1]Résultats B2017'!$A$10:$U$135,8,FALSE)</f>
        <v>444.71464435221714</v>
      </c>
      <c r="F59" s="12">
        <f>VLOOKUP($A59,'[1]Résultats B2017'!$A$10:$U$135,12,FALSE)</f>
        <v>1521903</v>
      </c>
      <c r="G59" s="16">
        <f>VLOOKUP($A59,'[1]Résultats B2017'!$A$10:$U$135,16,FALSE)</f>
        <v>2232.156078983116</v>
      </c>
      <c r="H59" s="12">
        <f>VLOOKUP($A59,'[1]Résultats B2017'!$A$10:$U$135,17,FALSE)</f>
        <v>0.44037440374403747</v>
      </c>
      <c r="I59" s="12">
        <f>VLOOKUP($A59,'[1]Résultats B2017'!$A$10:$U$135,18,FALSE)</f>
        <v>1631</v>
      </c>
      <c r="J59" s="12">
        <f>VLOOKUP($A59,'[1]Résultats B2017'!$A$10:$U$135,21,FALSE)</f>
        <v>1523534</v>
      </c>
    </row>
    <row r="60" spans="1:10" ht="12.75" customHeight="1" x14ac:dyDescent="0.2">
      <c r="A60" s="12">
        <v>85</v>
      </c>
      <c r="B60" s="13" t="s">
        <v>40</v>
      </c>
      <c r="C60" s="14">
        <v>1853.6666666666667</v>
      </c>
      <c r="D60" s="15">
        <f>VLOOKUP($A60,'[1]Résultats B2017'!$A$10:$U$135,5,FALSE)</f>
        <v>0.9494860088924123</v>
      </c>
      <c r="E60" s="12">
        <f>VLOOKUP($A60,'[1]Résultats B2017'!$A$10:$U$135,8,FALSE)</f>
        <v>3.3377146491414038</v>
      </c>
      <c r="F60" s="12">
        <f>VLOOKUP($A60,'[1]Résultats B2017'!$A$10:$U$135,12,FALSE)</f>
        <v>5248</v>
      </c>
      <c r="G60" s="16">
        <f>VLOOKUP($A60,'[1]Résultats B2017'!$A$10:$U$135,16,FALSE)</f>
        <v>611758.02583986509</v>
      </c>
      <c r="H60" s="12">
        <f>VLOOKUP($A60,'[1]Résultats B2017'!$A$10:$U$135,17,FALSE)</f>
        <v>284.28577485690056</v>
      </c>
      <c r="I60" s="12">
        <f>VLOOKUP($A60,'[1]Résultats B2017'!$A$10:$U$135,18,FALSE)</f>
        <v>446992</v>
      </c>
      <c r="J60" s="12">
        <f>VLOOKUP($A60,'[1]Résultats B2017'!$A$10:$U$135,21,FALSE)</f>
        <v>452240</v>
      </c>
    </row>
    <row r="61" spans="1:10" ht="12.75" customHeight="1" x14ac:dyDescent="0.2">
      <c r="A61" s="12">
        <v>86</v>
      </c>
      <c r="B61" s="13" t="s">
        <v>18</v>
      </c>
      <c r="C61" s="14">
        <v>417.66666666666669</v>
      </c>
      <c r="D61" s="15">
        <f>VLOOKUP($A61,'[1]Résultats B2017'!$A$10:$U$135,5,FALSE)</f>
        <v>1.3647979999714268</v>
      </c>
      <c r="E61" s="12">
        <f>VLOOKUP($A61,'[1]Résultats B2017'!$A$10:$U$135,8,FALSE)</f>
        <v>-236.30254134835351</v>
      </c>
      <c r="F61" s="12">
        <f>VLOOKUP($A61,'[1]Résultats B2017'!$A$10:$U$135,12,FALSE)</f>
        <v>-30719</v>
      </c>
      <c r="G61" s="16">
        <f>VLOOKUP($A61,'[1]Résultats B2017'!$A$10:$U$135,16,FALSE)</f>
        <v>120284.17574319874</v>
      </c>
      <c r="H61" s="12">
        <f>VLOOKUP($A61,'[1]Résultats B2017'!$A$10:$U$135,17,FALSE)</f>
        <v>676.06153846153848</v>
      </c>
      <c r="I61" s="12">
        <f>VLOOKUP($A61,'[1]Résultats B2017'!$A$10:$U$135,18,FALSE)</f>
        <v>87888</v>
      </c>
      <c r="J61" s="12">
        <f>VLOOKUP($A61,'[1]Résultats B2017'!$A$10:$U$135,21,FALSE)</f>
        <v>57169</v>
      </c>
    </row>
    <row r="62" spans="1:10" ht="12.75" customHeight="1" x14ac:dyDescent="0.2">
      <c r="A62" s="12">
        <v>87</v>
      </c>
      <c r="B62" s="13" t="s">
        <v>58</v>
      </c>
      <c r="C62" s="14">
        <v>108.33333333333333</v>
      </c>
      <c r="D62" s="15">
        <f>VLOOKUP($A62,'[1]Résultats B2017'!$A$10:$U$135,5,FALSE)</f>
        <v>0.89785540164940658</v>
      </c>
      <c r="E62" s="12">
        <f>VLOOKUP($A62,'[1]Résultats B2017'!$A$10:$U$135,8,FALSE)</f>
        <v>17.960945033751205</v>
      </c>
      <c r="F62" s="12">
        <f>VLOOKUP($A62,'[1]Résultats B2017'!$A$10:$U$135,12,FALSE)</f>
        <v>24834</v>
      </c>
      <c r="G62" s="16">
        <f>VLOOKUP($A62,'[1]Résultats B2017'!$A$10:$U$135,16,FALSE)</f>
        <v>-107780.07125295779</v>
      </c>
      <c r="H62" s="12">
        <f>VLOOKUP($A62,'[1]Résultats B2017'!$A$10:$U$135,17,FALSE)</f>
        <v>0</v>
      </c>
      <c r="I62" s="12">
        <f>VLOOKUP($A62,'[1]Résultats B2017'!$A$10:$U$135,18,FALSE)</f>
        <v>0</v>
      </c>
      <c r="J62" s="12">
        <f>VLOOKUP($A62,'[1]Résultats B2017'!$A$10:$U$135,21,FALSE)</f>
        <v>24834</v>
      </c>
    </row>
    <row r="63" spans="1:10" ht="12.75" customHeight="1" x14ac:dyDescent="0.2">
      <c r="A63" s="12">
        <v>88</v>
      </c>
      <c r="B63" s="22" t="s">
        <v>136</v>
      </c>
      <c r="C63" s="14">
        <v>3465.3333333333335</v>
      </c>
      <c r="D63" s="15">
        <f>VLOOKUP($A63,'[1]Résultats B2017'!$A$10:$U$135,5,FALSE)</f>
        <v>0.7560730137036491</v>
      </c>
      <c r="E63" s="12">
        <f>VLOOKUP($A63,'[1]Résultats B2017'!$A$10:$U$135,8,FALSE)</f>
        <v>258.53991421890396</v>
      </c>
      <c r="F63" s="12">
        <f>VLOOKUP($A63,'[1]Résultats B2017'!$A$10:$U$135,12,FALSE)</f>
        <v>291719</v>
      </c>
      <c r="G63" s="16">
        <f>VLOOKUP($A63,'[1]Résultats B2017'!$A$10:$U$135,16,FALSE)</f>
        <v>119832.86050441921</v>
      </c>
      <c r="H63" s="12">
        <f>VLOOKUP($A63,'[1]Résultats B2017'!$A$10:$U$135,17,FALSE)</f>
        <v>77.599409158050221</v>
      </c>
      <c r="I63" s="12">
        <f>VLOOKUP($A63,'[1]Résultats B2017'!$A$10:$U$135,18,FALSE)</f>
        <v>87558</v>
      </c>
      <c r="J63" s="12">
        <f>VLOOKUP($A63,'[1]Résultats B2017'!$A$10:$U$135,21,FALSE)</f>
        <v>379277</v>
      </c>
    </row>
    <row r="64" spans="1:10" ht="12.75" customHeight="1" x14ac:dyDescent="0.2">
      <c r="A64" s="12">
        <v>90</v>
      </c>
      <c r="B64" s="13" t="s">
        <v>111</v>
      </c>
      <c r="C64" s="14">
        <v>1583</v>
      </c>
      <c r="D64" s="15">
        <f>VLOOKUP($A64,'[1]Résultats B2017'!$A$10:$U$135,5,FALSE)</f>
        <v>0.65866523499725238</v>
      </c>
      <c r="E64" s="12">
        <f>VLOOKUP($A64,'[1]Résultats B2017'!$A$10:$U$135,8,FALSE)</f>
        <v>574.02554814812584</v>
      </c>
      <c r="F64" s="12">
        <f>VLOOKUP($A64,'[1]Résultats B2017'!$A$10:$U$135,12,FALSE)</f>
        <v>358001</v>
      </c>
      <c r="G64" s="16">
        <f>VLOOKUP($A64,'[1]Résultats B2017'!$A$10:$U$135,16,FALSE)</f>
        <v>104969.0653429457</v>
      </c>
      <c r="H64" s="12">
        <f>VLOOKUP($A64,'[1]Résultats B2017'!$A$10:$U$135,17,FALSE)</f>
        <v>122.97915553180118</v>
      </c>
      <c r="I64" s="12">
        <f>VLOOKUP($A64,'[1]Résultats B2017'!$A$10:$U$135,18,FALSE)</f>
        <v>76698</v>
      </c>
      <c r="J64" s="12">
        <f>VLOOKUP($A64,'[1]Résultats B2017'!$A$10:$U$135,21,FALSE)</f>
        <v>434699</v>
      </c>
    </row>
    <row r="65" spans="1:10" ht="12.75" customHeight="1" x14ac:dyDescent="0.2">
      <c r="A65" s="12">
        <v>92</v>
      </c>
      <c r="B65" s="13" t="s">
        <v>95</v>
      </c>
      <c r="C65" s="14">
        <v>132.66666666666666</v>
      </c>
      <c r="D65" s="15">
        <f>VLOOKUP($A65,'[1]Résultats B2017'!$A$10:$U$135,5,FALSE)</f>
        <v>0.7293232716153496</v>
      </c>
      <c r="E65" s="12">
        <f>VLOOKUP($A65,'[1]Résultats B2017'!$A$10:$U$135,8,FALSE)</f>
        <v>345.17734145772249</v>
      </c>
      <c r="F65" s="12">
        <f>VLOOKUP($A65,'[1]Résultats B2017'!$A$10:$U$135,12,FALSE)</f>
        <v>1082614</v>
      </c>
      <c r="G65" s="16">
        <f>VLOOKUP($A65,'[1]Résultats B2017'!$A$10:$U$135,16,FALSE)</f>
        <v>-163890.11179592414</v>
      </c>
      <c r="H65" s="12">
        <f>VLOOKUP($A65,'[1]Résultats B2017'!$A$10:$U$135,17,FALSE)</f>
        <v>0</v>
      </c>
      <c r="I65" s="12">
        <f>VLOOKUP($A65,'[1]Résultats B2017'!$A$10:$U$135,18,FALSE)</f>
        <v>0</v>
      </c>
      <c r="J65" s="12">
        <f>VLOOKUP($A65,'[1]Résultats B2017'!$A$10:$U$135,21,FALSE)</f>
        <v>1082614</v>
      </c>
    </row>
    <row r="66" spans="1:10" ht="12.75" customHeight="1" x14ac:dyDescent="0.2">
      <c r="A66" s="12">
        <v>95</v>
      </c>
      <c r="B66" s="13" t="s">
        <v>96</v>
      </c>
      <c r="C66" s="14">
        <v>976</v>
      </c>
      <c r="D66" s="15">
        <f>VLOOKUP($A66,'[1]Résultats B2017'!$A$10:$U$135,5,FALSE)</f>
        <v>0.71880933767084576</v>
      </c>
      <c r="E66" s="12">
        <f>VLOOKUP($A66,'[1]Résultats B2017'!$A$10:$U$135,8,FALSE)</f>
        <v>379.23001322195279</v>
      </c>
      <c r="F66" s="12">
        <f>VLOOKUP($A66,'[1]Résultats B2017'!$A$10:$U$135,12,FALSE)</f>
        <v>628384</v>
      </c>
      <c r="G66" s="16">
        <f>VLOOKUP($A66,'[1]Résultats B2017'!$A$10:$U$135,16,FALSE)</f>
        <v>-336459.72120766662</v>
      </c>
      <c r="H66" s="12">
        <f>VLOOKUP($A66,'[1]Résultats B2017'!$A$10:$U$135,17,FALSE)</f>
        <v>0</v>
      </c>
      <c r="I66" s="12">
        <f>VLOOKUP($A66,'[1]Résultats B2017'!$A$10:$U$135,18,FALSE)</f>
        <v>0</v>
      </c>
      <c r="J66" s="12">
        <f>VLOOKUP($A66,'[1]Résultats B2017'!$A$10:$U$135,21,FALSE)</f>
        <v>628384</v>
      </c>
    </row>
    <row r="67" spans="1:10" ht="12.75" customHeight="1" x14ac:dyDescent="0.2">
      <c r="A67" s="12">
        <v>98</v>
      </c>
      <c r="B67" s="13" t="s">
        <v>113</v>
      </c>
      <c r="C67" s="14">
        <v>163</v>
      </c>
      <c r="D67" s="15">
        <f>VLOOKUP($A67,'[1]Résultats B2017'!$A$10:$U$135,5,FALSE)</f>
        <v>0.63675827944673069</v>
      </c>
      <c r="E67" s="12">
        <f>VLOOKUP($A67,'[1]Résultats B2017'!$A$10:$U$135,8,FALSE)</f>
        <v>644.978092709762</v>
      </c>
      <c r="F67" s="12">
        <f>VLOOKUP($A67,'[1]Résultats B2017'!$A$10:$U$135,12,FALSE)</f>
        <v>1457865</v>
      </c>
      <c r="G67" s="16">
        <f>VLOOKUP($A67,'[1]Résultats B2017'!$A$10:$U$135,16,FALSE)</f>
        <v>-155474.93323691067</v>
      </c>
      <c r="H67" s="12">
        <f>VLOOKUP($A67,'[1]Résultats B2017'!$A$10:$U$135,17,FALSE)</f>
        <v>0</v>
      </c>
      <c r="I67" s="12">
        <f>VLOOKUP($A67,'[1]Résultats B2017'!$A$10:$U$135,18,FALSE)</f>
        <v>0</v>
      </c>
      <c r="J67" s="12">
        <f>VLOOKUP($A67,'[1]Résultats B2017'!$A$10:$U$135,21,FALSE)</f>
        <v>1457865</v>
      </c>
    </row>
    <row r="68" spans="1:10" ht="12.75" customHeight="1" x14ac:dyDescent="0.2">
      <c r="A68" s="12">
        <v>99</v>
      </c>
      <c r="B68" s="13" t="s">
        <v>7</v>
      </c>
      <c r="C68" s="14">
        <v>622.66666666666663</v>
      </c>
      <c r="D68" s="15">
        <f>VLOOKUP($A68,'[1]Résultats B2017'!$A$10:$U$135,5,FALSE)</f>
        <v>1.9240618100794786</v>
      </c>
      <c r="E68" s="12">
        <f>VLOOKUP($A68,'[1]Résultats B2017'!$A$10:$U$135,8,FALSE)</f>
        <v>-598.5727830246974</v>
      </c>
      <c r="F68" s="12">
        <f>VLOOKUP($A68,'[1]Résultats B2017'!$A$10:$U$135,12,FALSE)</f>
        <v>-323030</v>
      </c>
      <c r="G68" s="16">
        <f>VLOOKUP($A68,'[1]Résultats B2017'!$A$10:$U$135,16,FALSE)</f>
        <v>223481.43723637503</v>
      </c>
      <c r="H68" s="12">
        <f>VLOOKUP($A68,'[1]Résultats B2017'!$A$10:$U$135,17,FALSE)</f>
        <v>302.57751698579369</v>
      </c>
      <c r="I68" s="12">
        <f>VLOOKUP($A68,'[1]Résultats B2017'!$A$10:$U$135,18,FALSE)</f>
        <v>163291</v>
      </c>
      <c r="J68" s="12">
        <f>VLOOKUP($A68,'[1]Résultats B2017'!$A$10:$U$135,21,FALSE)</f>
        <v>-159739</v>
      </c>
    </row>
    <row r="69" spans="1:10" ht="12.75" customHeight="1" x14ac:dyDescent="0.2">
      <c r="A69" s="12">
        <v>100</v>
      </c>
      <c r="B69" s="13" t="s">
        <v>9</v>
      </c>
      <c r="C69" s="14">
        <v>3084.6666666666665</v>
      </c>
      <c r="D69" s="15">
        <f>VLOOKUP($A69,'[1]Résultats B2017'!$A$10:$U$135,5,FALSE)</f>
        <v>1.8953926959459027</v>
      </c>
      <c r="E69" s="12">
        <f>VLOOKUP($A69,'[1]Résultats B2017'!$A$10:$U$135,8,FALSE)</f>
        <v>-580.00199993789147</v>
      </c>
      <c r="F69" s="12">
        <f>VLOOKUP($A69,'[1]Résultats B2017'!$A$10:$U$135,12,FALSE)</f>
        <v>-2258914</v>
      </c>
      <c r="G69" s="16">
        <f>VLOOKUP($A69,'[1]Résultats B2017'!$A$10:$U$135,16,FALSE)</f>
        <v>313688.27819584613</v>
      </c>
      <c r="H69" s="12">
        <f>VLOOKUP($A69,'[1]Résultats B2017'!$A$10:$U$135,17,FALSE)</f>
        <v>58.850222526532015</v>
      </c>
      <c r="I69" s="12">
        <f>VLOOKUP($A69,'[1]Résultats B2017'!$A$10:$U$135,18,FALSE)</f>
        <v>229202</v>
      </c>
      <c r="J69" s="12">
        <f>VLOOKUP($A69,'[1]Résultats B2017'!$A$10:$U$135,21,FALSE)</f>
        <v>-2029712</v>
      </c>
    </row>
    <row r="70" spans="1:10" ht="12.75" customHeight="1" x14ac:dyDescent="0.2">
      <c r="A70" s="12">
        <v>101</v>
      </c>
      <c r="B70" s="13" t="s">
        <v>88</v>
      </c>
      <c r="C70" s="14">
        <v>2915</v>
      </c>
      <c r="D70" s="15">
        <f>VLOOKUP($A70,'[1]Résultats B2017'!$A$10:$U$135,5,FALSE)</f>
        <v>0.68567410272004581</v>
      </c>
      <c r="E70" s="12">
        <f>VLOOKUP($A70,'[1]Résultats B2017'!$A$10:$U$135,8,FALSE)</f>
        <v>486.54886129214657</v>
      </c>
      <c r="F70" s="12">
        <f>VLOOKUP($A70,'[1]Résultats B2017'!$A$10:$U$135,12,FALSE)</f>
        <v>647272</v>
      </c>
      <c r="G70" s="16">
        <f>VLOOKUP($A70,'[1]Résultats B2017'!$A$10:$U$135,16,FALSE)</f>
        <v>-199666.35125078176</v>
      </c>
      <c r="H70" s="12">
        <f>VLOOKUP($A70,'[1]Résultats B2017'!$A$10:$U$135,17,FALSE)</f>
        <v>0</v>
      </c>
      <c r="I70" s="12">
        <f>VLOOKUP($A70,'[1]Résultats B2017'!$A$10:$U$135,18,FALSE)</f>
        <v>0</v>
      </c>
      <c r="J70" s="12">
        <f>VLOOKUP($A70,'[1]Résultats B2017'!$A$10:$U$135,21,FALSE)</f>
        <v>647272</v>
      </c>
    </row>
    <row r="71" spans="1:10" ht="12.75" customHeight="1" x14ac:dyDescent="0.2">
      <c r="A71" s="12">
        <v>104</v>
      </c>
      <c r="B71" s="22" t="s">
        <v>144</v>
      </c>
      <c r="C71" s="14">
        <v>508.33333333333331</v>
      </c>
      <c r="D71" s="15">
        <f>VLOOKUP($A71,'[1]Résultats B2017'!$A$10:$U$135,5,FALSE)</f>
        <v>1.3863196288423232</v>
      </c>
      <c r="E71" s="12">
        <f>VLOOKUP($A71,'[1]Résultats B2017'!$A$10:$U$135,8,FALSE)</f>
        <v>-250.24345000615114</v>
      </c>
      <c r="F71" s="12">
        <f>VLOOKUP($A71,'[1]Résultats B2017'!$A$10:$U$135,12,FALSE)</f>
        <v>-2654332</v>
      </c>
      <c r="G71" s="16">
        <f>VLOOKUP($A71,'[1]Résultats B2017'!$A$10:$U$135,16,FALSE)</f>
        <v>74829.569617680303</v>
      </c>
      <c r="H71" s="12">
        <f>VLOOKUP($A71,'[1]Résultats B2017'!$A$10:$U$135,17,FALSE)</f>
        <v>5.1547091543320445</v>
      </c>
      <c r="I71" s="12">
        <f>VLOOKUP($A71,'[1]Résultats B2017'!$A$10:$U$135,18,FALSE)</f>
        <v>54676</v>
      </c>
      <c r="J71" s="12">
        <f>VLOOKUP($A71,'[1]Résultats B2017'!$A$10:$U$135,21,FALSE)</f>
        <v>-2599656</v>
      </c>
    </row>
    <row r="72" spans="1:10" ht="12.75" customHeight="1" x14ac:dyDescent="0.2">
      <c r="A72" s="12">
        <v>106</v>
      </c>
      <c r="B72" s="13" t="s">
        <v>81</v>
      </c>
      <c r="C72" s="14">
        <v>3710.3333333333335</v>
      </c>
      <c r="D72" s="15">
        <f>VLOOKUP($A72,'[1]Résultats B2017'!$A$10:$U$135,5,FALSE)</f>
        <v>0.72218514894536012</v>
      </c>
      <c r="E72" s="12">
        <f>VLOOKUP($A72,'[1]Résultats B2017'!$A$10:$U$135,8,FALSE)</f>
        <v>368.29638991065951</v>
      </c>
      <c r="F72" s="12">
        <f>VLOOKUP($A72,'[1]Résultats B2017'!$A$10:$U$135,12,FALSE)</f>
        <v>800554</v>
      </c>
      <c r="G72" s="16">
        <f>VLOOKUP($A72,'[1]Résultats B2017'!$A$10:$U$135,16,FALSE)</f>
        <v>-417804.17382418353</v>
      </c>
      <c r="H72" s="12">
        <f>VLOOKUP($A72,'[1]Résultats B2017'!$A$10:$U$135,17,FALSE)</f>
        <v>0</v>
      </c>
      <c r="I72" s="12">
        <f>VLOOKUP($A72,'[1]Résultats B2017'!$A$10:$U$135,18,FALSE)</f>
        <v>0</v>
      </c>
      <c r="J72" s="12">
        <f>VLOOKUP($A72,'[1]Résultats B2017'!$A$10:$U$135,21,FALSE)</f>
        <v>800554</v>
      </c>
    </row>
    <row r="73" spans="1:10" ht="12.75" customHeight="1" x14ac:dyDescent="0.2">
      <c r="A73" s="12">
        <v>108</v>
      </c>
      <c r="B73" s="13" t="s">
        <v>51</v>
      </c>
      <c r="C73" s="14">
        <v>1162.6666666666667</v>
      </c>
      <c r="D73" s="15">
        <f>VLOOKUP($A73,'[1]Résultats B2017'!$A$10:$U$135,5,FALSE)</f>
        <v>0.83700703519318687</v>
      </c>
      <c r="E73" s="12">
        <f>VLOOKUP($A73,'[1]Résultats B2017'!$A$10:$U$135,8,FALSE)</f>
        <v>54.875970767661208</v>
      </c>
      <c r="F73" s="12">
        <f>VLOOKUP($A73,'[1]Résultats B2017'!$A$10:$U$135,12,FALSE)</f>
        <v>450142</v>
      </c>
      <c r="G73" s="16">
        <f>VLOOKUP($A73,'[1]Résultats B2017'!$A$10:$U$135,16,FALSE)</f>
        <v>-3225754.6221795939</v>
      </c>
      <c r="H73" s="12">
        <f>VLOOKUP($A73,'[1]Résultats B2017'!$A$10:$U$135,17,FALSE)</f>
        <v>0</v>
      </c>
      <c r="I73" s="12">
        <f>VLOOKUP($A73,'[1]Résultats B2017'!$A$10:$U$135,18,FALSE)</f>
        <v>0</v>
      </c>
      <c r="J73" s="12">
        <f>VLOOKUP($A73,'[1]Résultats B2017'!$A$10:$U$135,21,FALSE)</f>
        <v>450142</v>
      </c>
    </row>
    <row r="74" spans="1:10" ht="12.75" customHeight="1" x14ac:dyDescent="0.2">
      <c r="A74" s="12">
        <v>109</v>
      </c>
      <c r="B74" s="13" t="s">
        <v>32</v>
      </c>
      <c r="C74" s="14">
        <v>861.66666666666663</v>
      </c>
      <c r="D74" s="15">
        <f>VLOOKUP($A74,'[1]Résultats B2017'!$A$10:$U$135,5,FALSE)</f>
        <v>1.0421940662280254</v>
      </c>
      <c r="E74" s="12">
        <f>VLOOKUP($A74,'[1]Résultats B2017'!$A$10:$U$135,8,FALSE)</f>
        <v>-27.331742718666465</v>
      </c>
      <c r="F74" s="12">
        <f>VLOOKUP($A74,'[1]Résultats B2017'!$A$10:$U$135,12,FALSE)</f>
        <v>-32935</v>
      </c>
      <c r="G74" s="16">
        <f>VLOOKUP($A74,'[1]Résultats B2017'!$A$10:$U$135,16,FALSE)</f>
        <v>-166713.17513367653</v>
      </c>
      <c r="H74" s="12">
        <f>VLOOKUP($A74,'[1]Résultats B2017'!$A$10:$U$135,17,FALSE)</f>
        <v>0</v>
      </c>
      <c r="I74" s="12">
        <f>VLOOKUP($A74,'[1]Résultats B2017'!$A$10:$U$135,18,FALSE)</f>
        <v>0</v>
      </c>
      <c r="J74" s="12">
        <f>VLOOKUP($A74,'[1]Résultats B2017'!$A$10:$U$135,21,FALSE)</f>
        <v>-32935</v>
      </c>
    </row>
    <row r="75" spans="1:10" ht="12.75" customHeight="1" x14ac:dyDescent="0.2">
      <c r="A75" s="12">
        <v>110</v>
      </c>
      <c r="B75" s="13" t="s">
        <v>54</v>
      </c>
      <c r="C75" s="14">
        <v>2275</v>
      </c>
      <c r="D75" s="15">
        <f>VLOOKUP($A75,'[1]Résultats B2017'!$A$10:$U$135,5,FALSE)</f>
        <v>0.91250554577984622</v>
      </c>
      <c r="E75" s="12">
        <f>VLOOKUP($A75,'[1]Résultats B2017'!$A$10:$U$135,8,FALSE)</f>
        <v>12.406088454910972</v>
      </c>
      <c r="F75" s="12">
        <f>VLOOKUP($A75,'[1]Résultats B2017'!$A$10:$U$135,12,FALSE)</f>
        <v>21599</v>
      </c>
      <c r="G75" s="16">
        <f>VLOOKUP($A75,'[1]Résultats B2017'!$A$10:$U$135,16,FALSE)</f>
        <v>-358552.70468527079</v>
      </c>
      <c r="H75" s="12">
        <f>VLOOKUP($A75,'[1]Résultats B2017'!$A$10:$U$135,17,FALSE)</f>
        <v>0</v>
      </c>
      <c r="I75" s="12">
        <f>VLOOKUP($A75,'[1]Résultats B2017'!$A$10:$U$135,18,FALSE)</f>
        <v>0</v>
      </c>
      <c r="J75" s="12">
        <f>VLOOKUP($A75,'[1]Résultats B2017'!$A$10:$U$135,21,FALSE)</f>
        <v>21599</v>
      </c>
    </row>
    <row r="76" spans="1:10" ht="12.75" customHeight="1" x14ac:dyDescent="0.2">
      <c r="A76" s="12">
        <v>111</v>
      </c>
      <c r="B76" s="13" t="s">
        <v>15</v>
      </c>
      <c r="C76" s="14">
        <v>4029.6666666666665</v>
      </c>
      <c r="D76" s="15">
        <f>VLOOKUP($A76,'[1]Résultats B2017'!$A$10:$U$135,5,FALSE)</f>
        <v>1.5033430058019284</v>
      </c>
      <c r="E76" s="12">
        <f>VLOOKUP($A76,'[1]Résultats B2017'!$A$10:$U$135,8,FALSE)</f>
        <v>-326.04682989005136</v>
      </c>
      <c r="F76" s="12">
        <f>VLOOKUP($A76,'[1]Résultats B2017'!$A$10:$U$135,12,FALSE)</f>
        <v>-856090</v>
      </c>
      <c r="G76" s="16">
        <f>VLOOKUP($A76,'[1]Résultats B2017'!$A$10:$U$135,16,FALSE)</f>
        <v>2003689.975129138</v>
      </c>
      <c r="H76" s="12">
        <f>VLOOKUP($A76,'[1]Résultats B2017'!$A$10:$U$135,17,FALSE)</f>
        <v>557.58524819093566</v>
      </c>
      <c r="I76" s="12">
        <f>VLOOKUP($A76,'[1]Résultats B2017'!$A$10:$U$135,18,FALSE)</f>
        <v>1464033</v>
      </c>
      <c r="J76" s="12">
        <f>VLOOKUP($A76,'[1]Résultats B2017'!$A$10:$U$135,21,FALSE)</f>
        <v>607943</v>
      </c>
    </row>
    <row r="77" spans="1:10" ht="12.75" customHeight="1" x14ac:dyDescent="0.2">
      <c r="A77" s="12">
        <v>113</v>
      </c>
      <c r="B77" s="13" t="s">
        <v>60</v>
      </c>
      <c r="C77" s="14">
        <v>15588.666666666666</v>
      </c>
      <c r="D77" s="15">
        <f>VLOOKUP($A77,'[1]Résultats B2017'!$A$10:$U$135,5,FALSE)</f>
        <v>0.87160632312782182</v>
      </c>
      <c r="E77" s="12">
        <f>VLOOKUP($A77,'[1]Résultats B2017'!$A$10:$U$135,8,FALSE)</f>
        <v>31.025435073627843</v>
      </c>
      <c r="F77" s="12">
        <f>VLOOKUP($A77,'[1]Résultats B2017'!$A$10:$U$135,12,FALSE)</f>
        <v>106759</v>
      </c>
      <c r="G77" s="16">
        <f>VLOOKUP($A77,'[1]Résultats B2017'!$A$10:$U$135,16,FALSE)</f>
        <v>426357.68464926863</v>
      </c>
      <c r="H77" s="12">
        <f>VLOOKUP($A77,'[1]Résultats B2017'!$A$10:$U$135,17,FALSE)</f>
        <v>83.407228915662657</v>
      </c>
      <c r="I77" s="12">
        <f>VLOOKUP($A77,'[1]Résultats B2017'!$A$10:$U$135,18,FALSE)</f>
        <v>311526</v>
      </c>
      <c r="J77" s="12">
        <f>VLOOKUP($A77,'[1]Résultats B2017'!$A$10:$U$135,21,FALSE)</f>
        <v>418285</v>
      </c>
    </row>
    <row r="78" spans="1:10" ht="12.75" customHeight="1" x14ac:dyDescent="0.2">
      <c r="A78" s="12">
        <v>114</v>
      </c>
      <c r="B78" s="13" t="s">
        <v>22</v>
      </c>
      <c r="C78" s="14">
        <v>1146.6666666666667</v>
      </c>
      <c r="D78" s="15">
        <f>VLOOKUP($A78,'[1]Résultats B2017'!$A$10:$U$135,5,FALSE)</f>
        <v>1.1809054972643758</v>
      </c>
      <c r="E78" s="12">
        <f>VLOOKUP($A78,'[1]Résultats B2017'!$A$10:$U$135,8,FALSE)</f>
        <v>-117.18383530284692</v>
      </c>
      <c r="F78" s="12">
        <f>VLOOKUP($A78,'[1]Résultats B2017'!$A$10:$U$135,12,FALSE)</f>
        <v>-201244</v>
      </c>
      <c r="G78" s="16">
        <f>VLOOKUP($A78,'[1]Résultats B2017'!$A$10:$U$135,16,FALSE)</f>
        <v>1173682.8767370675</v>
      </c>
      <c r="H78" s="12">
        <f>VLOOKUP($A78,'[1]Résultats B2017'!$A$10:$U$135,17,FALSE)</f>
        <v>499.36315993788821</v>
      </c>
      <c r="I78" s="12">
        <f>VLOOKUP($A78,'[1]Résultats B2017'!$A$10:$U$135,18,FALSE)</f>
        <v>857573</v>
      </c>
      <c r="J78" s="12">
        <f>VLOOKUP($A78,'[1]Résultats B2017'!$A$10:$U$135,21,FALSE)</f>
        <v>656329</v>
      </c>
    </row>
    <row r="79" spans="1:10" ht="12.75" customHeight="1" x14ac:dyDescent="0.2">
      <c r="A79" s="12">
        <v>115</v>
      </c>
      <c r="B79" s="13" t="s">
        <v>8</v>
      </c>
      <c r="C79" s="14">
        <v>1674.6666666666667</v>
      </c>
      <c r="D79" s="15">
        <f>VLOOKUP($A79,'[1]Résultats B2017'!$A$10:$U$135,5,FALSE)</f>
        <v>1.6927318002791347</v>
      </c>
      <c r="E79" s="12">
        <f>VLOOKUP($A79,'[1]Résultats B2017'!$A$10:$U$135,8,FALSE)</f>
        <v>-448.72582879182767</v>
      </c>
      <c r="F79" s="12">
        <f>VLOOKUP($A79,'[1]Résultats B2017'!$A$10:$U$135,12,FALSE)</f>
        <v>-623430</v>
      </c>
      <c r="G79" s="16">
        <f>VLOOKUP($A79,'[1]Résultats B2017'!$A$10:$U$135,16,FALSE)</f>
        <v>901790.72805679264</v>
      </c>
      <c r="H79" s="12">
        <f>VLOOKUP($A79,'[1]Résultats B2017'!$A$10:$U$135,17,FALSE)</f>
        <v>474.26343570057583</v>
      </c>
      <c r="I79" s="12">
        <f>VLOOKUP($A79,'[1]Résultats B2017'!$A$10:$U$135,18,FALSE)</f>
        <v>658910</v>
      </c>
      <c r="J79" s="12">
        <f>VLOOKUP($A79,'[1]Résultats B2017'!$A$10:$U$135,21,FALSE)</f>
        <v>35480</v>
      </c>
    </row>
    <row r="80" spans="1:10" ht="12.75" customHeight="1" x14ac:dyDescent="0.2">
      <c r="A80" s="12">
        <v>117</v>
      </c>
      <c r="B80" s="13" t="s">
        <v>122</v>
      </c>
      <c r="C80" s="14">
        <v>2482</v>
      </c>
      <c r="D80" s="15">
        <f>VLOOKUP($A80,'[1]Résultats B2017'!$A$10:$U$135,5,FALSE)</f>
        <v>0.98629551073110755</v>
      </c>
      <c r="E80" s="12">
        <f>VLOOKUP($A80,'[1]Résultats B2017'!$A$10:$U$135,8,FALSE)</f>
        <v>0.14822771213748656</v>
      </c>
      <c r="F80" s="12">
        <f>VLOOKUP($A80,'[1]Résultats B2017'!$A$10:$U$135,12,FALSE)</f>
        <v>138</v>
      </c>
      <c r="G80" s="16">
        <f>VLOOKUP($A80,'[1]Résultats B2017'!$A$10:$U$135,16,FALSE)</f>
        <v>608136.30024323612</v>
      </c>
      <c r="H80" s="12">
        <f>VLOOKUP($A80,'[1]Résultats B2017'!$A$10:$U$135,17,FALSE)</f>
        <v>477.27819548872179</v>
      </c>
      <c r="I80" s="12">
        <f>VLOOKUP($A80,'[1]Résultats B2017'!$A$10:$U$135,18,FALSE)</f>
        <v>444346</v>
      </c>
      <c r="J80" s="12">
        <f>VLOOKUP($A80,'[1]Résultats B2017'!$A$10:$U$135,21,FALSE)</f>
        <v>444484</v>
      </c>
    </row>
    <row r="81" spans="1:10" ht="12.75" customHeight="1" x14ac:dyDescent="0.2">
      <c r="A81" s="12">
        <v>118</v>
      </c>
      <c r="B81" s="13" t="s">
        <v>62</v>
      </c>
      <c r="C81" s="14">
        <v>338.66666666666669</v>
      </c>
      <c r="D81" s="15">
        <f>VLOOKUP($A81,'[1]Résultats B2017'!$A$10:$U$135,5,FALSE)</f>
        <v>0.88052799771172785</v>
      </c>
      <c r="E81" s="12">
        <f>VLOOKUP($A81,'[1]Résultats B2017'!$A$10:$U$135,8,FALSE)</f>
        <v>26.119307489649984</v>
      </c>
      <c r="F81" s="12">
        <f>VLOOKUP($A81,'[1]Résultats B2017'!$A$10:$U$135,12,FALSE)</f>
        <v>23133</v>
      </c>
      <c r="G81" s="16">
        <f>VLOOKUP($A81,'[1]Résultats B2017'!$A$10:$U$135,16,FALSE)</f>
        <v>557888.39030463737</v>
      </c>
      <c r="H81" s="12">
        <f>VLOOKUP($A81,'[1]Résultats B2017'!$A$10:$U$135,17,FALSE)</f>
        <v>460.25329318780581</v>
      </c>
      <c r="I81" s="12">
        <f>VLOOKUP($A81,'[1]Résultats B2017'!$A$10:$U$135,18,FALSE)</f>
        <v>407631</v>
      </c>
      <c r="J81" s="12">
        <f>VLOOKUP($A81,'[1]Résultats B2017'!$A$10:$U$135,21,FALSE)</f>
        <v>430764</v>
      </c>
    </row>
    <row r="82" spans="1:10" ht="12.75" customHeight="1" x14ac:dyDescent="0.2">
      <c r="A82" s="12">
        <v>120</v>
      </c>
      <c r="B82" s="13" t="s">
        <v>47</v>
      </c>
      <c r="C82" s="14">
        <v>3477.6666666666665</v>
      </c>
      <c r="D82" s="15">
        <f>VLOOKUP($A82,'[1]Résultats B2017'!$A$10:$U$135,5,FALSE)</f>
        <v>1.0669729795900138</v>
      </c>
      <c r="E82" s="12">
        <f>VLOOKUP($A82,'[1]Résultats B2017'!$A$10:$U$135,8,FALSE)</f>
        <v>-43.382598808193144</v>
      </c>
      <c r="F82" s="12">
        <f>VLOOKUP($A82,'[1]Résultats B2017'!$A$10:$U$135,12,FALSE)</f>
        <v>-71957</v>
      </c>
      <c r="G82" s="16">
        <f>VLOOKUP($A82,'[1]Résultats B2017'!$A$10:$U$135,16,FALSE)</f>
        <v>267560.84113706986</v>
      </c>
      <c r="H82" s="12">
        <f>VLOOKUP($A82,'[1]Résultats B2017'!$A$10:$U$135,17,FALSE)</f>
        <v>117.86454983922829</v>
      </c>
      <c r="I82" s="12">
        <f>VLOOKUP($A82,'[1]Résultats B2017'!$A$10:$U$135,18,FALSE)</f>
        <v>195498</v>
      </c>
      <c r="J82" s="12">
        <f>VLOOKUP($A82,'[1]Résultats B2017'!$A$10:$U$135,21,FALSE)</f>
        <v>123541</v>
      </c>
    </row>
    <row r="83" spans="1:10" ht="12.75" customHeight="1" x14ac:dyDescent="0.2">
      <c r="A83" s="12">
        <v>121</v>
      </c>
      <c r="B83" s="13" t="s">
        <v>56</v>
      </c>
      <c r="C83" s="14">
        <v>1656.3333333333333</v>
      </c>
      <c r="D83" s="15">
        <f>VLOOKUP($A83,'[1]Résultats B2017'!$A$10:$U$135,5,FALSE)</f>
        <v>0.96333727129888047</v>
      </c>
      <c r="E83" s="12">
        <f>VLOOKUP($A83,'[1]Résultats B2017'!$A$10:$U$135,8,FALSE)</f>
        <v>1.551600358959019</v>
      </c>
      <c r="F83" s="12">
        <f>VLOOKUP($A83,'[1]Résultats B2017'!$A$10:$U$135,12,FALSE)</f>
        <v>1729</v>
      </c>
      <c r="G83" s="16">
        <f>VLOOKUP($A83,'[1]Résultats B2017'!$A$10:$U$135,16,FALSE)</f>
        <v>168924.64639654668</v>
      </c>
      <c r="H83" s="12">
        <f>VLOOKUP($A83,'[1]Résultats B2017'!$A$10:$U$135,17,FALSE)</f>
        <v>110.76398444510919</v>
      </c>
      <c r="I83" s="12">
        <f>VLOOKUP($A83,'[1]Résultats B2017'!$A$10:$U$135,18,FALSE)</f>
        <v>123428</v>
      </c>
      <c r="J83" s="12">
        <f>VLOOKUP($A83,'[1]Résultats B2017'!$A$10:$U$135,21,FALSE)</f>
        <v>125157</v>
      </c>
    </row>
    <row r="84" spans="1:10" ht="12.75" customHeight="1" x14ac:dyDescent="0.2">
      <c r="A84" s="12">
        <v>122</v>
      </c>
      <c r="B84" s="13" t="s">
        <v>66</v>
      </c>
      <c r="C84" s="14">
        <v>1322.6666666666667</v>
      </c>
      <c r="D84" s="15">
        <f>VLOOKUP($A84,'[1]Résultats B2017'!$A$10:$U$135,5,FALSE)</f>
        <v>0.85439136349471956</v>
      </c>
      <c r="E84" s="12">
        <f>VLOOKUP($A84,'[1]Résultats B2017'!$A$10:$U$135,8,FALSE)</f>
        <v>41.909817608646705</v>
      </c>
      <c r="F84" s="12">
        <f>VLOOKUP($A84,'[1]Résultats B2017'!$A$10:$U$135,12,FALSE)</f>
        <v>124081</v>
      </c>
      <c r="G84" s="16">
        <f>VLOOKUP($A84,'[1]Résultats B2017'!$A$10:$U$135,16,FALSE)</f>
        <v>-455678.50760320196</v>
      </c>
      <c r="H84" s="12">
        <f>VLOOKUP($A84,'[1]Résultats B2017'!$A$10:$U$135,17,FALSE)</f>
        <v>0</v>
      </c>
      <c r="I84" s="12">
        <f>VLOOKUP($A84,'[1]Résultats B2017'!$A$10:$U$135,18,FALSE)</f>
        <v>0</v>
      </c>
      <c r="J84" s="12">
        <f>VLOOKUP($A84,'[1]Résultats B2017'!$A$10:$U$135,21,FALSE)</f>
        <v>124081</v>
      </c>
    </row>
    <row r="85" spans="1:10" ht="12.75" customHeight="1" x14ac:dyDescent="0.2">
      <c r="A85" s="12">
        <v>124</v>
      </c>
      <c r="B85" s="13" t="s">
        <v>65</v>
      </c>
      <c r="C85" s="14">
        <v>856.33333333333337</v>
      </c>
      <c r="D85" s="15">
        <f>VLOOKUP($A85,'[1]Résultats B2017'!$A$10:$U$135,5,FALSE)</f>
        <v>1.0745463030057862</v>
      </c>
      <c r="E85" s="12">
        <f>VLOOKUP($A85,'[1]Résultats B2017'!$A$10:$U$135,8,FALSE)</f>
        <v>-48.288315313602197</v>
      </c>
      <c r="F85" s="12">
        <f>VLOOKUP($A85,'[1]Résultats B2017'!$A$10:$U$135,12,FALSE)</f>
        <v>-335572</v>
      </c>
      <c r="G85" s="16">
        <f>VLOOKUP($A85,'[1]Résultats B2017'!$A$10:$U$135,16,FALSE)</f>
        <v>-613592.92504087847</v>
      </c>
      <c r="H85" s="12">
        <f>VLOOKUP($A85,'[1]Résultats B2017'!$A$10:$U$135,17,FALSE)</f>
        <v>0</v>
      </c>
      <c r="I85" s="12">
        <f>VLOOKUP($A85,'[1]Résultats B2017'!$A$10:$U$135,18,FALSE)</f>
        <v>0</v>
      </c>
      <c r="J85" s="12">
        <f>VLOOKUP($A85,'[1]Résultats B2017'!$A$10:$U$135,21,FALSE)</f>
        <v>-335572</v>
      </c>
    </row>
    <row r="86" spans="1:10" ht="12.75" customHeight="1" x14ac:dyDescent="0.2">
      <c r="A86" s="12">
        <v>125</v>
      </c>
      <c r="B86" s="13" t="s">
        <v>37</v>
      </c>
      <c r="C86" s="14">
        <v>939.33333333333337</v>
      </c>
      <c r="D86" s="15">
        <f>VLOOKUP($A86,'[1]Résultats B2017'!$A$10:$U$135,5,FALSE)</f>
        <v>1.0347425170281193</v>
      </c>
      <c r="E86" s="12">
        <f>VLOOKUP($A86,'[1]Résultats B2017'!$A$10:$U$135,8,FALSE)</f>
        <v>-22.50490700943001</v>
      </c>
      <c r="F86" s="12">
        <f>VLOOKUP($A86,'[1]Résultats B2017'!$A$10:$U$135,12,FALSE)</f>
        <v>-732355</v>
      </c>
      <c r="G86" s="16">
        <f>VLOOKUP($A86,'[1]Résultats B2017'!$A$10:$U$135,16,FALSE)</f>
        <v>-6503874.0723958854</v>
      </c>
      <c r="H86" s="12">
        <f>VLOOKUP($A86,'[1]Résultats B2017'!$A$10:$U$135,17,FALSE)</f>
        <v>0</v>
      </c>
      <c r="I86" s="12">
        <f>VLOOKUP($A86,'[1]Résultats B2017'!$A$10:$U$135,18,FALSE)</f>
        <v>0</v>
      </c>
      <c r="J86" s="12">
        <f>VLOOKUP($A86,'[1]Résultats B2017'!$A$10:$U$135,21,FALSE)</f>
        <v>-732355</v>
      </c>
    </row>
    <row r="87" spans="1:10" ht="12.75" customHeight="1" x14ac:dyDescent="0.2">
      <c r="A87" s="12">
        <v>126</v>
      </c>
      <c r="B87" s="13" t="s">
        <v>43</v>
      </c>
      <c r="C87" s="14">
        <v>1597.3333333333333</v>
      </c>
      <c r="D87" s="15">
        <f>VLOOKUP($A87,'[1]Résultats B2017'!$A$10:$U$135,5,FALSE)</f>
        <v>1.1099374749113646</v>
      </c>
      <c r="E87" s="12">
        <f>VLOOKUP($A87,'[1]Résultats B2017'!$A$10:$U$135,8,FALSE)</f>
        <v>-71.213396764815386</v>
      </c>
      <c r="F87" s="12">
        <f>VLOOKUP($A87,'[1]Résultats B2017'!$A$10:$U$135,12,FALSE)</f>
        <v>-41019</v>
      </c>
      <c r="G87" s="16">
        <f>VLOOKUP($A87,'[1]Résultats B2017'!$A$10:$U$135,16,FALSE)</f>
        <v>43979.740937271519</v>
      </c>
      <c r="H87" s="12">
        <f>VLOOKUP($A87,'[1]Résultats B2017'!$A$10:$U$135,17,FALSE)</f>
        <v>55.789930555555557</v>
      </c>
      <c r="I87" s="12">
        <f>VLOOKUP($A87,'[1]Résultats B2017'!$A$10:$U$135,18,FALSE)</f>
        <v>32135</v>
      </c>
      <c r="J87" s="12">
        <f>VLOOKUP($A87,'[1]Résultats B2017'!$A$10:$U$135,21,FALSE)</f>
        <v>-8884</v>
      </c>
    </row>
    <row r="88" spans="1:10" ht="12.75" customHeight="1" x14ac:dyDescent="0.2">
      <c r="A88" s="12">
        <v>127</v>
      </c>
      <c r="B88" s="13" t="s">
        <v>90</v>
      </c>
      <c r="C88" s="14">
        <v>1078</v>
      </c>
      <c r="D88" s="15">
        <f>VLOOKUP($A88,'[1]Résultats B2017'!$A$10:$U$135,5,FALSE)</f>
        <v>0.67718767318215556</v>
      </c>
      <c r="E88" s="12">
        <f>VLOOKUP($A88,'[1]Résultats B2017'!$A$10:$U$135,8,FALSE)</f>
        <v>514.03482430365261</v>
      </c>
      <c r="F88" s="12">
        <f>VLOOKUP($A88,'[1]Résultats B2017'!$A$10:$U$135,12,FALSE)</f>
        <v>1469797</v>
      </c>
      <c r="G88" s="16">
        <f>VLOOKUP($A88,'[1]Résultats B2017'!$A$10:$U$135,16,FALSE)</f>
        <v>-491136.10874196701</v>
      </c>
      <c r="H88" s="12">
        <f>VLOOKUP($A88,'[1]Résultats B2017'!$A$10:$U$135,17,FALSE)</f>
        <v>0</v>
      </c>
      <c r="I88" s="12">
        <f>VLOOKUP($A88,'[1]Résultats B2017'!$A$10:$U$135,18,FALSE)</f>
        <v>0</v>
      </c>
      <c r="J88" s="12">
        <f>VLOOKUP($A88,'[1]Résultats B2017'!$A$10:$U$135,21,FALSE)</f>
        <v>1469797</v>
      </c>
    </row>
    <row r="89" spans="1:10" ht="12.75" customHeight="1" x14ac:dyDescent="0.2">
      <c r="A89" s="12">
        <v>128</v>
      </c>
      <c r="B89" s="13" t="s">
        <v>80</v>
      </c>
      <c r="C89" s="14">
        <v>2722.3333333333335</v>
      </c>
      <c r="D89" s="15">
        <f>VLOOKUP($A89,'[1]Résultats B2017'!$A$10:$U$135,5,FALSE)</f>
        <v>0.76366986097748413</v>
      </c>
      <c r="E89" s="12">
        <f>VLOOKUP($A89,'[1]Résultats B2017'!$A$10:$U$135,8,FALSE)</f>
        <v>233.93514230152562</v>
      </c>
      <c r="F89" s="12">
        <f>VLOOKUP($A89,'[1]Résultats B2017'!$A$10:$U$135,12,FALSE)</f>
        <v>741902</v>
      </c>
      <c r="G89" s="16">
        <f>VLOOKUP($A89,'[1]Résultats B2017'!$A$10:$U$135,16,FALSE)</f>
        <v>-120279.97697750416</v>
      </c>
      <c r="H89" s="12">
        <f>VLOOKUP($A89,'[1]Résultats B2017'!$A$10:$U$135,17,FALSE)</f>
        <v>0</v>
      </c>
      <c r="I89" s="12">
        <f>VLOOKUP($A89,'[1]Résultats B2017'!$A$10:$U$135,18,FALSE)</f>
        <v>0</v>
      </c>
      <c r="J89" s="12">
        <f>VLOOKUP($A89,'[1]Résultats B2017'!$A$10:$U$135,21,FALSE)</f>
        <v>741902</v>
      </c>
    </row>
    <row r="90" spans="1:10" ht="12.75" customHeight="1" x14ac:dyDescent="0.2">
      <c r="A90" s="12">
        <v>129</v>
      </c>
      <c r="B90" s="13" t="s">
        <v>79</v>
      </c>
      <c r="C90" s="14">
        <v>974</v>
      </c>
      <c r="D90" s="15">
        <f>VLOOKUP($A90,'[1]Résultats B2017'!$A$10:$U$135,5,FALSE)</f>
        <v>0.78295240251795539</v>
      </c>
      <c r="E90" s="12">
        <f>VLOOKUP($A90,'[1]Résultats B2017'!$A$10:$U$135,8,FALSE)</f>
        <v>171.48258540667678</v>
      </c>
      <c r="F90" s="12">
        <f>VLOOKUP($A90,'[1]Résultats B2017'!$A$10:$U$135,12,FALSE)</f>
        <v>962520</v>
      </c>
      <c r="G90" s="16">
        <f>VLOOKUP($A90,'[1]Résultats B2017'!$A$10:$U$135,16,FALSE)</f>
        <v>-777342.45632838295</v>
      </c>
      <c r="H90" s="12">
        <f>VLOOKUP($A90,'[1]Résultats B2017'!$A$10:$U$135,17,FALSE)</f>
        <v>0</v>
      </c>
      <c r="I90" s="12">
        <f>VLOOKUP($A90,'[1]Résultats B2017'!$A$10:$U$135,18,FALSE)</f>
        <v>0</v>
      </c>
      <c r="J90" s="12">
        <f>VLOOKUP($A90,'[1]Résultats B2017'!$A$10:$U$135,21,FALSE)</f>
        <v>962520</v>
      </c>
    </row>
    <row r="91" spans="1:10" ht="12.75" customHeight="1" x14ac:dyDescent="0.2">
      <c r="A91" s="12">
        <v>130</v>
      </c>
      <c r="B91" s="13" t="s">
        <v>46</v>
      </c>
      <c r="C91" s="14">
        <v>6227</v>
      </c>
      <c r="D91" s="15">
        <f>VLOOKUP($A91,'[1]Résultats B2017'!$A$10:$U$135,5,FALSE)</f>
        <v>1.195045588133717</v>
      </c>
      <c r="E91" s="12">
        <f>VLOOKUP($A91,'[1]Résultats B2017'!$A$10:$U$135,8,FALSE)</f>
        <v>-126.34325889503671</v>
      </c>
      <c r="F91" s="12">
        <f>VLOOKUP($A91,'[1]Résultats B2017'!$A$10:$U$135,12,FALSE)</f>
        <v>-764419</v>
      </c>
      <c r="G91" s="16">
        <f>VLOOKUP($A91,'[1]Résultats B2017'!$A$10:$U$135,16,FALSE)</f>
        <v>909760.53322335205</v>
      </c>
      <c r="H91" s="12">
        <f>VLOOKUP($A91,'[1]Résultats B2017'!$A$10:$U$135,17,FALSE)</f>
        <v>109.86716985290067</v>
      </c>
      <c r="I91" s="12">
        <f>VLOOKUP($A91,'[1]Résultats B2017'!$A$10:$U$135,18,FALSE)</f>
        <v>664733</v>
      </c>
      <c r="J91" s="12">
        <f>VLOOKUP($A91,'[1]Résultats B2017'!$A$10:$U$135,21,FALSE)</f>
        <v>-99686</v>
      </c>
    </row>
    <row r="92" spans="1:10" ht="12.75" customHeight="1" x14ac:dyDescent="0.2">
      <c r="A92" s="12">
        <v>131</v>
      </c>
      <c r="B92" s="13" t="s">
        <v>83</v>
      </c>
      <c r="C92" s="14">
        <v>29297.666666666668</v>
      </c>
      <c r="D92" s="15">
        <f>VLOOKUP($A92,'[1]Résultats B2017'!$A$10:$U$135,5,FALSE)</f>
        <v>0.7065598408970003</v>
      </c>
      <c r="E92" s="12">
        <f>VLOOKUP($A92,'[1]Résultats B2017'!$A$10:$U$135,8,FALSE)</f>
        <v>418.90384940149443</v>
      </c>
      <c r="F92" s="12">
        <f>VLOOKUP($A92,'[1]Résultats B2017'!$A$10:$U$135,12,FALSE)</f>
        <v>1799192</v>
      </c>
      <c r="G92" s="16">
        <f>VLOOKUP($A92,'[1]Résultats B2017'!$A$10:$U$135,16,FALSE)</f>
        <v>-1208582.2211271613</v>
      </c>
      <c r="H92" s="16">
        <f>VLOOKUP($A92,'[1]Résultats B2017'!$A$10:$U$135,17,FALSE)</f>
        <v>0</v>
      </c>
      <c r="I92" s="16">
        <f>VLOOKUP($A92,'[1]Résultats B2017'!$A$10:$U$135,18,FALSE)</f>
        <v>0</v>
      </c>
      <c r="J92" s="12">
        <f>VLOOKUP($A92,'[1]Résultats B2017'!$A$10:$U$135,21,FALSE)</f>
        <v>1799192</v>
      </c>
    </row>
    <row r="93" spans="1:10" ht="12.75" customHeight="1" x14ac:dyDescent="0.2">
      <c r="A93" s="12">
        <v>132</v>
      </c>
      <c r="B93" s="13" t="s">
        <v>71</v>
      </c>
      <c r="C93" s="14">
        <v>540</v>
      </c>
      <c r="D93" s="15">
        <f>VLOOKUP($A93,'[1]Résultats B2017'!$A$10:$U$135,5,FALSE)</f>
        <v>0.72689784618364051</v>
      </c>
      <c r="E93" s="12">
        <f>VLOOKUP($A93,'[1]Résultats B2017'!$A$10:$U$135,8,FALSE)</f>
        <v>353.0328422199068</v>
      </c>
      <c r="F93" s="12">
        <f>VLOOKUP($A93,'[1]Résultats B2017'!$A$10:$U$135,12,FALSE)</f>
        <v>299372</v>
      </c>
      <c r="G93" s="16">
        <f>VLOOKUP($A93,'[1]Résultats B2017'!$A$10:$U$135,16,FALSE)</f>
        <v>-57934.051076170275</v>
      </c>
      <c r="H93" s="12">
        <f>VLOOKUP($A93,'[1]Résultats B2017'!$A$10:$U$135,17,FALSE)</f>
        <v>0</v>
      </c>
      <c r="I93" s="12">
        <f>VLOOKUP($A93,'[1]Résultats B2017'!$A$10:$U$135,18,FALSE)</f>
        <v>0</v>
      </c>
      <c r="J93" s="12">
        <f>VLOOKUP($A93,'[1]Résultats B2017'!$A$10:$U$135,21,FALSE)</f>
        <v>299372</v>
      </c>
    </row>
    <row r="94" spans="1:10" ht="12.75" customHeight="1" x14ac:dyDescent="0.2">
      <c r="A94" s="12">
        <v>133</v>
      </c>
      <c r="B94" s="13" t="s">
        <v>105</v>
      </c>
      <c r="C94" s="14">
        <v>2519.6666666666665</v>
      </c>
      <c r="D94" s="15">
        <f>VLOOKUP($A94,'[1]Résultats B2017'!$A$10:$U$135,5,FALSE)</f>
        <v>0.65020719303839658</v>
      </c>
      <c r="E94" s="12">
        <f>VLOOKUP($A94,'[1]Résultats B2017'!$A$10:$U$135,8,FALSE)</f>
        <v>601.41956908389261</v>
      </c>
      <c r="F94" s="12">
        <f>VLOOKUP($A94,'[1]Résultats B2017'!$A$10:$U$135,12,FALSE)</f>
        <v>922377</v>
      </c>
      <c r="G94" s="16">
        <f>VLOOKUP($A94,'[1]Résultats B2017'!$A$10:$U$135,16,FALSE)</f>
        <v>-189778.277413359</v>
      </c>
      <c r="H94" s="12">
        <f>VLOOKUP($A94,'[1]Résultats B2017'!$A$10:$U$135,17,FALSE)</f>
        <v>0</v>
      </c>
      <c r="I94" s="12">
        <f>VLOOKUP($A94,'[1]Résultats B2017'!$A$10:$U$135,18,FALSE)</f>
        <v>0</v>
      </c>
      <c r="J94" s="12">
        <f>VLOOKUP($A94,'[1]Résultats B2017'!$A$10:$U$135,21,FALSE)</f>
        <v>922377</v>
      </c>
    </row>
    <row r="95" spans="1:10" ht="12.75" customHeight="1" x14ac:dyDescent="0.2">
      <c r="A95" s="12">
        <v>134</v>
      </c>
      <c r="B95" s="13" t="s">
        <v>109</v>
      </c>
      <c r="C95" s="14">
        <v>2966.3333333333335</v>
      </c>
      <c r="D95" s="15">
        <f>VLOOKUP($A95,'[1]Résultats B2017'!$A$10:$U$135,5,FALSE)</f>
        <v>0.65579104594122306</v>
      </c>
      <c r="E95" s="12">
        <f>VLOOKUP($A95,'[1]Résultats B2017'!$A$10:$U$135,8,FALSE)</f>
        <v>583.33451061925439</v>
      </c>
      <c r="F95" s="12">
        <f>VLOOKUP($A95,'[1]Résultats B2017'!$A$10:$U$135,12,FALSE)</f>
        <v>3267296</v>
      </c>
      <c r="G95" s="16">
        <f>VLOOKUP($A95,'[1]Résultats B2017'!$A$10:$U$135,16,FALSE)</f>
        <v>-1319507.9978457175</v>
      </c>
      <c r="H95" s="12">
        <f>VLOOKUP($A95,'[1]Résultats B2017'!$A$10:$U$135,17,FALSE)</f>
        <v>0</v>
      </c>
      <c r="I95" s="12">
        <f>VLOOKUP($A95,'[1]Résultats B2017'!$A$10:$U$135,18,FALSE)</f>
        <v>0</v>
      </c>
      <c r="J95" s="12">
        <f>VLOOKUP($A95,'[1]Résultats B2017'!$A$10:$U$135,21,FALSE)</f>
        <v>3267296</v>
      </c>
    </row>
    <row r="96" spans="1:10" ht="12.75" customHeight="1" x14ac:dyDescent="0.2">
      <c r="A96" s="12">
        <v>135</v>
      </c>
      <c r="B96" s="13" t="s">
        <v>86</v>
      </c>
      <c r="C96" s="14">
        <v>7290.666666666667</v>
      </c>
      <c r="D96" s="15">
        <f>VLOOKUP($A96,'[1]Résultats B2017'!$A$10:$U$135,5,FALSE)</f>
        <v>0.74573932660293574</v>
      </c>
      <c r="E96" s="12">
        <f>VLOOKUP($A96,'[1]Résultats B2017'!$A$10:$U$135,8,FALSE)</f>
        <v>292.00880006241937</v>
      </c>
      <c r="F96" s="12">
        <f>VLOOKUP($A96,'[1]Résultats B2017'!$A$10:$U$135,12,FALSE)</f>
        <v>255800</v>
      </c>
      <c r="G96" s="16">
        <f>VLOOKUP($A96,'[1]Résultats B2017'!$A$10:$U$135,16,FALSE)</f>
        <v>161826.73160518656</v>
      </c>
      <c r="H96" s="12">
        <f>VLOOKUP($A96,'[1]Résultats B2017'!$A$10:$U$135,17,FALSE)</f>
        <v>134.97945205479451</v>
      </c>
      <c r="I96" s="12">
        <f>VLOOKUP($A96,'[1]Résultats B2017'!$A$10:$U$135,18,FALSE)</f>
        <v>118242</v>
      </c>
      <c r="J96" s="12">
        <f>VLOOKUP($A96,'[1]Résultats B2017'!$A$10:$U$135,21,FALSE)</f>
        <v>374042</v>
      </c>
    </row>
    <row r="97" spans="1:10" ht="12.75" customHeight="1" x14ac:dyDescent="0.2">
      <c r="A97" s="12">
        <v>136</v>
      </c>
      <c r="B97" s="13" t="s">
        <v>70</v>
      </c>
      <c r="C97" s="14">
        <v>5871</v>
      </c>
      <c r="D97" s="15">
        <f>VLOOKUP($A97,'[1]Résultats B2017'!$A$10:$U$135,5,FALSE)</f>
        <v>0.80119664575264626</v>
      </c>
      <c r="E97" s="12">
        <f>VLOOKUP($A97,'[1]Résultats B2017'!$A$10:$U$135,8,FALSE)</f>
        <v>112.39288313757652</v>
      </c>
      <c r="F97" s="12">
        <f>VLOOKUP($A97,'[1]Résultats B2017'!$A$10:$U$135,12,FALSE)</f>
        <v>321556</v>
      </c>
      <c r="G97" s="16">
        <f>VLOOKUP($A97,'[1]Résultats B2017'!$A$10:$U$135,16,FALSE)</f>
        <v>42786.777980025472</v>
      </c>
      <c r="H97" s="12">
        <f>VLOOKUP($A97,'[1]Résultats B2017'!$A$10:$U$135,17,FALSE)</f>
        <v>10.927298147500874</v>
      </c>
      <c r="I97" s="12">
        <f>VLOOKUP($A97,'[1]Résultats B2017'!$A$10:$U$135,18,FALSE)</f>
        <v>31263</v>
      </c>
      <c r="J97" s="12">
        <f>VLOOKUP($A97,'[1]Résultats B2017'!$A$10:$U$135,21,FALSE)</f>
        <v>352819</v>
      </c>
    </row>
    <row r="98" spans="1:10" ht="12.75" customHeight="1" x14ac:dyDescent="0.2">
      <c r="A98" s="12">
        <v>137</v>
      </c>
      <c r="B98" s="13" t="s">
        <v>53</v>
      </c>
      <c r="C98" s="14">
        <v>4427.333333333333</v>
      </c>
      <c r="D98" s="15">
        <f>VLOOKUP($A98,'[1]Résultats B2017'!$A$10:$U$135,5,FALSE)</f>
        <v>0.76999834474078221</v>
      </c>
      <c r="E98" s="12">
        <f>VLOOKUP($A98,'[1]Résultats B2017'!$A$10:$U$135,8,FALSE)</f>
        <v>213.43836331334234</v>
      </c>
      <c r="F98" s="12">
        <f>VLOOKUP($A98,'[1]Résultats B2017'!$A$10:$U$135,12,FALSE)</f>
        <v>488347</v>
      </c>
      <c r="G98" s="16">
        <f>VLOOKUP($A98,'[1]Résultats B2017'!$A$10:$U$135,16,FALSE)</f>
        <v>-64884.529789154985</v>
      </c>
      <c r="H98" s="12">
        <f>VLOOKUP($A98,'[1]Résultats B2017'!$A$10:$U$135,17,FALSE)</f>
        <v>0</v>
      </c>
      <c r="I98" s="12">
        <f>VLOOKUP($A98,'[1]Résultats B2017'!$A$10:$U$135,18,FALSE)</f>
        <v>0</v>
      </c>
      <c r="J98" s="12">
        <f>VLOOKUP($A98,'[1]Résultats B2017'!$A$10:$U$135,21,FALSE)</f>
        <v>488347</v>
      </c>
    </row>
    <row r="99" spans="1:10" ht="12.75" customHeight="1" x14ac:dyDescent="0.2">
      <c r="A99" s="12">
        <v>138</v>
      </c>
      <c r="B99" s="13" t="s">
        <v>38</v>
      </c>
      <c r="C99" s="14">
        <v>783.66666666666663</v>
      </c>
      <c r="D99" s="15">
        <f>VLOOKUP($A99,'[1]Résultats B2017'!$A$10:$U$135,5,FALSE)</f>
        <v>1.0541730119114181</v>
      </c>
      <c r="E99" s="12">
        <f>VLOOKUP($A99,'[1]Résultats B2017'!$A$10:$U$135,8,FALSE)</f>
        <v>-35.091257046818832</v>
      </c>
      <c r="F99" s="12">
        <f>VLOOKUP($A99,'[1]Résultats B2017'!$A$10:$U$135,12,FALSE)</f>
        <v>-590200</v>
      </c>
      <c r="G99" s="16">
        <f>VLOOKUP($A99,'[1]Résultats B2017'!$A$10:$U$135,16,FALSE)</f>
        <v>-3659047.9084629831</v>
      </c>
      <c r="H99" s="12">
        <f>VLOOKUP($A99,'[1]Résultats B2017'!$A$10:$U$135,17,FALSE)</f>
        <v>0</v>
      </c>
      <c r="I99" s="12">
        <f>VLOOKUP($A99,'[1]Résultats B2017'!$A$10:$U$135,18,FALSE)</f>
        <v>0</v>
      </c>
      <c r="J99" s="12">
        <f>VLOOKUP($A99,'[1]Résultats B2017'!$A$10:$U$135,21,FALSE)</f>
        <v>-590200</v>
      </c>
    </row>
    <row r="100" spans="1:10" ht="12.75" customHeight="1" x14ac:dyDescent="0.2">
      <c r="A100" s="12">
        <v>139</v>
      </c>
      <c r="B100" s="13" t="s">
        <v>74</v>
      </c>
      <c r="C100" s="14">
        <v>1322.3333333333333</v>
      </c>
      <c r="D100" s="15">
        <f>VLOOKUP($A100,'[1]Résultats B2017'!$A$10:$U$135,5,FALSE)</f>
        <v>0.91778495178439035</v>
      </c>
      <c r="E100" s="12">
        <f>VLOOKUP($A100,'[1]Résultats B2017'!$A$10:$U$135,8,FALSE)</f>
        <v>10.691356556889788</v>
      </c>
      <c r="F100" s="12">
        <f>VLOOKUP($A100,'[1]Résultats B2017'!$A$10:$U$135,12,FALSE)</f>
        <v>29975</v>
      </c>
      <c r="G100" s="16">
        <f>VLOOKUP($A100,'[1]Résultats B2017'!$A$10:$U$135,16,FALSE)</f>
        <v>20017.749010586238</v>
      </c>
      <c r="H100" s="12">
        <f>VLOOKUP($A100,'[1]Résultats B2017'!$A$10:$U$135,17,FALSE)</f>
        <v>5.2167399833551302</v>
      </c>
      <c r="I100" s="12">
        <f>VLOOKUP($A100,'[1]Résultats B2017'!$A$10:$U$135,18,FALSE)</f>
        <v>14626</v>
      </c>
      <c r="J100" s="12">
        <f>VLOOKUP($A100,'[1]Résultats B2017'!$A$10:$U$135,21,FALSE)</f>
        <v>44601</v>
      </c>
    </row>
    <row r="101" spans="1:10" ht="12.75" customHeight="1" x14ac:dyDescent="0.2">
      <c r="A101" s="12">
        <v>140</v>
      </c>
      <c r="B101" s="13" t="s">
        <v>103</v>
      </c>
      <c r="C101" s="14">
        <v>7184.333333333333</v>
      </c>
      <c r="D101" s="15">
        <f>VLOOKUP($A101,'[1]Résultats B2017'!$A$10:$U$135,5,FALSE)</f>
        <v>0.69063747202629833</v>
      </c>
      <c r="E101" s="12">
        <f>VLOOKUP($A101,'[1]Résultats B2017'!$A$10:$U$135,8,FALSE)</f>
        <v>470.47343351006214</v>
      </c>
      <c r="F101" s="12">
        <f>VLOOKUP($A101,'[1]Résultats B2017'!$A$10:$U$135,12,FALSE)</f>
        <v>1086166</v>
      </c>
      <c r="G101" s="16">
        <f>VLOOKUP($A101,'[1]Résultats B2017'!$A$10:$U$135,16,FALSE)</f>
        <v>-206624.81520865543</v>
      </c>
      <c r="H101" s="12">
        <f>VLOOKUP($A101,'[1]Résultats B2017'!$A$10:$U$135,17,FALSE)</f>
        <v>0</v>
      </c>
      <c r="I101" s="12">
        <f>VLOOKUP($A101,'[1]Résultats B2017'!$A$10:$U$135,18,FALSE)</f>
        <v>0</v>
      </c>
      <c r="J101" s="12">
        <f>VLOOKUP($A101,'[1]Résultats B2017'!$A$10:$U$135,21,FALSE)</f>
        <v>1086166</v>
      </c>
    </row>
    <row r="102" spans="1:10" ht="12.75" customHeight="1" x14ac:dyDescent="0.2">
      <c r="A102" s="12">
        <v>141</v>
      </c>
      <c r="B102" s="13" t="s">
        <v>100</v>
      </c>
      <c r="C102" s="14">
        <v>892.66666666666663</v>
      </c>
      <c r="D102" s="15">
        <f>VLOOKUP($A102,'[1]Résultats B2017'!$A$10:$U$135,5,FALSE)</f>
        <v>0.61627571797787528</v>
      </c>
      <c r="E102" s="12">
        <f>VLOOKUP($A102,'[1]Résultats B2017'!$A$10:$U$135,8,FALSE)</f>
        <v>711.31729041360813</v>
      </c>
      <c r="F102" s="12">
        <f>VLOOKUP($A102,'[1]Résultats B2017'!$A$10:$U$135,12,FALSE)</f>
        <v>2929774</v>
      </c>
      <c r="G102" s="16">
        <f>VLOOKUP($A102,'[1]Résultats B2017'!$A$10:$U$135,16,FALSE)</f>
        <v>-708305.20695705793</v>
      </c>
      <c r="H102" s="12">
        <f>VLOOKUP($A102,'[1]Résultats B2017'!$A$10:$U$135,17,FALSE)</f>
        <v>0</v>
      </c>
      <c r="I102" s="12">
        <f>VLOOKUP($A102,'[1]Résultats B2017'!$A$10:$U$135,18,FALSE)</f>
        <v>0</v>
      </c>
      <c r="J102" s="12">
        <f>VLOOKUP($A102,'[1]Résultats B2017'!$A$10:$U$135,21,FALSE)</f>
        <v>2929774</v>
      </c>
    </row>
    <row r="103" spans="1:10" ht="12.75" customHeight="1" x14ac:dyDescent="0.2">
      <c r="A103" s="12">
        <v>142</v>
      </c>
      <c r="B103" s="13" t="s">
        <v>2</v>
      </c>
      <c r="C103" s="14">
        <v>2530.3333333333335</v>
      </c>
      <c r="D103" s="15">
        <f>VLOOKUP($A103,'[1]Résultats B2017'!$A$10:$U$135,5,FALSE)</f>
        <v>2.8051378333751495</v>
      </c>
      <c r="E103" s="12">
        <f>VLOOKUP($A103,'[1]Résultats B2017'!$A$10:$U$135,8,FALSE)</f>
        <v>-1169.3009762773352</v>
      </c>
      <c r="F103" s="12">
        <f>VLOOKUP($A103,'[1]Résultats B2017'!$A$10:$U$135,12,FALSE)</f>
        <v>-176564</v>
      </c>
      <c r="G103" s="16">
        <f>VLOOKUP($A103,'[1]Résultats B2017'!$A$10:$U$135,16,FALSE)</f>
        <v>95692.283494565781</v>
      </c>
      <c r="H103" s="12">
        <f>VLOOKUP($A103,'[1]Résultats B2017'!$A$10:$U$135,17,FALSE)</f>
        <v>463.03973509933775</v>
      </c>
      <c r="I103" s="12">
        <f>VLOOKUP($A103,'[1]Résultats B2017'!$A$10:$U$135,18,FALSE)</f>
        <v>69919</v>
      </c>
      <c r="J103" s="12">
        <f>VLOOKUP($A103,'[1]Résultats B2017'!$A$10:$U$135,21,FALSE)</f>
        <v>-106645</v>
      </c>
    </row>
    <row r="104" spans="1:10" ht="12.75" customHeight="1" x14ac:dyDescent="0.2">
      <c r="A104" s="12">
        <v>143</v>
      </c>
      <c r="B104" s="13" t="s">
        <v>4</v>
      </c>
      <c r="C104" s="14">
        <v>2048.3333333333335</v>
      </c>
      <c r="D104" s="15">
        <f>VLOOKUP($A104,'[1]Résultats B2017'!$A$10:$U$135,5,FALSE)</f>
        <v>2.6929546758370266</v>
      </c>
      <c r="E104" s="12">
        <f>VLOOKUP($A104,'[1]Résultats B2017'!$A$10:$U$135,8,FALSE)</f>
        <v>-1096.632910046661</v>
      </c>
      <c r="F104" s="12">
        <f>VLOOKUP($A104,'[1]Résultats B2017'!$A$10:$U$135,12,FALSE)</f>
        <v>-8612224</v>
      </c>
      <c r="G104" s="16">
        <f>VLOOKUP($A104,'[1]Résultats B2017'!$A$10:$U$135,16,FALSE)</f>
        <v>1920972.0076775451</v>
      </c>
      <c r="H104" s="12">
        <f>VLOOKUP($A104,'[1]Résultats B2017'!$A$10:$U$135,17,FALSE)</f>
        <v>178.72576400679117</v>
      </c>
      <c r="I104" s="12">
        <f>VLOOKUP($A104,'[1]Résultats B2017'!$A$10:$U$135,18,FALSE)</f>
        <v>1403593</v>
      </c>
      <c r="J104" s="12">
        <f>VLOOKUP($A104,'[1]Résultats B2017'!$A$10:$U$135,21,FALSE)</f>
        <v>-7208631</v>
      </c>
    </row>
    <row r="105" spans="1:10" ht="12.75" customHeight="1" x14ac:dyDescent="0.2">
      <c r="A105" s="12">
        <v>144</v>
      </c>
      <c r="B105" s="13" t="s">
        <v>6</v>
      </c>
      <c r="C105" s="14">
        <v>15595.666666666666</v>
      </c>
      <c r="D105" s="15">
        <f>VLOOKUP($A105,'[1]Résultats B2017'!$A$10:$U$135,5,FALSE)</f>
        <v>1.7994085911028259</v>
      </c>
      <c r="E105" s="12">
        <f>VLOOKUP($A105,'[1]Résultats B2017'!$A$10:$U$135,8,FALSE)</f>
        <v>-517.82707599301682</v>
      </c>
      <c r="F105" s="12">
        <f>VLOOKUP($A105,'[1]Résultats B2017'!$A$10:$U$135,12,FALSE)</f>
        <v>-105464</v>
      </c>
      <c r="G105" s="16">
        <f>VLOOKUP($A105,'[1]Résultats B2017'!$A$10:$U$135,16,FALSE)</f>
        <v>184336.19480455547</v>
      </c>
      <c r="H105" s="12">
        <f>VLOOKUP($A105,'[1]Résultats B2017'!$A$10:$U$135,17,FALSE)</f>
        <v>661.32078559738136</v>
      </c>
      <c r="I105" s="12">
        <f>VLOOKUP($A105,'[1]Résultats B2017'!$A$10:$U$135,18,FALSE)</f>
        <v>134689</v>
      </c>
      <c r="J105" s="12">
        <f>VLOOKUP($A105,'[1]Résultats B2017'!$A$10:$U$135,21,FALSE)</f>
        <v>29225</v>
      </c>
    </row>
    <row r="106" spans="1:10" ht="12.75" customHeight="1" x14ac:dyDescent="0.2">
      <c r="A106" s="12">
        <v>145</v>
      </c>
      <c r="B106" s="13" t="s">
        <v>82</v>
      </c>
      <c r="C106" s="14">
        <v>2592.3333333333335</v>
      </c>
      <c r="D106" s="15">
        <f>VLOOKUP($A106,'[1]Résultats B2017'!$A$10:$U$135,5,FALSE)</f>
        <v>0.78131578575431204</v>
      </c>
      <c r="E106" s="12">
        <f>VLOOKUP($A106,'[1]Résultats B2017'!$A$10:$U$135,8,FALSE)</f>
        <v>176.78328196329869</v>
      </c>
      <c r="F106" s="12">
        <f>VLOOKUP($A106,'[1]Résultats B2017'!$A$10:$U$135,12,FALSE)</f>
        <v>130584</v>
      </c>
      <c r="G106" s="16">
        <f>VLOOKUP($A106,'[1]Résultats B2017'!$A$10:$U$135,16,FALSE)</f>
        <v>464409.16427715064</v>
      </c>
      <c r="H106" s="12">
        <f>VLOOKUP($A106,'[1]Résultats B2017'!$A$10:$U$135,17,FALSE)</f>
        <v>459.38041516245488</v>
      </c>
      <c r="I106" s="12">
        <f>VLOOKUP($A106,'[1]Résultats B2017'!$A$10:$U$135,18,FALSE)</f>
        <v>339329</v>
      </c>
      <c r="J106" s="12">
        <f>VLOOKUP($A106,'[1]Résultats B2017'!$A$10:$U$135,21,FALSE)</f>
        <v>469913</v>
      </c>
    </row>
    <row r="107" spans="1:10" ht="12.75" customHeight="1" x14ac:dyDescent="0.2">
      <c r="A107" s="12">
        <v>146</v>
      </c>
      <c r="B107" s="13" t="s">
        <v>49</v>
      </c>
      <c r="C107" s="14">
        <v>1998.6666666666667</v>
      </c>
      <c r="D107" s="15">
        <f>VLOOKUP($A107,'[1]Résultats B2017'!$A$10:$U$135,5,FALSE)</f>
        <v>0.87818703232374218</v>
      </c>
      <c r="E107" s="12">
        <f>VLOOKUP($A107,'[1]Résultats B2017'!$A$10:$U$135,8,FALSE)</f>
        <v>27.359445519019989</v>
      </c>
      <c r="F107" s="12">
        <f>VLOOKUP($A107,'[1]Résultats B2017'!$A$10:$U$135,12,FALSE)</f>
        <v>83753</v>
      </c>
      <c r="G107" s="16">
        <f>VLOOKUP($A107,'[1]Résultats B2017'!$A$10:$U$135,16,FALSE)</f>
        <v>1229746.0915730712</v>
      </c>
      <c r="H107" s="12">
        <f>VLOOKUP($A107,'[1]Résultats B2017'!$A$10:$U$135,17,FALSE)</f>
        <v>289.66376531270146</v>
      </c>
      <c r="I107" s="12">
        <f>VLOOKUP($A107,'[1]Résultats B2017'!$A$10:$U$135,18,FALSE)</f>
        <v>898537</v>
      </c>
      <c r="J107" s="12">
        <f>VLOOKUP($A107,'[1]Résultats B2017'!$A$10:$U$135,21,FALSE)</f>
        <v>982290</v>
      </c>
    </row>
    <row r="108" spans="1:10" ht="12.75" customHeight="1" x14ac:dyDescent="0.2">
      <c r="A108" s="12">
        <v>147</v>
      </c>
      <c r="B108" s="13" t="s">
        <v>52</v>
      </c>
      <c r="C108" s="14">
        <v>4195.666666666667</v>
      </c>
      <c r="D108" s="15">
        <f>VLOOKUP($A108,'[1]Résultats B2017'!$A$10:$U$135,5,FALSE)</f>
        <v>0.84999931649505112</v>
      </c>
      <c r="E108" s="12">
        <f>VLOOKUP($A108,'[1]Résultats B2017'!$A$10:$U$135,8,FALSE)</f>
        <v>44.994610132950058</v>
      </c>
      <c r="F108" s="12">
        <f>VLOOKUP($A108,'[1]Résultats B2017'!$A$10:$U$135,12,FALSE)</f>
        <v>41740</v>
      </c>
      <c r="G108" s="16">
        <f>VLOOKUP($A108,'[1]Résultats B2017'!$A$10:$U$135,16,FALSE)</f>
        <v>100116.02972955459</v>
      </c>
      <c r="H108" s="12">
        <f>VLOOKUP($A108,'[1]Résultats B2017'!$A$10:$U$135,17,FALSE)</f>
        <v>78.855910887531451</v>
      </c>
      <c r="I108" s="12">
        <f>VLOOKUP($A108,'[1]Résultats B2017'!$A$10:$U$135,18,FALSE)</f>
        <v>73152</v>
      </c>
      <c r="J108" s="12">
        <f>VLOOKUP($A108,'[1]Résultats B2017'!$A$10:$U$135,21,FALSE)</f>
        <v>114892</v>
      </c>
    </row>
    <row r="109" spans="1:10" ht="12.75" customHeight="1" x14ac:dyDescent="0.2">
      <c r="A109" s="12">
        <v>148</v>
      </c>
      <c r="B109" s="13" t="s">
        <v>102</v>
      </c>
      <c r="C109" s="14">
        <v>146.33333333333334</v>
      </c>
      <c r="D109" s="15">
        <f>VLOOKUP($A109,'[1]Résultats B2017'!$A$10:$U$135,5,FALSE)</f>
        <v>0.68626872509892278</v>
      </c>
      <c r="E109" s="12">
        <f>VLOOKUP($A109,'[1]Résultats B2017'!$A$10:$U$135,8,FALSE)</f>
        <v>484.62299027198941</v>
      </c>
      <c r="F109" s="12">
        <f>VLOOKUP($A109,'[1]Résultats B2017'!$A$10:$U$135,12,FALSE)</f>
        <v>840013</v>
      </c>
      <c r="G109" s="16">
        <f>VLOOKUP($A109,'[1]Résultats B2017'!$A$10:$U$135,16,FALSE)</f>
        <v>105414.30907514754</v>
      </c>
      <c r="H109" s="12">
        <f>VLOOKUP($A109,'[1]Résultats B2017'!$A$10:$U$135,17,FALSE)</f>
        <v>44.436346153846159</v>
      </c>
      <c r="I109" s="12">
        <f>VLOOKUP($A109,'[1]Résultats B2017'!$A$10:$U$135,18,FALSE)</f>
        <v>77023</v>
      </c>
      <c r="J109" s="12">
        <f>VLOOKUP($A109,'[1]Résultats B2017'!$A$10:$U$135,21,FALSE)</f>
        <v>917036</v>
      </c>
    </row>
    <row r="110" spans="1:10" ht="12.75" customHeight="1" x14ac:dyDescent="0.2">
      <c r="A110" s="12">
        <v>149</v>
      </c>
      <c r="B110" s="13" t="s">
        <v>78</v>
      </c>
      <c r="C110" s="14">
        <v>7470</v>
      </c>
      <c r="D110" s="15">
        <f>VLOOKUP($A110,'[1]Résultats B2017'!$A$10:$U$135,5,FALSE)</f>
        <v>0.68872895481816887</v>
      </c>
      <c r="E110" s="12">
        <f>VLOOKUP($A110,'[1]Résultats B2017'!$A$10:$U$135,8,FALSE)</f>
        <v>476.65476491159677</v>
      </c>
      <c r="F110" s="12">
        <f>VLOOKUP($A110,'[1]Résultats B2017'!$A$10:$U$135,12,FALSE)</f>
        <v>302517</v>
      </c>
      <c r="G110" s="16">
        <f>VLOOKUP($A110,'[1]Résultats B2017'!$A$10:$U$135,16,FALSE)</f>
        <v>7645.2340096738953</v>
      </c>
      <c r="H110" s="12">
        <f>VLOOKUP($A110,'[1]Résultats B2017'!$A$10:$U$135,17,FALSE)</f>
        <v>8.8014705882352953</v>
      </c>
      <c r="I110" s="12">
        <f>VLOOKUP($A110,'[1]Résultats B2017'!$A$10:$U$135,18,FALSE)</f>
        <v>5586</v>
      </c>
      <c r="J110" s="12">
        <f>VLOOKUP($A110,'[1]Résultats B2017'!$A$10:$U$135,21,FALSE)</f>
        <v>308103</v>
      </c>
    </row>
    <row r="111" spans="1:10" ht="12.75" customHeight="1" x14ac:dyDescent="0.2">
      <c r="A111" s="12">
        <v>150</v>
      </c>
      <c r="B111" s="13" t="s">
        <v>117</v>
      </c>
      <c r="C111" s="14">
        <v>183.66666666666666</v>
      </c>
      <c r="D111" s="15">
        <f>VLOOKUP($A111,'[1]Résultats B2017'!$A$10:$U$135,5,FALSE)</f>
        <v>0.59900220637847201</v>
      </c>
      <c r="E111" s="12">
        <f>VLOOKUP($A111,'[1]Résultats B2017'!$A$10:$U$135,8,FALSE)</f>
        <v>767.26297390514196</v>
      </c>
      <c r="F111" s="12">
        <f>VLOOKUP($A111,'[1]Résultats B2017'!$A$10:$U$135,12,FALSE)</f>
        <v>612787</v>
      </c>
      <c r="G111" s="16">
        <f>VLOOKUP($A111,'[1]Résultats B2017'!$A$10:$U$135,16,FALSE)</f>
        <v>12592.452523319425</v>
      </c>
      <c r="H111" s="12">
        <f>VLOOKUP($A111,'[1]Résultats B2017'!$A$10:$U$135,17,FALSE)</f>
        <v>11.520450751252087</v>
      </c>
      <c r="I111" s="12">
        <f>VLOOKUP($A111,'[1]Résultats B2017'!$A$10:$U$135,18,FALSE)</f>
        <v>9201</v>
      </c>
      <c r="J111" s="12">
        <f>VLOOKUP($A111,'[1]Résultats B2017'!$A$10:$U$135,21,FALSE)</f>
        <v>621988</v>
      </c>
    </row>
    <row r="112" spans="1:10" ht="12.75" customHeight="1" x14ac:dyDescent="0.2">
      <c r="A112" s="12">
        <v>151</v>
      </c>
      <c r="B112" s="13" t="s">
        <v>25</v>
      </c>
      <c r="C112" s="14">
        <v>752.33333333333337</v>
      </c>
      <c r="D112" s="15">
        <f>VLOOKUP($A112,'[1]Résultats B2017'!$A$10:$U$135,5,FALSE)</f>
        <v>0.85336442237927768</v>
      </c>
      <c r="E112" s="12">
        <f>VLOOKUP($A112,'[1]Résultats B2017'!$A$10:$U$135,8,FALSE)</f>
        <v>42.619415807560138</v>
      </c>
      <c r="F112" s="12">
        <f>VLOOKUP($A112,'[1]Résultats B2017'!$A$10:$U$135,12,FALSE)</f>
        <v>49609</v>
      </c>
      <c r="G112" s="16">
        <f>VLOOKUP($A112,'[1]Résultats B2017'!$A$10:$U$135,16,FALSE)</f>
        <v>36643.728825899241</v>
      </c>
      <c r="H112" s="12">
        <f>VLOOKUP($A112,'[1]Résultats B2017'!$A$10:$U$135,17,FALSE)</f>
        <v>23.001718213058421</v>
      </c>
      <c r="I112" s="12">
        <f>VLOOKUP($A112,'[1]Résultats B2017'!$A$10:$U$135,18,FALSE)</f>
        <v>26774</v>
      </c>
      <c r="J112" s="12">
        <f>VLOOKUP($A112,'[1]Résultats B2017'!$A$10:$U$135,21,FALSE)</f>
        <v>76383</v>
      </c>
    </row>
    <row r="113" spans="1:10" ht="12.75" customHeight="1" x14ac:dyDescent="0.2">
      <c r="A113" s="12">
        <v>152</v>
      </c>
      <c r="B113" s="13" t="s">
        <v>5</v>
      </c>
      <c r="C113" s="14">
        <v>2934.6666666666665</v>
      </c>
      <c r="D113" s="15">
        <f>VLOOKUP($A113,'[1]Résultats B2017'!$A$10:$U$135,5,FALSE)</f>
        <v>2.8444226558847867</v>
      </c>
      <c r="E113" s="12">
        <f>VLOOKUP($A113,'[1]Résultats B2017'!$A$10:$U$135,8,FALSE)</f>
        <v>-1194.7482193986609</v>
      </c>
      <c r="F113" s="12">
        <f>VLOOKUP($A113,'[1]Résultats B2017'!$A$10:$U$135,12,FALSE)</f>
        <v>-519715</v>
      </c>
      <c r="G113" s="16">
        <f>VLOOKUP($A113,'[1]Résultats B2017'!$A$10:$U$135,16,FALSE)</f>
        <v>89779.591002717352</v>
      </c>
      <c r="H113" s="12">
        <f>VLOOKUP($A113,'[1]Résultats B2017'!$A$10:$U$135,17,FALSE)</f>
        <v>150.80229885057472</v>
      </c>
      <c r="I113" s="12">
        <f>VLOOKUP($A113,'[1]Résultats B2017'!$A$10:$U$135,18,FALSE)</f>
        <v>65599</v>
      </c>
      <c r="J113" s="12">
        <f>VLOOKUP($A113,'[1]Résultats B2017'!$A$10:$U$135,21,FALSE)</f>
        <v>-454116</v>
      </c>
    </row>
    <row r="114" spans="1:10" ht="12.75" customHeight="1" x14ac:dyDescent="0.2">
      <c r="A114" s="12">
        <v>153</v>
      </c>
      <c r="B114" s="13" t="s">
        <v>93</v>
      </c>
      <c r="C114" s="14">
        <v>848.66666666666663</v>
      </c>
      <c r="D114" s="15">
        <f>VLOOKUP($A114,'[1]Résultats B2017'!$A$10:$U$135,5,FALSE)</f>
        <v>0.68283599626236635</v>
      </c>
      <c r="E114" s="12">
        <f>VLOOKUP($A114,'[1]Résultats B2017'!$A$10:$U$135,8,FALSE)</f>
        <v>495.74095895467968</v>
      </c>
      <c r="F114" s="12">
        <f>VLOOKUP($A114,'[1]Résultats B2017'!$A$10:$U$135,12,FALSE)</f>
        <v>833341</v>
      </c>
      <c r="G114" s="16">
        <f>VLOOKUP($A114,'[1]Résultats B2017'!$A$10:$U$135,16,FALSE)</f>
        <v>-319834.27049608994</v>
      </c>
      <c r="H114" s="12">
        <f>VLOOKUP($A114,'[1]Résultats B2017'!$A$10:$U$135,17,FALSE)</f>
        <v>0</v>
      </c>
      <c r="I114" s="12">
        <f>VLOOKUP($A114,'[1]Résultats B2017'!$A$10:$U$135,18,FALSE)</f>
        <v>0</v>
      </c>
      <c r="J114" s="12">
        <f>VLOOKUP($A114,'[1]Résultats B2017'!$A$10:$U$135,21,FALSE)</f>
        <v>833341</v>
      </c>
    </row>
    <row r="115" spans="1:10" ht="12.75" customHeight="1" x14ac:dyDescent="0.2">
      <c r="A115" s="12">
        <v>155</v>
      </c>
      <c r="B115" s="13" t="s">
        <v>114</v>
      </c>
      <c r="C115" s="14">
        <v>1526.6666666666667</v>
      </c>
      <c r="D115" s="15">
        <f>VLOOKUP($A115,'[1]Résultats B2017'!$A$10:$U$135,5,FALSE)</f>
        <v>0.60268530711986523</v>
      </c>
      <c r="E115" s="12">
        <f>VLOOKUP($A115,'[1]Résultats B2017'!$A$10:$U$135,8,FALSE)</f>
        <v>755.3340973035522</v>
      </c>
      <c r="F115" s="12">
        <f>VLOOKUP($A115,'[1]Résultats B2017'!$A$10:$U$135,12,FALSE)</f>
        <v>2931602</v>
      </c>
      <c r="G115" s="16">
        <f>VLOOKUP($A115,'[1]Résultats B2017'!$A$10:$U$135,16,FALSE)</f>
        <v>-812068.84489678626</v>
      </c>
      <c r="H115" s="12">
        <f>VLOOKUP($A115,'[1]Résultats B2017'!$A$10:$U$135,17,FALSE)</f>
        <v>0</v>
      </c>
      <c r="I115" s="12">
        <f>VLOOKUP($A115,'[1]Résultats B2017'!$A$10:$U$135,18,FALSE)</f>
        <v>0</v>
      </c>
      <c r="J115" s="12">
        <f>VLOOKUP($A115,'[1]Résultats B2017'!$A$10:$U$135,21,FALSE)</f>
        <v>2931602</v>
      </c>
    </row>
    <row r="116" spans="1:10" ht="12.75" customHeight="1" x14ac:dyDescent="0.2">
      <c r="A116" s="12">
        <v>156</v>
      </c>
      <c r="B116" s="13" t="s">
        <v>19</v>
      </c>
      <c r="C116" s="14">
        <v>532.66666666666663</v>
      </c>
      <c r="D116" s="15">
        <f>VLOOKUP($A116,'[1]Résultats B2017'!$A$10:$U$135,5,FALSE)</f>
        <v>1.1665507575432963</v>
      </c>
      <c r="E116" s="12">
        <f>VLOOKUP($A116,'[1]Résultats B2017'!$A$10:$U$135,8,FALSE)</f>
        <v>-107.88537018858933</v>
      </c>
      <c r="F116" s="12">
        <f>VLOOKUP($A116,'[1]Résultats B2017'!$A$10:$U$135,12,FALSE)</f>
        <v>-132052</v>
      </c>
      <c r="G116" s="16">
        <f>VLOOKUP($A116,'[1]Résultats B2017'!$A$10:$U$135,16,FALSE)</f>
        <v>209415.10414821256</v>
      </c>
      <c r="H116" s="12">
        <f>VLOOKUP($A116,'[1]Résultats B2017'!$A$10:$U$135,17,FALSE)</f>
        <v>125.01062091503267</v>
      </c>
      <c r="I116" s="12">
        <f>VLOOKUP($A116,'[1]Résultats B2017'!$A$10:$U$135,18,FALSE)</f>
        <v>153013</v>
      </c>
      <c r="J116" s="12">
        <f>VLOOKUP($A116,'[1]Résultats B2017'!$A$10:$U$135,21,FALSE)</f>
        <v>20961</v>
      </c>
    </row>
    <row r="117" spans="1:10" ht="12.75" customHeight="1" x14ac:dyDescent="0.2">
      <c r="A117" s="12">
        <v>157</v>
      </c>
      <c r="B117" s="13" t="s">
        <v>97</v>
      </c>
      <c r="C117" s="14">
        <v>684.66666666666663</v>
      </c>
      <c r="D117" s="15">
        <f>VLOOKUP($A117,'[1]Résultats B2017'!$A$10:$U$135,5,FALSE)</f>
        <v>0.68409854254130309</v>
      </c>
      <c r="E117" s="12">
        <f>VLOOKUP($A117,'[1]Résultats B2017'!$A$10:$U$135,8,FALSE)</f>
        <v>491.65180695403751</v>
      </c>
      <c r="F117" s="12">
        <f>VLOOKUP($A117,'[1]Résultats B2017'!$A$10:$U$135,12,FALSE)</f>
        <v>903328</v>
      </c>
      <c r="G117" s="16">
        <f>VLOOKUP($A117,'[1]Résultats B2017'!$A$10:$U$135,16,FALSE)</f>
        <v>-349282.24087258964</v>
      </c>
      <c r="H117" s="12">
        <f>VLOOKUP($A117,'[1]Résultats B2017'!$A$10:$U$135,17,FALSE)</f>
        <v>0</v>
      </c>
      <c r="I117" s="12">
        <f>VLOOKUP($A117,'[1]Résultats B2017'!$A$10:$U$135,18,FALSE)</f>
        <v>0</v>
      </c>
      <c r="J117" s="12">
        <f>VLOOKUP($A117,'[1]Résultats B2017'!$A$10:$U$135,21,FALSE)</f>
        <v>903328</v>
      </c>
    </row>
    <row r="118" spans="1:10" ht="12.75" customHeight="1" x14ac:dyDescent="0.2">
      <c r="A118" s="12">
        <v>158</v>
      </c>
      <c r="B118" s="13" t="s">
        <v>120</v>
      </c>
      <c r="C118" s="14">
        <v>1047</v>
      </c>
      <c r="D118" s="15">
        <f>VLOOKUP($A118,'[1]Résultats B2017'!$A$10:$U$135,5,FALSE)</f>
        <v>0.625518482247303</v>
      </c>
      <c r="E118" s="12">
        <f>VLOOKUP($A118,'[1]Résultats B2017'!$A$10:$U$135,8,FALSE)</f>
        <v>681.38170022231611</v>
      </c>
      <c r="F118" s="12">
        <f>VLOOKUP($A118,'[1]Résultats B2017'!$A$10:$U$135,12,FALSE)</f>
        <v>443579</v>
      </c>
      <c r="G118" s="16">
        <f>VLOOKUP($A118,'[1]Résultats B2017'!$A$10:$U$135,16,FALSE)</f>
        <v>102010.75376937904</v>
      </c>
      <c r="H118" s="12">
        <f>VLOOKUP($A118,'[1]Résultats B2017'!$A$10:$U$135,17,FALSE)</f>
        <v>114.49462365591398</v>
      </c>
      <c r="I118" s="12">
        <f>VLOOKUP($A118,'[1]Résultats B2017'!$A$10:$U$135,18,FALSE)</f>
        <v>74536</v>
      </c>
      <c r="J118" s="12">
        <f>VLOOKUP($A118,'[1]Résultats B2017'!$A$10:$U$135,21,FALSE)</f>
        <v>518115</v>
      </c>
    </row>
    <row r="119" spans="1:10" ht="12.75" customHeight="1" x14ac:dyDescent="0.2">
      <c r="A119" s="12">
        <v>159</v>
      </c>
      <c r="B119" s="13" t="s">
        <v>26</v>
      </c>
      <c r="C119" s="14">
        <v>348.33333333333331</v>
      </c>
      <c r="D119" s="15">
        <f>VLOOKUP($A119,'[1]Résultats B2017'!$A$10:$U$135,5,FALSE)</f>
        <v>1.4858472903359097</v>
      </c>
      <c r="E119" s="12">
        <f>VLOOKUP($A119,'[1]Résultats B2017'!$A$10:$U$135,8,FALSE)</f>
        <v>-314.71375781275992</v>
      </c>
      <c r="F119" s="12">
        <f>VLOOKUP($A119,'[1]Résultats B2017'!$A$10:$U$135,12,FALSE)</f>
        <v>-396539</v>
      </c>
      <c r="G119" s="16">
        <f>VLOOKUP($A119,'[1]Résultats B2017'!$A$10:$U$135,16,FALSE)</f>
        <v>586680.1669337576</v>
      </c>
      <c r="H119" s="12">
        <f>VLOOKUP($A119,'[1]Résultats B2017'!$A$10:$U$135,17,FALSE)</f>
        <v>340.21349206349208</v>
      </c>
      <c r="I119" s="12">
        <f>VLOOKUP($A119,'[1]Résultats B2017'!$A$10:$U$135,18,FALSE)</f>
        <v>428669</v>
      </c>
      <c r="J119" s="12">
        <f>VLOOKUP($A119,'[1]Résultats B2017'!$A$10:$U$135,21,FALSE)</f>
        <v>32130</v>
      </c>
    </row>
    <row r="120" spans="1:10" ht="12.75" customHeight="1" x14ac:dyDescent="0.2">
      <c r="A120" s="12">
        <v>160</v>
      </c>
      <c r="B120" s="13" t="s">
        <v>85</v>
      </c>
      <c r="C120" s="14">
        <v>1481</v>
      </c>
      <c r="D120" s="15">
        <f>VLOOKUP($A120,'[1]Résultats B2017'!$A$10:$U$135,5,FALSE)</f>
        <v>0.74216764002854152</v>
      </c>
      <c r="E120" s="12">
        <f>VLOOKUP($A120,'[1]Résultats B2017'!$A$10:$U$135,8,FALSE)</f>
        <v>303.57682694983714</v>
      </c>
      <c r="F120" s="12">
        <f>VLOOKUP($A120,'[1]Résultats B2017'!$A$10:$U$135,12,FALSE)</f>
        <v>1671534</v>
      </c>
      <c r="G120" s="16">
        <f>VLOOKUP($A120,'[1]Résultats B2017'!$A$10:$U$135,16,FALSE)</f>
        <v>-1649097.3727331259</v>
      </c>
      <c r="H120" s="12">
        <f>VLOOKUP($A120,'[1]Résultats B2017'!$A$10:$U$135,17,FALSE)</f>
        <v>0</v>
      </c>
      <c r="I120" s="12">
        <f>VLOOKUP($A120,'[1]Résultats B2017'!$A$10:$U$135,18,FALSE)</f>
        <v>0</v>
      </c>
      <c r="J120" s="12">
        <f>VLOOKUP($A120,'[1]Résultats B2017'!$A$10:$U$135,21,FALSE)</f>
        <v>1671534</v>
      </c>
    </row>
    <row r="121" spans="1:10" ht="12.75" customHeight="1" x14ac:dyDescent="0.2">
      <c r="A121" s="12">
        <v>161</v>
      </c>
      <c r="B121" s="13" t="s">
        <v>45</v>
      </c>
      <c r="C121" s="14">
        <v>139.33333333333334</v>
      </c>
      <c r="D121" s="15">
        <f>VLOOKUP($A121,'[1]Résultats B2017'!$A$10:$U$135,5,FALSE)</f>
        <v>0.93234042411482476</v>
      </c>
      <c r="E121" s="12">
        <f>VLOOKUP($A121,'[1]Résultats B2017'!$A$10:$U$135,8,FALSE)</f>
        <v>6.7109895102822934</v>
      </c>
      <c r="F121" s="12">
        <f>VLOOKUP($A121,'[1]Résultats B2017'!$A$10:$U$135,12,FALSE)</f>
        <v>56789</v>
      </c>
      <c r="G121" s="16">
        <f>VLOOKUP($A121,'[1]Résultats B2017'!$A$10:$U$135,16,FALSE)</f>
        <v>-3745656.3017959567</v>
      </c>
      <c r="H121" s="12">
        <f>VLOOKUP($A121,'[1]Résultats B2017'!$A$10:$U$135,17,FALSE)</f>
        <v>0</v>
      </c>
      <c r="I121" s="12">
        <f>VLOOKUP($A121,'[1]Résultats B2017'!$A$10:$U$135,18,FALSE)</f>
        <v>0</v>
      </c>
      <c r="J121" s="12">
        <f>VLOOKUP($A121,'[1]Résultats B2017'!$A$10:$U$135,21,FALSE)</f>
        <v>56789</v>
      </c>
    </row>
    <row r="122" spans="1:10" ht="12.75" customHeight="1" x14ac:dyDescent="0.2">
      <c r="A122" s="12">
        <v>162</v>
      </c>
      <c r="B122" s="13" t="s">
        <v>50</v>
      </c>
      <c r="C122" s="14">
        <v>4043</v>
      </c>
      <c r="D122" s="15">
        <f>VLOOKUP($A122,'[1]Résultats B2017'!$A$10:$U$135,5,FALSE)</f>
        <v>0.83849960588534056</v>
      </c>
      <c r="E122" s="12">
        <f>VLOOKUP($A122,'[1]Résultats B2017'!$A$10:$U$135,8,FALSE)</f>
        <v>53.682508574228322</v>
      </c>
      <c r="F122" s="12">
        <f>VLOOKUP($A122,'[1]Résultats B2017'!$A$10:$U$135,12,FALSE)</f>
        <v>173985</v>
      </c>
      <c r="G122" s="16">
        <f>VLOOKUP($A122,'[1]Résultats B2017'!$A$10:$U$135,16,FALSE)</f>
        <v>-865188.28161132487</v>
      </c>
      <c r="H122" s="12">
        <f>VLOOKUP($A122,'[1]Résultats B2017'!$A$10:$U$135,17,FALSE)</f>
        <v>0</v>
      </c>
      <c r="I122" s="12">
        <f>VLOOKUP($A122,'[1]Résultats B2017'!$A$10:$U$135,18,FALSE)</f>
        <v>0</v>
      </c>
      <c r="J122" s="12">
        <f>VLOOKUP($A122,'[1]Résultats B2017'!$A$10:$U$135,21,FALSE)</f>
        <v>173985</v>
      </c>
    </row>
    <row r="123" spans="1:10" ht="12.75" customHeight="1" x14ac:dyDescent="0.2">
      <c r="A123" s="12">
        <v>163</v>
      </c>
      <c r="B123" s="13" t="s">
        <v>76</v>
      </c>
      <c r="C123" s="14">
        <v>1101</v>
      </c>
      <c r="D123" s="15">
        <f>VLOOKUP($A123,'[1]Résultats B2017'!$A$10:$U$135,5,FALSE)</f>
        <v>0.74440084796450279</v>
      </c>
      <c r="E123" s="12">
        <f>VLOOKUP($A123,'[1]Résultats B2017'!$A$10:$U$135,8,FALSE)</f>
        <v>296.34388281817644</v>
      </c>
      <c r="F123" s="12">
        <f>VLOOKUP($A123,'[1]Résultats B2017'!$A$10:$U$135,12,FALSE)</f>
        <v>278761</v>
      </c>
      <c r="G123" s="16">
        <f>VLOOKUP($A123,'[1]Résultats B2017'!$A$10:$U$135,16,FALSE)</f>
        <v>15752.540052273976</v>
      </c>
      <c r="H123" s="12">
        <f>VLOOKUP($A123,'[1]Résultats B2017'!$A$10:$U$135,17,FALSE)</f>
        <v>12.236002834868888</v>
      </c>
      <c r="I123" s="12">
        <f>VLOOKUP($A123,'[1]Résultats B2017'!$A$10:$U$135,18,FALSE)</f>
        <v>11510</v>
      </c>
      <c r="J123" s="12">
        <f>VLOOKUP($A123,'[1]Résultats B2017'!$A$10:$U$135,21,FALSE)</f>
        <v>290271</v>
      </c>
    </row>
    <row r="124" spans="1:10" ht="12.75" customHeight="1" x14ac:dyDescent="0.2">
      <c r="A124" s="12">
        <v>164</v>
      </c>
      <c r="B124" s="13" t="s">
        <v>55</v>
      </c>
      <c r="C124" s="14">
        <v>1763.3333333333333</v>
      </c>
      <c r="D124" s="15">
        <f>VLOOKUP($A124,'[1]Résultats B2017'!$A$10:$U$135,5,FALSE)</f>
        <v>0.88465963041218687</v>
      </c>
      <c r="E124" s="12">
        <f>VLOOKUP($A124,'[1]Résultats B2017'!$A$10:$U$135,8,FALSE)</f>
        <v>24.012371615312791</v>
      </c>
      <c r="F124" s="12">
        <f>VLOOKUP($A124,'[1]Résultats B2017'!$A$10:$U$135,12,FALSE)</f>
        <v>90536</v>
      </c>
      <c r="G124" s="16">
        <f>VLOOKUP($A124,'[1]Résultats B2017'!$A$10:$U$135,16,FALSE)</f>
        <v>166395.63241786393</v>
      </c>
      <c r="H124" s="12">
        <f>VLOOKUP($A124,'[1]Résultats B2017'!$A$10:$U$135,17,FALSE)</f>
        <v>28.38001867413632</v>
      </c>
      <c r="I124" s="12">
        <f>VLOOKUP($A124,'[1]Résultats B2017'!$A$10:$U$135,18,FALSE)</f>
        <v>121580</v>
      </c>
      <c r="J124" s="12">
        <f>VLOOKUP($A124,'[1]Résultats B2017'!$A$10:$U$135,21,FALSE)</f>
        <v>212116</v>
      </c>
    </row>
    <row r="125" spans="1:10" ht="12.75" customHeight="1" x14ac:dyDescent="0.2">
      <c r="A125" s="12">
        <v>165</v>
      </c>
      <c r="B125" s="13" t="s">
        <v>61</v>
      </c>
      <c r="C125" s="14">
        <v>566</v>
      </c>
      <c r="D125" s="15">
        <f>VLOOKUP($A125,'[1]Résultats B2017'!$A$10:$U$135,5,FALSE)</f>
        <v>0.95450164721639641</v>
      </c>
      <c r="E125" s="12">
        <f>VLOOKUP($A125,'[1]Résultats B2017'!$A$10:$U$135,8,FALSE)</f>
        <v>2.5996640537514</v>
      </c>
      <c r="F125" s="12">
        <f>VLOOKUP($A125,'[1]Résultats B2017'!$A$10:$U$135,12,FALSE)</f>
        <v>4643</v>
      </c>
      <c r="G125" s="16">
        <f>VLOOKUP($A125,'[1]Résultats B2017'!$A$10:$U$135,16,FALSE)</f>
        <v>653610.43308233458</v>
      </c>
      <c r="H125" s="12">
        <f>VLOOKUP($A125,'[1]Résultats B2017'!$A$10:$U$135,17,FALSE)</f>
        <v>267.39753639417694</v>
      </c>
      <c r="I125" s="12">
        <f>VLOOKUP($A125,'[1]Résultats B2017'!$A$10:$U$135,18,FALSE)</f>
        <v>477572</v>
      </c>
      <c r="J125" s="12">
        <f>VLOOKUP($A125,'[1]Résultats B2017'!$A$10:$U$135,21,FALSE)</f>
        <v>482215</v>
      </c>
    </row>
    <row r="126" spans="1:10" ht="12.75" customHeight="1" x14ac:dyDescent="0.2">
      <c r="A126" s="12">
        <v>166</v>
      </c>
      <c r="B126" s="13" t="s">
        <v>64</v>
      </c>
      <c r="C126" s="14">
        <v>1265.6666666666667</v>
      </c>
      <c r="D126" s="15">
        <f>VLOOKUP($A126,'[1]Résultats B2017'!$A$10:$U$135,5,FALSE)</f>
        <v>0.82171314903272652</v>
      </c>
      <c r="E126" s="12">
        <f>VLOOKUP($A126,'[1]Résultats B2017'!$A$10:$U$135,8,FALSE)</f>
        <v>67.994517385658625</v>
      </c>
      <c r="F126" s="12">
        <f>VLOOKUP($A126,'[1]Résultats B2017'!$A$10:$U$135,12,FALSE)</f>
        <v>157090</v>
      </c>
      <c r="G126" s="16">
        <f>VLOOKUP($A126,'[1]Résultats B2017'!$A$10:$U$135,16,FALSE)</f>
        <v>-57267.288227828147</v>
      </c>
      <c r="H126" s="12">
        <f>VLOOKUP($A126,'[1]Résultats B2017'!$A$10:$U$135,17,FALSE)</f>
        <v>0</v>
      </c>
      <c r="I126" s="12">
        <f>VLOOKUP($A126,'[1]Résultats B2017'!$A$10:$U$135,18,FALSE)</f>
        <v>0</v>
      </c>
      <c r="J126" s="12">
        <f>VLOOKUP($A126,'[1]Résultats B2017'!$A$10:$U$135,21,FALSE)</f>
        <v>157090</v>
      </c>
    </row>
    <row r="127" spans="1:10" ht="12.75" customHeight="1" thickBot="1" x14ac:dyDescent="0.25">
      <c r="A127" s="17">
        <v>167</v>
      </c>
      <c r="B127" s="18" t="s">
        <v>67</v>
      </c>
      <c r="C127" s="19">
        <v>3486.6666666666665</v>
      </c>
      <c r="D127" s="20">
        <f>VLOOKUP($A127,'[1]Résultats B2017'!$A$10:$U$135,5,FALSE)</f>
        <v>0.84648920321439247</v>
      </c>
      <c r="E127" s="17">
        <f>VLOOKUP($A127,'[1]Résultats B2017'!$A$10:$U$135,8,FALSE)</f>
        <v>47.552097902097898</v>
      </c>
      <c r="F127" s="17">
        <f>VLOOKUP($A127,'[1]Résultats B2017'!$A$10:$U$135,12,FALSE)</f>
        <v>165862</v>
      </c>
      <c r="G127" s="21">
        <f>VLOOKUP($A127,'[1]Résultats B2017'!$A$10:$U$135,16,FALSE)</f>
        <v>-392525.7884943941</v>
      </c>
      <c r="H127" s="17">
        <f>VLOOKUP($A127,'[1]Résultats B2017'!$A$10:$U$135,17,FALSE)</f>
        <v>0</v>
      </c>
      <c r="I127" s="17">
        <f>VLOOKUP($A127,'[1]Résultats B2017'!$A$10:$U$135,18,FALSE)</f>
        <v>0</v>
      </c>
      <c r="J127" s="17">
        <f>VLOOKUP($A127,'[1]Résultats B2017'!$A$10:$U$135,21,FALSE)</f>
        <v>165862</v>
      </c>
    </row>
    <row r="128" spans="1:10" x14ac:dyDescent="0.2">
      <c r="E128" s="10"/>
      <c r="F128" s="10"/>
      <c r="G128" s="10"/>
      <c r="H128" s="10"/>
      <c r="I128" s="10"/>
      <c r="J128" s="10"/>
    </row>
    <row r="131" spans="2:9" x14ac:dyDescent="0.2">
      <c r="B131" s="5"/>
      <c r="C131" s="5"/>
      <c r="E131" s="6"/>
      <c r="F131" s="6"/>
      <c r="I131" s="6"/>
    </row>
    <row r="132" spans="2:9" x14ac:dyDescent="0.2">
      <c r="B132" s="5"/>
      <c r="C132" s="5"/>
      <c r="E132" s="6"/>
      <c r="F132" s="6"/>
      <c r="I132" s="6"/>
    </row>
    <row r="133" spans="2:9" x14ac:dyDescent="0.2">
      <c r="B133" s="8"/>
      <c r="C133" s="8"/>
      <c r="D133" s="8"/>
      <c r="E133" s="9"/>
      <c r="F133" s="9"/>
      <c r="I133" s="9"/>
    </row>
    <row r="136" spans="2:9" x14ac:dyDescent="0.2">
      <c r="B136" s="7"/>
      <c r="C136" s="7"/>
      <c r="D136" s="7"/>
      <c r="E136" s="9"/>
      <c r="F136" s="9"/>
      <c r="I136" s="9"/>
    </row>
    <row r="140" spans="2:9" x14ac:dyDescent="0.2">
      <c r="B140" s="7"/>
      <c r="C140" s="7"/>
      <c r="D140" s="7"/>
      <c r="E140" s="9"/>
      <c r="F140" s="9"/>
      <c r="I140" s="9"/>
    </row>
  </sheetData>
  <phoneticPr fontId="2" type="noConversion"/>
  <pageMargins left="0.19685039370078741" right="0.19685039370078741" top="0.59055118110236227" bottom="0.43307086614173229" header="0.15748031496062992" footer="0.19685039370078741"/>
  <pageSetup paperSize="9" scale="46" orientation="portrait" r:id="rId1"/>
  <headerFooter alignWithMargins="0">
    <oddHeader>&amp;C&amp;"Arial,Gras"&amp;11Äufnung und Verteilung des interkommunalen Finanzausgleichs 2017 pro Gemeinde&amp;R&amp;"Arial,Gras"&amp;12BEILAGE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zoomScaleNormal="100" workbookViewId="0">
      <selection activeCell="L134" sqref="L134"/>
    </sheetView>
  </sheetViews>
  <sheetFormatPr baseColWidth="10" defaultRowHeight="12.75" x14ac:dyDescent="0.2"/>
  <cols>
    <col min="1" max="1" width="3.5703125" style="4" bestFit="1" customWidth="1"/>
    <col min="2" max="2" width="20.28515625" style="4" customWidth="1"/>
    <col min="3" max="3" width="20.28515625" style="4" hidden="1" customWidth="1"/>
    <col min="4" max="4" width="10.42578125" style="4" customWidth="1"/>
    <col min="5" max="5" width="23" style="4" customWidth="1"/>
    <col min="6" max="6" width="14" style="4" bestFit="1" customWidth="1"/>
    <col min="7" max="7" width="11.85546875" style="4" customWidth="1"/>
    <col min="8" max="8" width="23.140625" style="4" bestFit="1" customWidth="1"/>
    <col min="9" max="9" width="13.140625" style="4" bestFit="1" customWidth="1"/>
    <col min="10" max="10" width="22.140625" style="4" bestFit="1" customWidth="1"/>
  </cols>
  <sheetData>
    <row r="1" spans="1:10" ht="68.25" thickBot="1" x14ac:dyDescent="0.25">
      <c r="A1" s="1" t="s">
        <v>123</v>
      </c>
      <c r="B1" s="2" t="s">
        <v>0</v>
      </c>
      <c r="C1" s="1" t="s">
        <v>128</v>
      </c>
      <c r="D1" s="3" t="s">
        <v>140</v>
      </c>
      <c r="E1" s="3" t="s">
        <v>125</v>
      </c>
      <c r="F1" s="3" t="s">
        <v>124</v>
      </c>
      <c r="G1" s="3" t="s">
        <v>141</v>
      </c>
      <c r="H1" s="3" t="s">
        <v>126</v>
      </c>
      <c r="I1" s="3" t="s">
        <v>127</v>
      </c>
      <c r="J1" s="3" t="s">
        <v>142</v>
      </c>
    </row>
    <row r="2" spans="1:10" x14ac:dyDescent="0.2">
      <c r="A2" s="12">
        <v>2</v>
      </c>
      <c r="B2" s="13" t="s">
        <v>44</v>
      </c>
      <c r="C2" s="14">
        <v>448.66666666666669</v>
      </c>
      <c r="D2" s="15">
        <v>1.0948638253766561</v>
      </c>
      <c r="E2" s="12">
        <v>-61.449248680875648</v>
      </c>
      <c r="F2" s="12">
        <v>-26771</v>
      </c>
      <c r="G2" s="16">
        <v>297422.22672503744</v>
      </c>
      <c r="H2" s="12">
        <v>498.81484315225708</v>
      </c>
      <c r="I2" s="12">
        <v>217317</v>
      </c>
      <c r="J2" s="12">
        <v>190546</v>
      </c>
    </row>
    <row r="3" spans="1:10" x14ac:dyDescent="0.2">
      <c r="A3" s="12">
        <v>4</v>
      </c>
      <c r="B3" s="13" t="s">
        <v>23</v>
      </c>
      <c r="C3" s="14">
        <v>147.66666666666666</v>
      </c>
      <c r="D3" s="15">
        <v>1.5211624120756777</v>
      </c>
      <c r="E3" s="12">
        <v>-337.58957680241269</v>
      </c>
      <c r="F3" s="12">
        <v>-50976</v>
      </c>
      <c r="G3" s="16">
        <v>147202.57410961683</v>
      </c>
      <c r="H3" s="12">
        <v>712.29139072847681</v>
      </c>
      <c r="I3" s="12">
        <v>107556</v>
      </c>
      <c r="J3" s="12">
        <v>56580</v>
      </c>
    </row>
    <row r="4" spans="1:10" x14ac:dyDescent="0.2">
      <c r="A4" s="12">
        <v>6</v>
      </c>
      <c r="B4" s="13" t="s">
        <v>39</v>
      </c>
      <c r="C4" s="14">
        <v>524.66666666666663</v>
      </c>
      <c r="D4" s="15">
        <v>1.2916813045620223</v>
      </c>
      <c r="E4" s="12">
        <v>-188.94027252673433</v>
      </c>
      <c r="F4" s="12">
        <v>-101776</v>
      </c>
      <c r="G4" s="16">
        <v>385189.50539892836</v>
      </c>
      <c r="H4" s="12">
        <v>522.48638613861385</v>
      </c>
      <c r="I4" s="12">
        <v>281446</v>
      </c>
      <c r="J4" s="12">
        <v>179670</v>
      </c>
    </row>
    <row r="5" spans="1:10" x14ac:dyDescent="0.2">
      <c r="A5" s="12">
        <v>7</v>
      </c>
      <c r="B5" s="13" t="s">
        <v>68</v>
      </c>
      <c r="C5" s="14">
        <v>960.66666666666663</v>
      </c>
      <c r="D5" s="15">
        <v>0.94036538508599776</v>
      </c>
      <c r="E5" s="12">
        <v>4.9624297752808983</v>
      </c>
      <c r="F5" s="12">
        <v>4711</v>
      </c>
      <c r="G5" s="16">
        <v>141975.26490681985</v>
      </c>
      <c r="H5" s="12">
        <v>109.27352528089887</v>
      </c>
      <c r="I5" s="12">
        <v>103737</v>
      </c>
      <c r="J5" s="12">
        <v>108448</v>
      </c>
    </row>
    <row r="6" spans="1:10" x14ac:dyDescent="0.2">
      <c r="A6" s="12">
        <v>8</v>
      </c>
      <c r="B6" s="13" t="s">
        <v>13</v>
      </c>
      <c r="C6" s="14">
        <v>290.33333333333331</v>
      </c>
      <c r="D6" s="15">
        <v>1.5939001332365466</v>
      </c>
      <c r="E6" s="12">
        <v>-384.70636023748494</v>
      </c>
      <c r="F6" s="12">
        <v>-122593</v>
      </c>
      <c r="G6" s="16">
        <v>148391.32450913326</v>
      </c>
      <c r="H6" s="12">
        <v>340.24581589958154</v>
      </c>
      <c r="I6" s="12">
        <v>108425</v>
      </c>
      <c r="J6" s="12">
        <v>-14168</v>
      </c>
    </row>
    <row r="7" spans="1:10" x14ac:dyDescent="0.2">
      <c r="A7" s="12">
        <v>11</v>
      </c>
      <c r="B7" s="13" t="s">
        <v>116</v>
      </c>
      <c r="C7" s="14">
        <v>302.66666666666669</v>
      </c>
      <c r="D7" s="15">
        <v>0.65068048580175897</v>
      </c>
      <c r="E7" s="12">
        <v>599.8866620669537</v>
      </c>
      <c r="F7" s="12">
        <v>175367</v>
      </c>
      <c r="G7" s="16">
        <v>93214.753940587252</v>
      </c>
      <c r="H7" s="12">
        <v>232.98403648802739</v>
      </c>
      <c r="I7" s="12">
        <v>68109</v>
      </c>
      <c r="J7" s="12">
        <v>243476</v>
      </c>
    </row>
    <row r="8" spans="1:10" ht="12.75" customHeight="1" x14ac:dyDescent="0.2">
      <c r="A8" s="12">
        <v>13</v>
      </c>
      <c r="B8" s="22" t="s">
        <v>143</v>
      </c>
      <c r="C8" s="14">
        <v>495.33333333333331</v>
      </c>
      <c r="D8" s="15">
        <v>1.0236889016715711</v>
      </c>
      <c r="E8" s="12">
        <v>-15.344787162160902</v>
      </c>
      <c r="F8" s="12">
        <v>-19549</v>
      </c>
      <c r="G8" s="16">
        <v>1003595.6579993484</v>
      </c>
      <c r="H8" s="12">
        <v>575.585557299843</v>
      </c>
      <c r="I8" s="12">
        <v>733296</v>
      </c>
      <c r="J8" s="12">
        <v>713747</v>
      </c>
    </row>
    <row r="9" spans="1:10" x14ac:dyDescent="0.2">
      <c r="A9" s="12">
        <v>15</v>
      </c>
      <c r="B9" s="13" t="s">
        <v>33</v>
      </c>
      <c r="C9" s="14">
        <v>717</v>
      </c>
      <c r="D9" s="15">
        <v>1.2626793337762037</v>
      </c>
      <c r="E9" s="12">
        <v>-170.1538773125707</v>
      </c>
      <c r="F9" s="12">
        <v>-115421</v>
      </c>
      <c r="G9" s="16">
        <v>560439.34797305311</v>
      </c>
      <c r="H9" s="12">
        <v>603.67813267813267</v>
      </c>
      <c r="I9" s="12">
        <v>409495</v>
      </c>
      <c r="J9" s="12">
        <v>294074</v>
      </c>
    </row>
    <row r="10" spans="1:10" x14ac:dyDescent="0.2">
      <c r="A10" s="12">
        <v>22</v>
      </c>
      <c r="B10" s="22" t="s">
        <v>135</v>
      </c>
      <c r="C10" s="14">
        <v>402.33333333333331</v>
      </c>
      <c r="D10" s="15">
        <v>1.3372232848734853</v>
      </c>
      <c r="E10" s="12">
        <v>-218.4406691475445</v>
      </c>
      <c r="F10" s="12">
        <v>-95968</v>
      </c>
      <c r="G10" s="16">
        <v>345762.55657426838</v>
      </c>
      <c r="H10" s="12">
        <v>575.04855842185134</v>
      </c>
      <c r="I10" s="12">
        <v>252638</v>
      </c>
      <c r="J10" s="12">
        <v>156670</v>
      </c>
    </row>
    <row r="11" spans="1:10" x14ac:dyDescent="0.2">
      <c r="A11" s="12">
        <v>23</v>
      </c>
      <c r="B11" s="13" t="s">
        <v>30</v>
      </c>
      <c r="C11" s="14">
        <v>27</v>
      </c>
      <c r="D11" s="15">
        <v>2.0645657192273359</v>
      </c>
      <c r="E11" s="12">
        <v>-689.58597608940011</v>
      </c>
      <c r="F11" s="12">
        <v>-21377</v>
      </c>
      <c r="G11" s="16">
        <v>19648.708186635853</v>
      </c>
      <c r="H11" s="12">
        <v>463.12903225806451</v>
      </c>
      <c r="I11" s="12">
        <v>14357</v>
      </c>
      <c r="J11" s="12">
        <v>-7020</v>
      </c>
    </row>
    <row r="12" spans="1:10" x14ac:dyDescent="0.2">
      <c r="A12" s="12">
        <v>24</v>
      </c>
      <c r="B12" s="13" t="s">
        <v>17</v>
      </c>
      <c r="C12" s="14">
        <v>838.33333333333337</v>
      </c>
      <c r="D12" s="15">
        <v>1.914452492511902</v>
      </c>
      <c r="E12" s="12">
        <v>-592.34822542838492</v>
      </c>
      <c r="F12" s="12">
        <v>-506853</v>
      </c>
      <c r="G12" s="16">
        <v>-119638.87341593954</v>
      </c>
      <c r="H12" s="12">
        <v>0</v>
      </c>
      <c r="I12" s="12">
        <v>0</v>
      </c>
      <c r="J12" s="12">
        <v>-506853</v>
      </c>
    </row>
    <row r="13" spans="1:10" x14ac:dyDescent="0.2">
      <c r="A13" s="12">
        <v>28</v>
      </c>
      <c r="B13" s="13" t="s">
        <v>57</v>
      </c>
      <c r="C13" s="14">
        <v>477</v>
      </c>
      <c r="D13" s="15">
        <v>0.99871825024004346</v>
      </c>
      <c r="E13" s="12">
        <v>0</v>
      </c>
      <c r="F13" s="12">
        <v>0</v>
      </c>
      <c r="G13" s="16">
        <v>277670.494818918</v>
      </c>
      <c r="H13" s="12">
        <v>440.73497465604635</v>
      </c>
      <c r="I13" s="12">
        <v>202885</v>
      </c>
      <c r="J13" s="12">
        <v>202885</v>
      </c>
    </row>
    <row r="14" spans="1:10" x14ac:dyDescent="0.2">
      <c r="A14" s="12">
        <v>30</v>
      </c>
      <c r="B14" s="13" t="s">
        <v>72</v>
      </c>
      <c r="C14" s="14">
        <v>20.666666666666668</v>
      </c>
      <c r="D14" s="15">
        <v>1.0338899546489435</v>
      </c>
      <c r="E14" s="12">
        <v>-21.952648891586705</v>
      </c>
      <c r="F14" s="12">
        <v>-15089</v>
      </c>
      <c r="G14" s="16">
        <v>45000.774676052279</v>
      </c>
      <c r="H14" s="12">
        <v>47.838506304558678</v>
      </c>
      <c r="I14" s="12">
        <v>32881</v>
      </c>
      <c r="J14" s="12">
        <v>17792</v>
      </c>
    </row>
    <row r="15" spans="1:10" x14ac:dyDescent="0.2">
      <c r="A15" s="12">
        <v>31</v>
      </c>
      <c r="B15" s="13" t="s">
        <v>31</v>
      </c>
      <c r="C15" s="14">
        <v>681</v>
      </c>
      <c r="D15" s="15">
        <v>1.3860592772353146</v>
      </c>
      <c r="E15" s="12">
        <v>-250.07480394343958</v>
      </c>
      <c r="F15" s="12">
        <v>-131123</v>
      </c>
      <c r="G15" s="16">
        <v>393900.53205643932</v>
      </c>
      <c r="H15" s="12">
        <v>548.90845518118238</v>
      </c>
      <c r="I15" s="12">
        <v>287811</v>
      </c>
      <c r="J15" s="12">
        <v>156688</v>
      </c>
    </row>
    <row r="16" spans="1:10" x14ac:dyDescent="0.2">
      <c r="A16" s="12">
        <v>33</v>
      </c>
      <c r="B16" s="13" t="s">
        <v>41</v>
      </c>
      <c r="C16" s="14">
        <v>539.33333333333337</v>
      </c>
      <c r="D16" s="15">
        <v>0.95275901219516868</v>
      </c>
      <c r="E16" s="12">
        <v>2.8439388366349641</v>
      </c>
      <c r="F16" s="12">
        <v>20494</v>
      </c>
      <c r="G16" s="16">
        <v>-2510026.4723620447</v>
      </c>
      <c r="H16" s="12">
        <v>0</v>
      </c>
      <c r="I16" s="12">
        <v>0</v>
      </c>
      <c r="J16" s="12">
        <v>20494</v>
      </c>
    </row>
    <row r="17" spans="1:10" x14ac:dyDescent="0.2">
      <c r="A17" s="12">
        <v>35</v>
      </c>
      <c r="B17" s="13" t="s">
        <v>118</v>
      </c>
      <c r="C17" s="14">
        <v>219</v>
      </c>
      <c r="D17" s="15">
        <v>0.55548416933093525</v>
      </c>
      <c r="E17" s="12">
        <v>908.20978213367198</v>
      </c>
      <c r="F17" s="12">
        <v>310002</v>
      </c>
      <c r="G17" s="16">
        <v>44989.956699506416</v>
      </c>
      <c r="H17" s="12">
        <v>96.3076171875</v>
      </c>
      <c r="I17" s="12">
        <v>32873</v>
      </c>
      <c r="J17" s="12">
        <v>342875</v>
      </c>
    </row>
    <row r="18" spans="1:10" x14ac:dyDescent="0.2">
      <c r="A18" s="12">
        <v>38</v>
      </c>
      <c r="B18" s="13" t="s">
        <v>59</v>
      </c>
      <c r="C18" s="14">
        <v>12106</v>
      </c>
      <c r="D18" s="15">
        <v>0.85850970335666332</v>
      </c>
      <c r="E18" s="12">
        <v>39.132272090265545</v>
      </c>
      <c r="F18" s="12">
        <v>239119</v>
      </c>
      <c r="G18" s="16">
        <v>-649070.08878976968</v>
      </c>
      <c r="H18" s="12">
        <v>0</v>
      </c>
      <c r="I18" s="12">
        <v>0</v>
      </c>
      <c r="J18" s="12">
        <v>239119</v>
      </c>
    </row>
    <row r="19" spans="1:10" x14ac:dyDescent="0.2">
      <c r="A19" s="12">
        <v>39</v>
      </c>
      <c r="B19" s="13" t="s">
        <v>73</v>
      </c>
      <c r="C19" s="14">
        <v>349</v>
      </c>
      <c r="D19" s="15">
        <v>0.81164133277360906</v>
      </c>
      <c r="E19" s="12">
        <v>78.564489247875713</v>
      </c>
      <c r="F19" s="12">
        <v>154982</v>
      </c>
      <c r="G19" s="16">
        <v>186000.42310384175</v>
      </c>
      <c r="H19" s="12">
        <v>68.894052044609666</v>
      </c>
      <c r="I19" s="12">
        <v>135905</v>
      </c>
      <c r="J19" s="12">
        <v>290887</v>
      </c>
    </row>
    <row r="20" spans="1:10" x14ac:dyDescent="0.2">
      <c r="A20" s="12">
        <v>40</v>
      </c>
      <c r="B20" s="13" t="s">
        <v>12</v>
      </c>
      <c r="C20" s="14">
        <v>521</v>
      </c>
      <c r="D20" s="15">
        <v>1.5095591069753971</v>
      </c>
      <c r="E20" s="12">
        <v>-330.07338843665576</v>
      </c>
      <c r="F20" s="12">
        <v>-107934</v>
      </c>
      <c r="G20" s="16">
        <v>232257.15380548633</v>
      </c>
      <c r="H20" s="12">
        <v>518.96941896024464</v>
      </c>
      <c r="I20" s="12">
        <v>169703</v>
      </c>
      <c r="J20" s="12">
        <v>61769</v>
      </c>
    </row>
    <row r="21" spans="1:10" x14ac:dyDescent="0.2">
      <c r="A21" s="12">
        <v>41</v>
      </c>
      <c r="B21" s="13" t="s">
        <v>63</v>
      </c>
      <c r="C21" s="14">
        <v>8008</v>
      </c>
      <c r="D21" s="15">
        <v>0.82280142926389754</v>
      </c>
      <c r="E21" s="12">
        <v>67.006960556844547</v>
      </c>
      <c r="F21" s="12">
        <v>57760</v>
      </c>
      <c r="G21" s="16">
        <v>231261.14725120319</v>
      </c>
      <c r="H21" s="12">
        <v>196.02668213457076</v>
      </c>
      <c r="I21" s="12">
        <v>168975</v>
      </c>
      <c r="J21" s="12">
        <v>226735</v>
      </c>
    </row>
    <row r="22" spans="1:10" x14ac:dyDescent="0.2">
      <c r="A22" s="12">
        <v>42</v>
      </c>
      <c r="B22" s="13" t="s">
        <v>1</v>
      </c>
      <c r="C22" s="14">
        <v>1760.6666666666667</v>
      </c>
      <c r="D22" s="15">
        <v>5.7328409640911264</v>
      </c>
      <c r="E22" s="12">
        <v>-3065.7578925869207</v>
      </c>
      <c r="F22" s="12">
        <v>-254458</v>
      </c>
      <c r="G22" s="16">
        <v>65439.554517948076</v>
      </c>
      <c r="H22" s="12">
        <v>576.08433734939763</v>
      </c>
      <c r="I22" s="12">
        <v>47815</v>
      </c>
      <c r="J22" s="12">
        <v>-206643</v>
      </c>
    </row>
    <row r="23" spans="1:10" x14ac:dyDescent="0.2">
      <c r="A23" s="12">
        <v>43</v>
      </c>
      <c r="B23" s="13" t="s">
        <v>119</v>
      </c>
      <c r="C23" s="14">
        <v>345.33333333333331</v>
      </c>
      <c r="D23" s="15">
        <v>0.65844492538414556</v>
      </c>
      <c r="E23" s="12">
        <v>574.73908990911013</v>
      </c>
      <c r="F23" s="12">
        <v>718999</v>
      </c>
      <c r="G23" s="16">
        <v>-183164.08403966887</v>
      </c>
      <c r="H23" s="12">
        <v>0</v>
      </c>
      <c r="I23" s="12">
        <v>0</v>
      </c>
      <c r="J23" s="12">
        <v>718999</v>
      </c>
    </row>
    <row r="24" spans="1:10" x14ac:dyDescent="0.2">
      <c r="A24" s="12">
        <v>44</v>
      </c>
      <c r="B24" s="13" t="s">
        <v>3</v>
      </c>
      <c r="C24" s="14">
        <v>864.66666666666663</v>
      </c>
      <c r="D24" s="15">
        <v>2.7309805821951976</v>
      </c>
      <c r="E24" s="12">
        <v>-1121.264674229069</v>
      </c>
      <c r="F24" s="12">
        <v>-239951</v>
      </c>
      <c r="G24" s="16">
        <v>121968.6071410251</v>
      </c>
      <c r="H24" s="12">
        <v>416.44392523364485</v>
      </c>
      <c r="I24" s="12">
        <v>89119</v>
      </c>
      <c r="J24" s="12">
        <v>-150832</v>
      </c>
    </row>
    <row r="25" spans="1:10" x14ac:dyDescent="0.2">
      <c r="A25" s="12">
        <v>45</v>
      </c>
      <c r="B25" s="13" t="s">
        <v>75</v>
      </c>
      <c r="C25" s="14">
        <v>106</v>
      </c>
      <c r="D25" s="15">
        <v>0.91767604000348157</v>
      </c>
      <c r="E25" s="12">
        <v>10.724839400428266</v>
      </c>
      <c r="F25" s="12">
        <v>3339</v>
      </c>
      <c r="G25" s="16">
        <v>141229.89937652875</v>
      </c>
      <c r="H25" s="12">
        <v>331.45182012847965</v>
      </c>
      <c r="I25" s="12">
        <v>103192</v>
      </c>
      <c r="J25" s="12">
        <v>106531</v>
      </c>
    </row>
    <row r="26" spans="1:10" x14ac:dyDescent="0.2">
      <c r="A26" s="12">
        <v>47</v>
      </c>
      <c r="B26" s="13" t="s">
        <v>77</v>
      </c>
      <c r="C26" s="14">
        <v>1204</v>
      </c>
      <c r="D26" s="15">
        <v>0.76754263579262372</v>
      </c>
      <c r="E26" s="12">
        <v>221.39194673906275</v>
      </c>
      <c r="F26" s="12">
        <v>309211</v>
      </c>
      <c r="G26" s="16">
        <v>274799.9656324854</v>
      </c>
      <c r="H26" s="12">
        <v>143.76229116945106</v>
      </c>
      <c r="I26" s="12">
        <v>200788</v>
      </c>
      <c r="J26" s="12">
        <v>509999</v>
      </c>
    </row>
    <row r="27" spans="1:10" x14ac:dyDescent="0.2">
      <c r="A27" s="12">
        <v>48</v>
      </c>
      <c r="B27" s="13" t="s">
        <v>21</v>
      </c>
      <c r="C27" s="14">
        <v>207.33333333333334</v>
      </c>
      <c r="D27" s="15">
        <v>1.0563235057891238</v>
      </c>
      <c r="E27" s="12">
        <v>-36.484266790555743</v>
      </c>
      <c r="F27" s="12">
        <v>-24165</v>
      </c>
      <c r="G27" s="16">
        <v>-86497.664406325479</v>
      </c>
      <c r="H27" s="12">
        <v>0</v>
      </c>
      <c r="I27" s="12">
        <v>0</v>
      </c>
      <c r="J27" s="12">
        <v>-24165</v>
      </c>
    </row>
    <row r="28" spans="1:10" x14ac:dyDescent="0.2">
      <c r="A28" s="12">
        <v>49</v>
      </c>
      <c r="B28" s="13" t="s">
        <v>14</v>
      </c>
      <c r="C28" s="14">
        <v>332.66666666666669</v>
      </c>
      <c r="D28" s="15">
        <v>1.3113103068500371</v>
      </c>
      <c r="E28" s="12">
        <v>-201.65520825871164</v>
      </c>
      <c r="F28" s="12">
        <v>-89266</v>
      </c>
      <c r="G28" s="16">
        <v>207562.78468066093</v>
      </c>
      <c r="H28" s="12">
        <v>342.60542168674698</v>
      </c>
      <c r="I28" s="12">
        <v>151660</v>
      </c>
      <c r="J28" s="12">
        <v>62394</v>
      </c>
    </row>
    <row r="29" spans="1:10" x14ac:dyDescent="0.2">
      <c r="A29" s="12">
        <v>50</v>
      </c>
      <c r="B29" s="13" t="s">
        <v>20</v>
      </c>
      <c r="C29" s="14">
        <v>1339.6666666666667</v>
      </c>
      <c r="D29" s="15">
        <v>1.5302027812770458</v>
      </c>
      <c r="E29" s="12">
        <v>-343.44559086273631</v>
      </c>
      <c r="F29" s="12">
        <v>-132456</v>
      </c>
      <c r="G29" s="16">
        <v>254570.82055570386</v>
      </c>
      <c r="H29" s="12">
        <v>482.29991356957646</v>
      </c>
      <c r="I29" s="12">
        <v>186007</v>
      </c>
      <c r="J29" s="12">
        <v>53551</v>
      </c>
    </row>
    <row r="30" spans="1:10" x14ac:dyDescent="0.2">
      <c r="A30" s="12">
        <v>51</v>
      </c>
      <c r="B30" s="13" t="s">
        <v>35</v>
      </c>
      <c r="C30" s="14">
        <v>668.66666666666663</v>
      </c>
      <c r="D30" s="15">
        <v>1.1286757414491961</v>
      </c>
      <c r="E30" s="12">
        <v>-83.351347092665947</v>
      </c>
      <c r="F30" s="12">
        <v>-33785</v>
      </c>
      <c r="G30" s="16">
        <v>200488.4802159993</v>
      </c>
      <c r="H30" s="12">
        <v>361.40871710526318</v>
      </c>
      <c r="I30" s="12">
        <v>146491</v>
      </c>
      <c r="J30" s="12">
        <v>112706</v>
      </c>
    </row>
    <row r="31" spans="1:10" x14ac:dyDescent="0.2">
      <c r="A31" s="12">
        <v>52</v>
      </c>
      <c r="B31" s="13" t="s">
        <v>28</v>
      </c>
      <c r="C31" s="14">
        <v>394.33333333333331</v>
      </c>
      <c r="D31" s="15">
        <v>1.0937948058376334</v>
      </c>
      <c r="E31" s="12">
        <v>-60.756777686402259</v>
      </c>
      <c r="F31" s="12">
        <v>-103854</v>
      </c>
      <c r="G31" s="16">
        <v>344994.25021937693</v>
      </c>
      <c r="H31" s="12">
        <v>147.47035881435258</v>
      </c>
      <c r="I31" s="12">
        <v>252076</v>
      </c>
      <c r="J31" s="12">
        <v>148222</v>
      </c>
    </row>
    <row r="32" spans="1:10" x14ac:dyDescent="0.2">
      <c r="A32" s="12">
        <v>53</v>
      </c>
      <c r="B32" s="13" t="s">
        <v>87</v>
      </c>
      <c r="C32" s="14">
        <v>385</v>
      </c>
      <c r="D32" s="15">
        <v>0.7832201887399215</v>
      </c>
      <c r="E32" s="12">
        <v>170.61527576142561</v>
      </c>
      <c r="F32" s="12">
        <v>183582</v>
      </c>
      <c r="G32" s="16">
        <v>174728.74781925374</v>
      </c>
      <c r="H32" s="12">
        <v>118.65148698884758</v>
      </c>
      <c r="I32" s="12">
        <v>127669</v>
      </c>
      <c r="J32" s="12">
        <v>311251</v>
      </c>
    </row>
    <row r="33" spans="1:10" x14ac:dyDescent="0.2">
      <c r="A33" s="12">
        <v>54</v>
      </c>
      <c r="B33" s="13" t="s">
        <v>24</v>
      </c>
      <c r="C33" s="14">
        <v>409</v>
      </c>
      <c r="D33" s="15">
        <v>0.98226270785315484</v>
      </c>
      <c r="E33" s="12">
        <v>0.27350917431192656</v>
      </c>
      <c r="F33" s="12">
        <v>636</v>
      </c>
      <c r="G33" s="16">
        <v>302380.10212412308</v>
      </c>
      <c r="H33" s="12">
        <v>95.014334862385311</v>
      </c>
      <c r="I33" s="12">
        <v>220940</v>
      </c>
      <c r="J33" s="12">
        <v>221576</v>
      </c>
    </row>
    <row r="34" spans="1:10" x14ac:dyDescent="0.2">
      <c r="A34" s="12">
        <v>55</v>
      </c>
      <c r="B34" s="13" t="s">
        <v>36</v>
      </c>
      <c r="C34" s="14">
        <v>1684.3333333333333</v>
      </c>
      <c r="D34" s="15">
        <v>1.1998809752110062</v>
      </c>
      <c r="E34" s="12">
        <v>-129.4754423358888</v>
      </c>
      <c r="F34" s="12">
        <v>-144624</v>
      </c>
      <c r="G34" s="16">
        <v>5553.4019310551203</v>
      </c>
      <c r="H34" s="12">
        <v>3.6329453894359891</v>
      </c>
      <c r="I34" s="12">
        <v>4058</v>
      </c>
      <c r="J34" s="12">
        <v>-140566</v>
      </c>
    </row>
    <row r="35" spans="1:10" x14ac:dyDescent="0.2">
      <c r="A35" s="12">
        <v>56</v>
      </c>
      <c r="B35" s="13" t="s">
        <v>99</v>
      </c>
      <c r="C35" s="14">
        <v>1122</v>
      </c>
      <c r="D35" s="15">
        <v>0.7712622310125884</v>
      </c>
      <c r="E35" s="12">
        <v>209.34487132563322</v>
      </c>
      <c r="F35" s="12">
        <v>115558</v>
      </c>
      <c r="G35" s="16">
        <v>153703.50079277362</v>
      </c>
      <c r="H35" s="12">
        <v>203.45289855072463</v>
      </c>
      <c r="I35" s="12">
        <v>112306</v>
      </c>
      <c r="J35" s="12">
        <v>227864</v>
      </c>
    </row>
    <row r="36" spans="1:10" x14ac:dyDescent="0.2">
      <c r="A36" s="12">
        <v>57</v>
      </c>
      <c r="B36" s="13" t="s">
        <v>48</v>
      </c>
      <c r="C36" s="14">
        <v>2269.6666666666665</v>
      </c>
      <c r="D36" s="15">
        <v>0.77965103214352349</v>
      </c>
      <c r="E36" s="12">
        <v>182.17510852181871</v>
      </c>
      <c r="F36" s="12">
        <v>213995</v>
      </c>
      <c r="G36" s="16">
        <v>167437.16129251814</v>
      </c>
      <c r="H36" s="12">
        <v>104.14954597048808</v>
      </c>
      <c r="I36" s="12">
        <v>122341</v>
      </c>
      <c r="J36" s="12">
        <v>336336</v>
      </c>
    </row>
    <row r="37" spans="1:10" x14ac:dyDescent="0.2">
      <c r="A37" s="12">
        <v>58</v>
      </c>
      <c r="B37" s="13" t="s">
        <v>104</v>
      </c>
      <c r="C37" s="14">
        <v>1126</v>
      </c>
      <c r="D37" s="15">
        <v>0.77121630206793357</v>
      </c>
      <c r="E37" s="12">
        <v>209.49362661409688</v>
      </c>
      <c r="F37" s="12">
        <v>102512</v>
      </c>
      <c r="G37" s="16">
        <v>278259.38764896523</v>
      </c>
      <c r="H37" s="12">
        <v>415.4938692098093</v>
      </c>
      <c r="I37" s="12">
        <v>203315</v>
      </c>
      <c r="J37" s="12">
        <v>305827</v>
      </c>
    </row>
    <row r="38" spans="1:10" x14ac:dyDescent="0.2">
      <c r="A38" s="12">
        <v>59</v>
      </c>
      <c r="B38" s="13" t="s">
        <v>16</v>
      </c>
      <c r="C38" s="14">
        <v>592.33333333333337</v>
      </c>
      <c r="D38" s="15">
        <v>1.162677679327347</v>
      </c>
      <c r="E38" s="12">
        <v>-105.37653454436587</v>
      </c>
      <c r="F38" s="12">
        <v>-767457</v>
      </c>
      <c r="G38" s="16">
        <v>-1451749.1194819659</v>
      </c>
      <c r="H38" s="12">
        <v>0</v>
      </c>
      <c r="I38" s="12">
        <v>0</v>
      </c>
      <c r="J38" s="12">
        <v>-767457</v>
      </c>
    </row>
    <row r="39" spans="1:10" x14ac:dyDescent="0.2">
      <c r="A39" s="12">
        <v>60</v>
      </c>
      <c r="B39" s="13" t="s">
        <v>89</v>
      </c>
      <c r="C39" s="14">
        <v>1044</v>
      </c>
      <c r="D39" s="15">
        <v>0.76857276105596051</v>
      </c>
      <c r="E39" s="12">
        <v>218.05556307395668</v>
      </c>
      <c r="F39" s="12">
        <v>304188</v>
      </c>
      <c r="G39" s="16">
        <v>600028.60028379329</v>
      </c>
      <c r="H39" s="12">
        <v>314.28100358422938</v>
      </c>
      <c r="I39" s="12">
        <v>438422</v>
      </c>
      <c r="J39" s="12">
        <v>742610</v>
      </c>
    </row>
    <row r="40" spans="1:10" x14ac:dyDescent="0.2">
      <c r="A40" s="12">
        <v>61</v>
      </c>
      <c r="B40" s="13" t="s">
        <v>94</v>
      </c>
      <c r="C40" s="14">
        <v>496.66666666666669</v>
      </c>
      <c r="D40" s="15">
        <v>0.77692917382643822</v>
      </c>
      <c r="E40" s="12">
        <v>190.99070013098003</v>
      </c>
      <c r="F40" s="12">
        <v>51949</v>
      </c>
      <c r="G40" s="16">
        <v>137887.81271975357</v>
      </c>
      <c r="H40" s="12">
        <v>370.40441176470586</v>
      </c>
      <c r="I40" s="12">
        <v>100750</v>
      </c>
      <c r="J40" s="12">
        <v>152699</v>
      </c>
    </row>
    <row r="41" spans="1:10" x14ac:dyDescent="0.2">
      <c r="A41" s="12">
        <v>62</v>
      </c>
      <c r="B41" s="13" t="s">
        <v>11</v>
      </c>
      <c r="C41" s="14">
        <v>6764</v>
      </c>
      <c r="D41" s="15">
        <v>1.7294856499156128</v>
      </c>
      <c r="E41" s="12">
        <v>-472.53360206392711</v>
      </c>
      <c r="F41" s="12">
        <v>-2722266</v>
      </c>
      <c r="G41" s="16">
        <v>969284.14922389504</v>
      </c>
      <c r="H41" s="12">
        <v>122.93438639125152</v>
      </c>
      <c r="I41" s="12">
        <v>708225</v>
      </c>
      <c r="J41" s="12">
        <v>-2014041</v>
      </c>
    </row>
    <row r="42" spans="1:10" x14ac:dyDescent="0.2">
      <c r="A42" s="12">
        <v>63</v>
      </c>
      <c r="B42" s="13" t="s">
        <v>115</v>
      </c>
      <c r="C42" s="14">
        <v>1396.3333333333333</v>
      </c>
      <c r="D42" s="15">
        <v>0.64819605465884211</v>
      </c>
      <c r="E42" s="12">
        <v>607.93327132635523</v>
      </c>
      <c r="F42" s="12">
        <v>388267</v>
      </c>
      <c r="G42" s="16">
        <v>159546.29023013229</v>
      </c>
      <c r="H42" s="12">
        <v>182.52870563674324</v>
      </c>
      <c r="I42" s="12">
        <v>116575</v>
      </c>
      <c r="J42" s="12">
        <v>504842</v>
      </c>
    </row>
    <row r="43" spans="1:10" x14ac:dyDescent="0.2">
      <c r="A43" s="12">
        <v>64</v>
      </c>
      <c r="B43" s="13" t="s">
        <v>121</v>
      </c>
      <c r="C43" s="14">
        <v>234.66666666666666</v>
      </c>
      <c r="D43" s="15">
        <v>0.73322799804754513</v>
      </c>
      <c r="E43" s="12">
        <v>332.53066056486966</v>
      </c>
      <c r="F43" s="12">
        <v>98651</v>
      </c>
      <c r="G43" s="16">
        <v>235463.85360430233</v>
      </c>
      <c r="H43" s="12">
        <v>579.93033707865163</v>
      </c>
      <c r="I43" s="12">
        <v>172046</v>
      </c>
      <c r="J43" s="12">
        <v>270697</v>
      </c>
    </row>
    <row r="44" spans="1:10" x14ac:dyDescent="0.2">
      <c r="A44" s="12">
        <v>65</v>
      </c>
      <c r="B44" s="13" t="s">
        <v>101</v>
      </c>
      <c r="C44" s="14">
        <v>5796.333333333333</v>
      </c>
      <c r="D44" s="15">
        <v>0.73394703121997762</v>
      </c>
      <c r="E44" s="12">
        <v>330.20184618029384</v>
      </c>
      <c r="F44" s="12">
        <v>239286</v>
      </c>
      <c r="G44" s="16">
        <v>261909.80157019434</v>
      </c>
      <c r="H44" s="12">
        <v>264.07865685372587</v>
      </c>
      <c r="I44" s="12">
        <v>191369</v>
      </c>
      <c r="J44" s="12">
        <v>430655</v>
      </c>
    </row>
    <row r="45" spans="1:10" x14ac:dyDescent="0.2">
      <c r="A45" s="12">
        <v>66</v>
      </c>
      <c r="B45" s="13" t="s">
        <v>112</v>
      </c>
      <c r="C45" s="14">
        <v>661.33333333333337</v>
      </c>
      <c r="D45" s="15">
        <v>0.65432622353709291</v>
      </c>
      <c r="E45" s="12">
        <v>588.07879727580234</v>
      </c>
      <c r="F45" s="12">
        <v>267576</v>
      </c>
      <c r="G45" s="16">
        <v>219110.19807589627</v>
      </c>
      <c r="H45" s="12">
        <v>351.86153846153849</v>
      </c>
      <c r="I45" s="12">
        <v>160097</v>
      </c>
      <c r="J45" s="12">
        <v>427673</v>
      </c>
    </row>
    <row r="46" spans="1:10" x14ac:dyDescent="0.2">
      <c r="A46" s="12">
        <v>67</v>
      </c>
      <c r="B46" s="13" t="s">
        <v>29</v>
      </c>
      <c r="C46" s="14">
        <v>314.66666666666669</v>
      </c>
      <c r="D46" s="15">
        <v>1.0493307228410549</v>
      </c>
      <c r="E46" s="12">
        <v>-31.954602752223401</v>
      </c>
      <c r="F46" s="12">
        <v>-8191</v>
      </c>
      <c r="G46" s="16">
        <v>153257.88189758765</v>
      </c>
      <c r="H46" s="12">
        <v>436.85695708712615</v>
      </c>
      <c r="I46" s="12">
        <v>111981</v>
      </c>
      <c r="J46" s="12">
        <v>103790</v>
      </c>
    </row>
    <row r="47" spans="1:10" x14ac:dyDescent="0.2">
      <c r="A47" s="12">
        <v>69</v>
      </c>
      <c r="B47" s="13" t="s">
        <v>106</v>
      </c>
      <c r="C47" s="14">
        <v>724.66666666666663</v>
      </c>
      <c r="D47" s="15">
        <v>0.7826422841904398</v>
      </c>
      <c r="E47" s="12">
        <v>172.48700084914589</v>
      </c>
      <c r="F47" s="12">
        <v>63705</v>
      </c>
      <c r="G47" s="16">
        <v>137689.66505925587</v>
      </c>
      <c r="H47" s="12">
        <v>272.39620938628161</v>
      </c>
      <c r="I47" s="12">
        <v>100605</v>
      </c>
      <c r="J47" s="12">
        <v>164310</v>
      </c>
    </row>
    <row r="48" spans="1:10" x14ac:dyDescent="0.2">
      <c r="A48" s="12">
        <v>70</v>
      </c>
      <c r="B48" s="13" t="s">
        <v>84</v>
      </c>
      <c r="C48" s="14">
        <v>493.33333333333331</v>
      </c>
      <c r="D48" s="15">
        <v>0.70880269500560267</v>
      </c>
      <c r="E48" s="12">
        <v>411.63966311514059</v>
      </c>
      <c r="F48" s="12">
        <v>282385</v>
      </c>
      <c r="G48" s="16">
        <v>11952.41674678699</v>
      </c>
      <c r="H48" s="12">
        <v>12.730320699708455</v>
      </c>
      <c r="I48" s="12">
        <v>8733</v>
      </c>
      <c r="J48" s="12">
        <v>291118</v>
      </c>
    </row>
    <row r="49" spans="1:10" x14ac:dyDescent="0.2">
      <c r="A49" s="12">
        <v>71</v>
      </c>
      <c r="B49" s="13" t="s">
        <v>42</v>
      </c>
      <c r="C49" s="14">
        <v>272</v>
      </c>
      <c r="D49" s="15">
        <v>0.85274970318677756</v>
      </c>
      <c r="E49" s="12">
        <v>43.04802561366062</v>
      </c>
      <c r="F49" s="12">
        <v>80672</v>
      </c>
      <c r="G49" s="16">
        <v>-138730.10927722769</v>
      </c>
      <c r="H49" s="12">
        <v>0</v>
      </c>
      <c r="I49" s="12">
        <v>0</v>
      </c>
      <c r="J49" s="12">
        <v>80672</v>
      </c>
    </row>
    <row r="50" spans="1:10" x14ac:dyDescent="0.2">
      <c r="A50" s="12">
        <v>72</v>
      </c>
      <c r="B50" s="13" t="s">
        <v>34</v>
      </c>
      <c r="C50" s="14">
        <v>377.33333333333331</v>
      </c>
      <c r="D50" s="15">
        <v>0.92506086229542372</v>
      </c>
      <c r="E50" s="12">
        <v>8.5675042589437815</v>
      </c>
      <c r="F50" s="12">
        <v>13411</v>
      </c>
      <c r="G50" s="16">
        <v>-183597.69165918141</v>
      </c>
      <c r="H50" s="12">
        <v>0</v>
      </c>
      <c r="I50" s="12">
        <v>0</v>
      </c>
      <c r="J50" s="12">
        <v>13411</v>
      </c>
    </row>
    <row r="51" spans="1:10" x14ac:dyDescent="0.2">
      <c r="A51" s="12">
        <v>73</v>
      </c>
      <c r="B51" s="13" t="s">
        <v>91</v>
      </c>
      <c r="C51" s="14">
        <v>673.33333333333337</v>
      </c>
      <c r="D51" s="15">
        <v>0.84207504022255464</v>
      </c>
      <c r="E51" s="12">
        <v>50.88669950738916</v>
      </c>
      <c r="F51" s="12">
        <v>20660</v>
      </c>
      <c r="G51" s="16">
        <v>228373.50203984097</v>
      </c>
      <c r="H51" s="12">
        <v>410.99753694581278</v>
      </c>
      <c r="I51" s="12">
        <v>166865</v>
      </c>
      <c r="J51" s="12">
        <v>187525</v>
      </c>
    </row>
    <row r="52" spans="1:10" x14ac:dyDescent="0.2">
      <c r="A52" s="12">
        <v>74</v>
      </c>
      <c r="B52" s="13" t="s">
        <v>92</v>
      </c>
      <c r="C52" s="14">
        <v>1813.6666666666667</v>
      </c>
      <c r="D52" s="15">
        <v>0.76947452869850808</v>
      </c>
      <c r="E52" s="12">
        <v>215.13490581080859</v>
      </c>
      <c r="F52" s="12">
        <v>123487</v>
      </c>
      <c r="G52" s="16">
        <v>197506.62800981785</v>
      </c>
      <c r="H52" s="12">
        <v>251.41463414634146</v>
      </c>
      <c r="I52" s="12">
        <v>144312</v>
      </c>
      <c r="J52" s="12">
        <v>267799</v>
      </c>
    </row>
    <row r="53" spans="1:10" x14ac:dyDescent="0.2">
      <c r="A53" s="12">
        <v>75</v>
      </c>
      <c r="B53" s="13" t="s">
        <v>110</v>
      </c>
      <c r="C53" s="14">
        <v>1512.6666666666667</v>
      </c>
      <c r="D53" s="15">
        <v>0.66052078565085548</v>
      </c>
      <c r="E53" s="12">
        <v>568.01576554129497</v>
      </c>
      <c r="F53" s="12">
        <v>455738</v>
      </c>
      <c r="G53" s="16">
        <v>-100599.72067718346</v>
      </c>
      <c r="H53" s="12">
        <v>0</v>
      </c>
      <c r="I53" s="12">
        <v>0</v>
      </c>
      <c r="J53" s="12">
        <v>455738</v>
      </c>
    </row>
    <row r="54" spans="1:10" x14ac:dyDescent="0.2">
      <c r="A54" s="12">
        <v>76</v>
      </c>
      <c r="B54" s="13" t="s">
        <v>107</v>
      </c>
      <c r="C54" s="14">
        <v>420.66666666666669</v>
      </c>
      <c r="D54" s="15">
        <v>0.77918958787947468</v>
      </c>
      <c r="E54" s="12">
        <v>183.66964045858759</v>
      </c>
      <c r="F54" s="12">
        <v>48428</v>
      </c>
      <c r="G54" s="16">
        <v>203407.10335912637</v>
      </c>
      <c r="H54" s="12">
        <v>563.67762326169407</v>
      </c>
      <c r="I54" s="12">
        <v>148623</v>
      </c>
      <c r="J54" s="12">
        <v>197051</v>
      </c>
    </row>
    <row r="55" spans="1:10" x14ac:dyDescent="0.2">
      <c r="A55" s="12">
        <v>78</v>
      </c>
      <c r="B55" s="13" t="s">
        <v>10</v>
      </c>
      <c r="C55" s="14">
        <v>544.33333333333337</v>
      </c>
      <c r="D55" s="15">
        <v>1.4555075816573728</v>
      </c>
      <c r="E55" s="12">
        <v>-295.06082587489703</v>
      </c>
      <c r="F55" s="12">
        <v>-57832</v>
      </c>
      <c r="G55" s="16">
        <v>144264.04494318695</v>
      </c>
      <c r="H55" s="12">
        <v>537.80102040816325</v>
      </c>
      <c r="I55" s="12">
        <v>105409</v>
      </c>
      <c r="J55" s="12">
        <v>47577</v>
      </c>
    </row>
    <row r="56" spans="1:10" x14ac:dyDescent="0.2">
      <c r="A56" s="12">
        <v>81</v>
      </c>
      <c r="B56" s="13" t="s">
        <v>69</v>
      </c>
      <c r="C56" s="14">
        <v>767</v>
      </c>
      <c r="D56" s="15">
        <v>0.80133557585007276</v>
      </c>
      <c r="E56" s="12">
        <v>111.94291445498712</v>
      </c>
      <c r="F56" s="12">
        <v>214109</v>
      </c>
      <c r="G56" s="16">
        <v>36204.504336947808</v>
      </c>
      <c r="H56" s="12">
        <v>13.830428720808644</v>
      </c>
      <c r="I56" s="12">
        <v>26453</v>
      </c>
      <c r="J56" s="12">
        <v>240562</v>
      </c>
    </row>
    <row r="57" spans="1:10" x14ac:dyDescent="0.2">
      <c r="A57" s="12">
        <v>82</v>
      </c>
      <c r="B57" s="13" t="s">
        <v>98</v>
      </c>
      <c r="C57" s="14">
        <v>282</v>
      </c>
      <c r="D57" s="15">
        <v>0.55862871732131936</v>
      </c>
      <c r="E57" s="12">
        <v>898.02517748153787</v>
      </c>
      <c r="F57" s="12">
        <v>393335</v>
      </c>
      <c r="G57" s="16">
        <v>176221.63345915169</v>
      </c>
      <c r="H57" s="12">
        <v>293.97260273972603</v>
      </c>
      <c r="I57" s="12">
        <v>128760</v>
      </c>
      <c r="J57" s="12">
        <v>522095</v>
      </c>
    </row>
    <row r="58" spans="1:10" x14ac:dyDescent="0.2">
      <c r="A58" s="12">
        <v>83</v>
      </c>
      <c r="B58" s="13" t="s">
        <v>27</v>
      </c>
      <c r="C58" s="14">
        <v>193</v>
      </c>
      <c r="D58" s="15">
        <v>0.9317137453478429</v>
      </c>
      <c r="E58" s="12">
        <v>6.86426592797784</v>
      </c>
      <c r="F58" s="12">
        <v>826</v>
      </c>
      <c r="G58" s="16">
        <v>65436.284618200436</v>
      </c>
      <c r="H58" s="12">
        <v>397.3296398891967</v>
      </c>
      <c r="I58" s="12">
        <v>47812</v>
      </c>
      <c r="J58" s="12">
        <v>48638</v>
      </c>
    </row>
    <row r="59" spans="1:10" x14ac:dyDescent="0.2">
      <c r="A59" s="12">
        <v>84</v>
      </c>
      <c r="B59" s="13" t="s">
        <v>108</v>
      </c>
      <c r="C59" s="14">
        <v>293.33333333333331</v>
      </c>
      <c r="D59" s="15">
        <v>0.69859062793638649</v>
      </c>
      <c r="E59" s="12">
        <v>444.71464435221714</v>
      </c>
      <c r="F59" s="12">
        <v>1521903</v>
      </c>
      <c r="G59" s="16">
        <v>2232.156078983116</v>
      </c>
      <c r="H59" s="12">
        <v>0.44037440374403747</v>
      </c>
      <c r="I59" s="12">
        <v>1631</v>
      </c>
      <c r="J59" s="12">
        <v>1523534</v>
      </c>
    </row>
    <row r="60" spans="1:10" x14ac:dyDescent="0.2">
      <c r="A60" s="12">
        <v>85</v>
      </c>
      <c r="B60" s="13" t="s">
        <v>40</v>
      </c>
      <c r="C60" s="14">
        <v>1853.6666666666667</v>
      </c>
      <c r="D60" s="15">
        <v>0.9494860088924123</v>
      </c>
      <c r="E60" s="12">
        <v>3.3377146491414038</v>
      </c>
      <c r="F60" s="12">
        <v>5248</v>
      </c>
      <c r="G60" s="16">
        <v>611758.02583986509</v>
      </c>
      <c r="H60" s="12">
        <v>284.28577485690056</v>
      </c>
      <c r="I60" s="12">
        <v>446992</v>
      </c>
      <c r="J60" s="12">
        <v>452240</v>
      </c>
    </row>
    <row r="61" spans="1:10" x14ac:dyDescent="0.2">
      <c r="A61" s="12">
        <v>86</v>
      </c>
      <c r="B61" s="13" t="s">
        <v>18</v>
      </c>
      <c r="C61" s="14">
        <v>417.66666666666669</v>
      </c>
      <c r="D61" s="15">
        <v>1.3647979999714268</v>
      </c>
      <c r="E61" s="12">
        <v>-236.30254134835351</v>
      </c>
      <c r="F61" s="12">
        <v>-30719</v>
      </c>
      <c r="G61" s="16">
        <v>120284.17574319874</v>
      </c>
      <c r="H61" s="12">
        <v>676.06153846153848</v>
      </c>
      <c r="I61" s="12">
        <v>87888</v>
      </c>
      <c r="J61" s="12">
        <v>57169</v>
      </c>
    </row>
    <row r="62" spans="1:10" x14ac:dyDescent="0.2">
      <c r="A62" s="12">
        <v>87</v>
      </c>
      <c r="B62" s="13" t="s">
        <v>58</v>
      </c>
      <c r="C62" s="14">
        <v>108.33333333333333</v>
      </c>
      <c r="D62" s="15">
        <v>0.89785540164940658</v>
      </c>
      <c r="E62" s="12">
        <v>17.960945033751205</v>
      </c>
      <c r="F62" s="12">
        <v>24834</v>
      </c>
      <c r="G62" s="16">
        <v>-107780.07125295779</v>
      </c>
      <c r="H62" s="12">
        <v>0</v>
      </c>
      <c r="I62" s="12">
        <v>0</v>
      </c>
      <c r="J62" s="12">
        <v>24834</v>
      </c>
    </row>
    <row r="63" spans="1:10" x14ac:dyDescent="0.2">
      <c r="A63" s="12">
        <v>88</v>
      </c>
      <c r="B63" s="22" t="s">
        <v>136</v>
      </c>
      <c r="C63" s="14">
        <v>3465.3333333333335</v>
      </c>
      <c r="D63" s="15">
        <v>0.7560730137036491</v>
      </c>
      <c r="E63" s="12">
        <v>258.53991421890396</v>
      </c>
      <c r="F63" s="12">
        <v>291719</v>
      </c>
      <c r="G63" s="16">
        <v>119832.86050441921</v>
      </c>
      <c r="H63" s="12">
        <v>77.599409158050221</v>
      </c>
      <c r="I63" s="12">
        <v>87558</v>
      </c>
      <c r="J63" s="12">
        <v>379277</v>
      </c>
    </row>
    <row r="64" spans="1:10" x14ac:dyDescent="0.2">
      <c r="A64" s="12">
        <v>90</v>
      </c>
      <c r="B64" s="13" t="s">
        <v>111</v>
      </c>
      <c r="C64" s="14">
        <v>1583</v>
      </c>
      <c r="D64" s="15">
        <v>0.65866523499725238</v>
      </c>
      <c r="E64" s="12">
        <v>574.02554814812584</v>
      </c>
      <c r="F64" s="12">
        <v>358001</v>
      </c>
      <c r="G64" s="16">
        <v>104969.0653429457</v>
      </c>
      <c r="H64" s="12">
        <v>122.97915553180118</v>
      </c>
      <c r="I64" s="12">
        <v>76698</v>
      </c>
      <c r="J64" s="12">
        <v>434699</v>
      </c>
    </row>
    <row r="65" spans="1:10" x14ac:dyDescent="0.2">
      <c r="A65" s="12">
        <v>92</v>
      </c>
      <c r="B65" s="13" t="s">
        <v>95</v>
      </c>
      <c r="C65" s="14">
        <v>132.66666666666666</v>
      </c>
      <c r="D65" s="15">
        <v>0.7293232716153496</v>
      </c>
      <c r="E65" s="12">
        <v>345.17734145772249</v>
      </c>
      <c r="F65" s="12">
        <v>1082614</v>
      </c>
      <c r="G65" s="16">
        <v>-163890.11179592414</v>
      </c>
      <c r="H65" s="12">
        <v>0</v>
      </c>
      <c r="I65" s="12">
        <v>0</v>
      </c>
      <c r="J65" s="12">
        <v>1082614</v>
      </c>
    </row>
    <row r="66" spans="1:10" x14ac:dyDescent="0.2">
      <c r="A66" s="12">
        <v>95</v>
      </c>
      <c r="B66" s="13" t="s">
        <v>96</v>
      </c>
      <c r="C66" s="14">
        <v>976</v>
      </c>
      <c r="D66" s="15">
        <v>0.71880933767084576</v>
      </c>
      <c r="E66" s="12">
        <v>379.23001322195279</v>
      </c>
      <c r="F66" s="12">
        <v>628384</v>
      </c>
      <c r="G66" s="16">
        <v>-336459.72120766662</v>
      </c>
      <c r="H66" s="12">
        <v>0</v>
      </c>
      <c r="I66" s="12">
        <v>0</v>
      </c>
      <c r="J66" s="12">
        <v>628384</v>
      </c>
    </row>
    <row r="67" spans="1:10" x14ac:dyDescent="0.2">
      <c r="A67" s="12">
        <v>98</v>
      </c>
      <c r="B67" s="13" t="s">
        <v>113</v>
      </c>
      <c r="C67" s="14">
        <v>163</v>
      </c>
      <c r="D67" s="15">
        <v>0.63675827944673069</v>
      </c>
      <c r="E67" s="12">
        <v>644.978092709762</v>
      </c>
      <c r="F67" s="12">
        <v>1457865</v>
      </c>
      <c r="G67" s="16">
        <v>-155474.93323691067</v>
      </c>
      <c r="H67" s="12">
        <v>0</v>
      </c>
      <c r="I67" s="12">
        <v>0</v>
      </c>
      <c r="J67" s="12">
        <v>1457865</v>
      </c>
    </row>
    <row r="68" spans="1:10" x14ac:dyDescent="0.2">
      <c r="A68" s="12">
        <v>99</v>
      </c>
      <c r="B68" s="13" t="s">
        <v>7</v>
      </c>
      <c r="C68" s="14">
        <v>622.66666666666663</v>
      </c>
      <c r="D68" s="15">
        <v>1.9240618100794786</v>
      </c>
      <c r="E68" s="12">
        <v>-598.5727830246974</v>
      </c>
      <c r="F68" s="12">
        <v>-323030</v>
      </c>
      <c r="G68" s="16">
        <v>223481.43723637503</v>
      </c>
      <c r="H68" s="12">
        <v>302.57751698579369</v>
      </c>
      <c r="I68" s="12">
        <v>163291</v>
      </c>
      <c r="J68" s="12">
        <v>-159739</v>
      </c>
    </row>
    <row r="69" spans="1:10" x14ac:dyDescent="0.2">
      <c r="A69" s="12">
        <v>100</v>
      </c>
      <c r="B69" s="13" t="s">
        <v>9</v>
      </c>
      <c r="C69" s="14">
        <v>3084.6666666666665</v>
      </c>
      <c r="D69" s="15">
        <v>1.8953926959459027</v>
      </c>
      <c r="E69" s="12">
        <v>-580.00199993789147</v>
      </c>
      <c r="F69" s="12">
        <v>-2258914</v>
      </c>
      <c r="G69" s="16">
        <v>313688.27819584613</v>
      </c>
      <c r="H69" s="12">
        <v>58.850222526532015</v>
      </c>
      <c r="I69" s="12">
        <v>229202</v>
      </c>
      <c r="J69" s="12">
        <v>-2029712</v>
      </c>
    </row>
    <row r="70" spans="1:10" x14ac:dyDescent="0.2">
      <c r="A70" s="12">
        <v>101</v>
      </c>
      <c r="B70" s="13" t="s">
        <v>88</v>
      </c>
      <c r="C70" s="14">
        <v>2915</v>
      </c>
      <c r="D70" s="15">
        <v>0.68567410272004581</v>
      </c>
      <c r="E70" s="12">
        <v>486.54886129214657</v>
      </c>
      <c r="F70" s="12">
        <v>647272</v>
      </c>
      <c r="G70" s="16">
        <v>-199666.35125078176</v>
      </c>
      <c r="H70" s="12">
        <v>0</v>
      </c>
      <c r="I70" s="12">
        <v>0</v>
      </c>
      <c r="J70" s="12">
        <v>647272</v>
      </c>
    </row>
    <row r="71" spans="1:10" ht="12.75" customHeight="1" x14ac:dyDescent="0.2">
      <c r="A71" s="12">
        <v>104</v>
      </c>
      <c r="B71" s="22" t="s">
        <v>144</v>
      </c>
      <c r="C71" s="14">
        <v>508.33333333333331</v>
      </c>
      <c r="D71" s="15">
        <v>1.3863196288423232</v>
      </c>
      <c r="E71" s="12">
        <v>-250.24345000615114</v>
      </c>
      <c r="F71" s="12">
        <v>-2654332</v>
      </c>
      <c r="G71" s="16">
        <v>74829.569617680303</v>
      </c>
      <c r="H71" s="12">
        <v>5.1547091543320445</v>
      </c>
      <c r="I71" s="12">
        <v>54676</v>
      </c>
      <c r="J71" s="12">
        <v>-2599656</v>
      </c>
    </row>
    <row r="72" spans="1:10" x14ac:dyDescent="0.2">
      <c r="A72" s="12">
        <v>106</v>
      </c>
      <c r="B72" s="13" t="s">
        <v>81</v>
      </c>
      <c r="C72" s="14">
        <v>3710.3333333333335</v>
      </c>
      <c r="D72" s="15">
        <v>0.72218514894536012</v>
      </c>
      <c r="E72" s="12">
        <v>368.29638991065951</v>
      </c>
      <c r="F72" s="12">
        <v>800554</v>
      </c>
      <c r="G72" s="16">
        <v>-417804.17382418353</v>
      </c>
      <c r="H72" s="12">
        <v>0</v>
      </c>
      <c r="I72" s="12">
        <v>0</v>
      </c>
      <c r="J72" s="12">
        <v>800554</v>
      </c>
    </row>
    <row r="73" spans="1:10" x14ac:dyDescent="0.2">
      <c r="A73" s="12">
        <v>108</v>
      </c>
      <c r="B73" s="13" t="s">
        <v>51</v>
      </c>
      <c r="C73" s="14">
        <v>1162.6666666666667</v>
      </c>
      <c r="D73" s="15">
        <v>0.83700703519318687</v>
      </c>
      <c r="E73" s="12">
        <v>54.875970767661208</v>
      </c>
      <c r="F73" s="12">
        <v>450142</v>
      </c>
      <c r="G73" s="16">
        <v>-3225754.6221795939</v>
      </c>
      <c r="H73" s="12">
        <v>0</v>
      </c>
      <c r="I73" s="12">
        <v>0</v>
      </c>
      <c r="J73" s="12">
        <v>450142</v>
      </c>
    </row>
    <row r="74" spans="1:10" x14ac:dyDescent="0.2">
      <c r="A74" s="12">
        <v>109</v>
      </c>
      <c r="B74" s="13" t="s">
        <v>32</v>
      </c>
      <c r="C74" s="14">
        <v>861.66666666666663</v>
      </c>
      <c r="D74" s="15">
        <v>1.0421940662280254</v>
      </c>
      <c r="E74" s="12">
        <v>-27.331742718666465</v>
      </c>
      <c r="F74" s="12">
        <v>-32935</v>
      </c>
      <c r="G74" s="16">
        <v>-166713.17513367653</v>
      </c>
      <c r="H74" s="12">
        <v>0</v>
      </c>
      <c r="I74" s="12">
        <v>0</v>
      </c>
      <c r="J74" s="12">
        <v>-32935</v>
      </c>
    </row>
    <row r="75" spans="1:10" x14ac:dyDescent="0.2">
      <c r="A75" s="12">
        <v>110</v>
      </c>
      <c r="B75" s="13" t="s">
        <v>54</v>
      </c>
      <c r="C75" s="14">
        <v>2275</v>
      </c>
      <c r="D75" s="15">
        <v>0.91250554577984622</v>
      </c>
      <c r="E75" s="12">
        <v>12.406088454910972</v>
      </c>
      <c r="F75" s="12">
        <v>21599</v>
      </c>
      <c r="G75" s="16">
        <v>-358552.70468527079</v>
      </c>
      <c r="H75" s="12">
        <v>0</v>
      </c>
      <c r="I75" s="12">
        <v>0</v>
      </c>
      <c r="J75" s="12">
        <v>21599</v>
      </c>
    </row>
    <row r="76" spans="1:10" x14ac:dyDescent="0.2">
      <c r="A76" s="12">
        <v>111</v>
      </c>
      <c r="B76" s="13" t="s">
        <v>15</v>
      </c>
      <c r="C76" s="14">
        <v>4029.6666666666665</v>
      </c>
      <c r="D76" s="15">
        <v>1.5033430058019284</v>
      </c>
      <c r="E76" s="12">
        <v>-326.04682989005136</v>
      </c>
      <c r="F76" s="12">
        <v>-856090</v>
      </c>
      <c r="G76" s="16">
        <v>2003689.975129138</v>
      </c>
      <c r="H76" s="12">
        <v>557.58524819093566</v>
      </c>
      <c r="I76" s="12">
        <v>1464033</v>
      </c>
      <c r="J76" s="12">
        <v>607943</v>
      </c>
    </row>
    <row r="77" spans="1:10" x14ac:dyDescent="0.2">
      <c r="A77" s="12">
        <v>113</v>
      </c>
      <c r="B77" s="13" t="s">
        <v>60</v>
      </c>
      <c r="C77" s="14">
        <v>15588.666666666666</v>
      </c>
      <c r="D77" s="15">
        <v>0.87160632312782182</v>
      </c>
      <c r="E77" s="12">
        <v>31.025435073627843</v>
      </c>
      <c r="F77" s="12">
        <v>106759</v>
      </c>
      <c r="G77" s="16">
        <v>426357.68464926863</v>
      </c>
      <c r="H77" s="12">
        <v>83.407228915662657</v>
      </c>
      <c r="I77" s="12">
        <v>311526</v>
      </c>
      <c r="J77" s="12">
        <v>418285</v>
      </c>
    </row>
    <row r="78" spans="1:10" x14ac:dyDescent="0.2">
      <c r="A78" s="12">
        <v>114</v>
      </c>
      <c r="B78" s="13" t="s">
        <v>22</v>
      </c>
      <c r="C78" s="14">
        <v>1146.6666666666667</v>
      </c>
      <c r="D78" s="15">
        <v>1.1809054972643758</v>
      </c>
      <c r="E78" s="12">
        <v>-117.18383530284692</v>
      </c>
      <c r="F78" s="12">
        <v>-201244</v>
      </c>
      <c r="G78" s="16">
        <v>1173682.8767370675</v>
      </c>
      <c r="H78" s="12">
        <v>499.36315993788821</v>
      </c>
      <c r="I78" s="12">
        <v>857573</v>
      </c>
      <c r="J78" s="12">
        <v>656329</v>
      </c>
    </row>
    <row r="79" spans="1:10" ht="12.75" customHeight="1" x14ac:dyDescent="0.2">
      <c r="A79" s="12">
        <v>115</v>
      </c>
      <c r="B79" s="13" t="s">
        <v>8</v>
      </c>
      <c r="C79" s="14">
        <v>1674.6666666666667</v>
      </c>
      <c r="D79" s="15">
        <v>1.6927318002791347</v>
      </c>
      <c r="E79" s="12">
        <v>-448.72582879182767</v>
      </c>
      <c r="F79" s="12">
        <v>-623430</v>
      </c>
      <c r="G79" s="16">
        <v>901790.72805679264</v>
      </c>
      <c r="H79" s="12">
        <v>474.26343570057583</v>
      </c>
      <c r="I79" s="12">
        <v>658910</v>
      </c>
      <c r="J79" s="12">
        <v>35480</v>
      </c>
    </row>
    <row r="80" spans="1:10" x14ac:dyDescent="0.2">
      <c r="A80" s="12">
        <v>117</v>
      </c>
      <c r="B80" s="13" t="s">
        <v>122</v>
      </c>
      <c r="C80" s="14">
        <v>2482</v>
      </c>
      <c r="D80" s="15">
        <v>0.98629551073110755</v>
      </c>
      <c r="E80" s="12">
        <v>0.14822771213748656</v>
      </c>
      <c r="F80" s="12">
        <v>138</v>
      </c>
      <c r="G80" s="16">
        <v>608136.30024323612</v>
      </c>
      <c r="H80" s="12">
        <v>477.27819548872179</v>
      </c>
      <c r="I80" s="12">
        <v>444346</v>
      </c>
      <c r="J80" s="12">
        <v>444484</v>
      </c>
    </row>
    <row r="81" spans="1:10" ht="12.75" customHeight="1" x14ac:dyDescent="0.2">
      <c r="A81" s="12">
        <v>118</v>
      </c>
      <c r="B81" s="13" t="s">
        <v>62</v>
      </c>
      <c r="C81" s="14">
        <v>338.66666666666669</v>
      </c>
      <c r="D81" s="15">
        <v>0.88052799771172785</v>
      </c>
      <c r="E81" s="12">
        <v>26.119307489649984</v>
      </c>
      <c r="F81" s="12">
        <v>23133</v>
      </c>
      <c r="G81" s="16">
        <v>557888.39030463737</v>
      </c>
      <c r="H81" s="12">
        <v>460.25329318780581</v>
      </c>
      <c r="I81" s="12">
        <v>407631</v>
      </c>
      <c r="J81" s="12">
        <v>430764</v>
      </c>
    </row>
    <row r="82" spans="1:10" x14ac:dyDescent="0.2">
      <c r="A82" s="12">
        <v>120</v>
      </c>
      <c r="B82" s="13" t="s">
        <v>47</v>
      </c>
      <c r="C82" s="14">
        <v>3477.6666666666665</v>
      </c>
      <c r="D82" s="15">
        <v>1.0669729795900138</v>
      </c>
      <c r="E82" s="12">
        <v>-43.382598808193144</v>
      </c>
      <c r="F82" s="12">
        <v>-71957</v>
      </c>
      <c r="G82" s="16">
        <v>267560.84113706986</v>
      </c>
      <c r="H82" s="12">
        <v>117.86454983922829</v>
      </c>
      <c r="I82" s="12">
        <v>195498</v>
      </c>
      <c r="J82" s="12">
        <v>123541</v>
      </c>
    </row>
    <row r="83" spans="1:10" ht="12.75" customHeight="1" x14ac:dyDescent="0.2">
      <c r="A83" s="12">
        <v>121</v>
      </c>
      <c r="B83" s="13" t="s">
        <v>56</v>
      </c>
      <c r="C83" s="14">
        <v>1656.3333333333333</v>
      </c>
      <c r="D83" s="15">
        <v>0.96333727129888047</v>
      </c>
      <c r="E83" s="12">
        <v>1.551600358959019</v>
      </c>
      <c r="F83" s="12">
        <v>1729</v>
      </c>
      <c r="G83" s="16">
        <v>168924.64639654668</v>
      </c>
      <c r="H83" s="12">
        <v>110.76398444510919</v>
      </c>
      <c r="I83" s="12">
        <v>123428</v>
      </c>
      <c r="J83" s="12">
        <v>125157</v>
      </c>
    </row>
    <row r="84" spans="1:10" x14ac:dyDescent="0.2">
      <c r="A84" s="12">
        <v>122</v>
      </c>
      <c r="B84" s="13" t="s">
        <v>66</v>
      </c>
      <c r="C84" s="14">
        <v>1322.6666666666667</v>
      </c>
      <c r="D84" s="15">
        <v>0.85439136349471956</v>
      </c>
      <c r="E84" s="12">
        <v>41.909817608646705</v>
      </c>
      <c r="F84" s="12">
        <v>124081</v>
      </c>
      <c r="G84" s="16">
        <v>-455678.50760320196</v>
      </c>
      <c r="H84" s="12">
        <v>0</v>
      </c>
      <c r="I84" s="12">
        <v>0</v>
      </c>
      <c r="J84" s="12">
        <v>124081</v>
      </c>
    </row>
    <row r="85" spans="1:10" ht="12.75" customHeight="1" x14ac:dyDescent="0.2">
      <c r="A85" s="12">
        <v>124</v>
      </c>
      <c r="B85" s="13" t="s">
        <v>65</v>
      </c>
      <c r="C85" s="14">
        <v>856.33333333333337</v>
      </c>
      <c r="D85" s="15">
        <v>1.0745463030057862</v>
      </c>
      <c r="E85" s="12">
        <v>-48.288315313602197</v>
      </c>
      <c r="F85" s="12">
        <v>-335572</v>
      </c>
      <c r="G85" s="16">
        <v>-613592.92504087847</v>
      </c>
      <c r="H85" s="12">
        <v>0</v>
      </c>
      <c r="I85" s="12">
        <v>0</v>
      </c>
      <c r="J85" s="12">
        <v>-335572</v>
      </c>
    </row>
    <row r="86" spans="1:10" x14ac:dyDescent="0.2">
      <c r="A86" s="12">
        <v>125</v>
      </c>
      <c r="B86" s="13" t="s">
        <v>37</v>
      </c>
      <c r="C86" s="14">
        <v>939.33333333333337</v>
      </c>
      <c r="D86" s="15">
        <v>1.0347425170281193</v>
      </c>
      <c r="E86" s="12">
        <v>-22.50490700943001</v>
      </c>
      <c r="F86" s="12">
        <v>-732355</v>
      </c>
      <c r="G86" s="16">
        <v>-6503874.0723958854</v>
      </c>
      <c r="H86" s="12">
        <v>0</v>
      </c>
      <c r="I86" s="12">
        <v>0</v>
      </c>
      <c r="J86" s="12">
        <v>-732355</v>
      </c>
    </row>
    <row r="87" spans="1:10" x14ac:dyDescent="0.2">
      <c r="A87" s="12">
        <v>126</v>
      </c>
      <c r="B87" s="13" t="s">
        <v>43</v>
      </c>
      <c r="C87" s="14">
        <v>1597.3333333333333</v>
      </c>
      <c r="D87" s="15">
        <v>1.1099374749113646</v>
      </c>
      <c r="E87" s="12">
        <v>-71.213396764815386</v>
      </c>
      <c r="F87" s="12">
        <v>-41019</v>
      </c>
      <c r="G87" s="16">
        <v>43979.740937271519</v>
      </c>
      <c r="H87" s="12">
        <v>55.789930555555557</v>
      </c>
      <c r="I87" s="12">
        <v>32135</v>
      </c>
      <c r="J87" s="12">
        <v>-8884</v>
      </c>
    </row>
    <row r="88" spans="1:10" ht="12.75" customHeight="1" x14ac:dyDescent="0.2">
      <c r="A88" s="12">
        <v>127</v>
      </c>
      <c r="B88" s="13" t="s">
        <v>90</v>
      </c>
      <c r="C88" s="14">
        <v>1078</v>
      </c>
      <c r="D88" s="15">
        <v>0.67718767318215556</v>
      </c>
      <c r="E88" s="12">
        <v>514.03482430365261</v>
      </c>
      <c r="F88" s="12">
        <v>1469797</v>
      </c>
      <c r="G88" s="16">
        <v>-491136.10874196701</v>
      </c>
      <c r="H88" s="12">
        <v>0</v>
      </c>
      <c r="I88" s="12">
        <v>0</v>
      </c>
      <c r="J88" s="12">
        <v>1469797</v>
      </c>
    </row>
    <row r="89" spans="1:10" x14ac:dyDescent="0.2">
      <c r="A89" s="12">
        <v>128</v>
      </c>
      <c r="B89" s="13" t="s">
        <v>80</v>
      </c>
      <c r="C89" s="14">
        <v>2722.3333333333335</v>
      </c>
      <c r="D89" s="15">
        <v>0.76366986097748413</v>
      </c>
      <c r="E89" s="12">
        <v>233.93514230152562</v>
      </c>
      <c r="F89" s="12">
        <v>741902</v>
      </c>
      <c r="G89" s="16">
        <v>-120279.97697750416</v>
      </c>
      <c r="H89" s="12">
        <v>0</v>
      </c>
      <c r="I89" s="12">
        <v>0</v>
      </c>
      <c r="J89" s="12">
        <v>741902</v>
      </c>
    </row>
    <row r="90" spans="1:10" x14ac:dyDescent="0.2">
      <c r="A90" s="12">
        <v>129</v>
      </c>
      <c r="B90" s="13" t="s">
        <v>79</v>
      </c>
      <c r="C90" s="14">
        <v>974</v>
      </c>
      <c r="D90" s="15">
        <v>0.78295240251795539</v>
      </c>
      <c r="E90" s="12">
        <v>171.48258540667678</v>
      </c>
      <c r="F90" s="12">
        <v>962520</v>
      </c>
      <c r="G90" s="16">
        <v>-777342.45632838295</v>
      </c>
      <c r="H90" s="12">
        <v>0</v>
      </c>
      <c r="I90" s="12">
        <v>0</v>
      </c>
      <c r="J90" s="12">
        <v>962520</v>
      </c>
    </row>
    <row r="91" spans="1:10" x14ac:dyDescent="0.2">
      <c r="A91" s="12">
        <v>130</v>
      </c>
      <c r="B91" s="13" t="s">
        <v>46</v>
      </c>
      <c r="C91" s="14">
        <v>6227</v>
      </c>
      <c r="D91" s="15">
        <v>1.195045588133717</v>
      </c>
      <c r="E91" s="12">
        <v>-126.34325889503671</v>
      </c>
      <c r="F91" s="12">
        <v>-764419</v>
      </c>
      <c r="G91" s="16">
        <v>909760.53322335205</v>
      </c>
      <c r="H91" s="12">
        <v>109.86716985290067</v>
      </c>
      <c r="I91" s="12">
        <v>664733</v>
      </c>
      <c r="J91" s="12">
        <v>-99686</v>
      </c>
    </row>
    <row r="92" spans="1:10" x14ac:dyDescent="0.2">
      <c r="A92" s="12">
        <v>131</v>
      </c>
      <c r="B92" s="13" t="s">
        <v>83</v>
      </c>
      <c r="C92" s="14">
        <v>29297.666666666668</v>
      </c>
      <c r="D92" s="15">
        <v>0.7065598408970003</v>
      </c>
      <c r="E92" s="12">
        <v>418.90384940149443</v>
      </c>
      <c r="F92" s="12">
        <v>1799192</v>
      </c>
      <c r="G92" s="16">
        <v>-1208582.2211271613</v>
      </c>
      <c r="H92" s="16">
        <v>0</v>
      </c>
      <c r="I92" s="16">
        <v>0</v>
      </c>
      <c r="J92" s="12">
        <v>1799192</v>
      </c>
    </row>
    <row r="93" spans="1:10" x14ac:dyDescent="0.2">
      <c r="A93" s="12">
        <v>132</v>
      </c>
      <c r="B93" s="13" t="s">
        <v>71</v>
      </c>
      <c r="C93" s="14">
        <v>540</v>
      </c>
      <c r="D93" s="15">
        <v>0.72689784618364051</v>
      </c>
      <c r="E93" s="12">
        <v>353.0328422199068</v>
      </c>
      <c r="F93" s="12">
        <v>299372</v>
      </c>
      <c r="G93" s="16">
        <v>-57934.051076170275</v>
      </c>
      <c r="H93" s="12">
        <v>0</v>
      </c>
      <c r="I93" s="12">
        <v>0</v>
      </c>
      <c r="J93" s="12">
        <v>299372</v>
      </c>
    </row>
    <row r="94" spans="1:10" x14ac:dyDescent="0.2">
      <c r="A94" s="12">
        <v>133</v>
      </c>
      <c r="B94" s="13" t="s">
        <v>105</v>
      </c>
      <c r="C94" s="14">
        <v>2519.6666666666665</v>
      </c>
      <c r="D94" s="15">
        <v>0.65020719303839658</v>
      </c>
      <c r="E94" s="12">
        <v>601.41956908389261</v>
      </c>
      <c r="F94" s="12">
        <v>922377</v>
      </c>
      <c r="G94" s="16">
        <v>-189778.277413359</v>
      </c>
      <c r="H94" s="12">
        <v>0</v>
      </c>
      <c r="I94" s="12">
        <v>0</v>
      </c>
      <c r="J94" s="12">
        <v>922377</v>
      </c>
    </row>
    <row r="95" spans="1:10" x14ac:dyDescent="0.2">
      <c r="A95" s="12">
        <v>134</v>
      </c>
      <c r="B95" s="13" t="s">
        <v>109</v>
      </c>
      <c r="C95" s="14">
        <v>2966.3333333333335</v>
      </c>
      <c r="D95" s="15">
        <v>0.65579104594122306</v>
      </c>
      <c r="E95" s="12">
        <v>583.33451061925439</v>
      </c>
      <c r="F95" s="12">
        <v>3267296</v>
      </c>
      <c r="G95" s="16">
        <v>-1319507.9978457175</v>
      </c>
      <c r="H95" s="12">
        <v>0</v>
      </c>
      <c r="I95" s="12">
        <v>0</v>
      </c>
      <c r="J95" s="12">
        <v>3267296</v>
      </c>
    </row>
    <row r="96" spans="1:10" x14ac:dyDescent="0.2">
      <c r="A96" s="12">
        <v>135</v>
      </c>
      <c r="B96" s="13" t="s">
        <v>86</v>
      </c>
      <c r="C96" s="14">
        <v>7290.666666666667</v>
      </c>
      <c r="D96" s="15">
        <v>0.74573932660293574</v>
      </c>
      <c r="E96" s="12">
        <v>292.00880006241937</v>
      </c>
      <c r="F96" s="12">
        <v>255800</v>
      </c>
      <c r="G96" s="16">
        <v>161826.73160518656</v>
      </c>
      <c r="H96" s="12">
        <v>134.97945205479451</v>
      </c>
      <c r="I96" s="12">
        <v>118242</v>
      </c>
      <c r="J96" s="12">
        <v>374042</v>
      </c>
    </row>
    <row r="97" spans="1:10" x14ac:dyDescent="0.2">
      <c r="A97" s="12">
        <v>136</v>
      </c>
      <c r="B97" s="13" t="s">
        <v>70</v>
      </c>
      <c r="C97" s="14">
        <v>5871</v>
      </c>
      <c r="D97" s="15">
        <v>0.80119664575264626</v>
      </c>
      <c r="E97" s="12">
        <v>112.39288313757652</v>
      </c>
      <c r="F97" s="12">
        <v>321556</v>
      </c>
      <c r="G97" s="16">
        <v>42786.777980025472</v>
      </c>
      <c r="H97" s="12">
        <v>10.927298147500874</v>
      </c>
      <c r="I97" s="12">
        <v>31263</v>
      </c>
      <c r="J97" s="12">
        <v>352819</v>
      </c>
    </row>
    <row r="98" spans="1:10" x14ac:dyDescent="0.2">
      <c r="A98" s="12">
        <v>137</v>
      </c>
      <c r="B98" s="13" t="s">
        <v>53</v>
      </c>
      <c r="C98" s="14">
        <v>4427.333333333333</v>
      </c>
      <c r="D98" s="15">
        <v>0.76999834474078221</v>
      </c>
      <c r="E98" s="12">
        <v>213.43836331334234</v>
      </c>
      <c r="F98" s="12">
        <v>488347</v>
      </c>
      <c r="G98" s="16">
        <v>-64884.529789154985</v>
      </c>
      <c r="H98" s="12">
        <v>0</v>
      </c>
      <c r="I98" s="12">
        <v>0</v>
      </c>
      <c r="J98" s="12">
        <v>488347</v>
      </c>
    </row>
    <row r="99" spans="1:10" x14ac:dyDescent="0.2">
      <c r="A99" s="12">
        <v>138</v>
      </c>
      <c r="B99" s="13" t="s">
        <v>38</v>
      </c>
      <c r="C99" s="14">
        <v>783.66666666666663</v>
      </c>
      <c r="D99" s="15">
        <v>1.0541730119114181</v>
      </c>
      <c r="E99" s="12">
        <v>-35.091257046818832</v>
      </c>
      <c r="F99" s="12">
        <v>-590200</v>
      </c>
      <c r="G99" s="16">
        <v>-3659047.9084629831</v>
      </c>
      <c r="H99" s="12">
        <v>0</v>
      </c>
      <c r="I99" s="12">
        <v>0</v>
      </c>
      <c r="J99" s="12">
        <v>-590200</v>
      </c>
    </row>
    <row r="100" spans="1:10" x14ac:dyDescent="0.2">
      <c r="A100" s="12">
        <v>139</v>
      </c>
      <c r="B100" s="13" t="s">
        <v>74</v>
      </c>
      <c r="C100" s="14">
        <v>1322.3333333333333</v>
      </c>
      <c r="D100" s="15">
        <v>0.91778495178439035</v>
      </c>
      <c r="E100" s="12">
        <v>10.691356556889788</v>
      </c>
      <c r="F100" s="12">
        <v>29975</v>
      </c>
      <c r="G100" s="16">
        <v>20017.749010586238</v>
      </c>
      <c r="H100" s="12">
        <v>5.2167399833551302</v>
      </c>
      <c r="I100" s="12">
        <v>14626</v>
      </c>
      <c r="J100" s="12">
        <v>44601</v>
      </c>
    </row>
    <row r="101" spans="1:10" x14ac:dyDescent="0.2">
      <c r="A101" s="12">
        <v>140</v>
      </c>
      <c r="B101" s="13" t="s">
        <v>103</v>
      </c>
      <c r="C101" s="14">
        <v>7184.333333333333</v>
      </c>
      <c r="D101" s="15">
        <v>0.69063747202629833</v>
      </c>
      <c r="E101" s="12">
        <v>470.47343351006214</v>
      </c>
      <c r="F101" s="12">
        <v>1086166</v>
      </c>
      <c r="G101" s="16">
        <v>-206624.81520865543</v>
      </c>
      <c r="H101" s="12">
        <v>0</v>
      </c>
      <c r="I101" s="12">
        <v>0</v>
      </c>
      <c r="J101" s="12">
        <v>1086166</v>
      </c>
    </row>
    <row r="102" spans="1:10" x14ac:dyDescent="0.2">
      <c r="A102" s="12">
        <v>141</v>
      </c>
      <c r="B102" s="13" t="s">
        <v>100</v>
      </c>
      <c r="C102" s="14">
        <v>892.66666666666663</v>
      </c>
      <c r="D102" s="15">
        <v>0.61627571797787528</v>
      </c>
      <c r="E102" s="12">
        <v>711.31729041360813</v>
      </c>
      <c r="F102" s="12">
        <v>2929774</v>
      </c>
      <c r="G102" s="16">
        <v>-708305.20695705793</v>
      </c>
      <c r="H102" s="12">
        <v>0</v>
      </c>
      <c r="I102" s="12">
        <v>0</v>
      </c>
      <c r="J102" s="12">
        <v>2929774</v>
      </c>
    </row>
    <row r="103" spans="1:10" x14ac:dyDescent="0.2">
      <c r="A103" s="12">
        <v>142</v>
      </c>
      <c r="B103" s="13" t="s">
        <v>2</v>
      </c>
      <c r="C103" s="14">
        <v>2530.3333333333335</v>
      </c>
      <c r="D103" s="15">
        <v>2.8051378333751495</v>
      </c>
      <c r="E103" s="12">
        <v>-1169.3009762773352</v>
      </c>
      <c r="F103" s="12">
        <v>-176564</v>
      </c>
      <c r="G103" s="16">
        <v>95692.283494565781</v>
      </c>
      <c r="H103" s="12">
        <v>463.03973509933775</v>
      </c>
      <c r="I103" s="12">
        <v>69919</v>
      </c>
      <c r="J103" s="12">
        <v>-106645</v>
      </c>
    </row>
    <row r="104" spans="1:10" x14ac:dyDescent="0.2">
      <c r="A104" s="12">
        <v>143</v>
      </c>
      <c r="B104" s="13" t="s">
        <v>4</v>
      </c>
      <c r="C104" s="14">
        <v>2048.3333333333335</v>
      </c>
      <c r="D104" s="15">
        <v>2.6929546758370266</v>
      </c>
      <c r="E104" s="12">
        <v>-1096.632910046661</v>
      </c>
      <c r="F104" s="12">
        <v>-8612224</v>
      </c>
      <c r="G104" s="16">
        <v>1920972.0076775451</v>
      </c>
      <c r="H104" s="12">
        <v>178.72576400679117</v>
      </c>
      <c r="I104" s="12">
        <v>1403593</v>
      </c>
      <c r="J104" s="12">
        <v>-7208631</v>
      </c>
    </row>
    <row r="105" spans="1:10" x14ac:dyDescent="0.2">
      <c r="A105" s="12">
        <v>144</v>
      </c>
      <c r="B105" s="13" t="s">
        <v>6</v>
      </c>
      <c r="C105" s="14">
        <v>15595.666666666666</v>
      </c>
      <c r="D105" s="15">
        <v>1.7994085911028259</v>
      </c>
      <c r="E105" s="12">
        <v>-517.82707599301682</v>
      </c>
      <c r="F105" s="12">
        <v>-105464</v>
      </c>
      <c r="G105" s="16">
        <v>184336.19480455547</v>
      </c>
      <c r="H105" s="12">
        <v>661.32078559738136</v>
      </c>
      <c r="I105" s="12">
        <v>134689</v>
      </c>
      <c r="J105" s="12">
        <v>29225</v>
      </c>
    </row>
    <row r="106" spans="1:10" x14ac:dyDescent="0.2">
      <c r="A106" s="12">
        <v>145</v>
      </c>
      <c r="B106" s="13" t="s">
        <v>82</v>
      </c>
      <c r="C106" s="14">
        <v>2592.3333333333335</v>
      </c>
      <c r="D106" s="15">
        <v>0.78131578575431204</v>
      </c>
      <c r="E106" s="12">
        <v>176.78328196329869</v>
      </c>
      <c r="F106" s="12">
        <v>130584</v>
      </c>
      <c r="G106" s="16">
        <v>464409.16427715064</v>
      </c>
      <c r="H106" s="12">
        <v>459.38041516245488</v>
      </c>
      <c r="I106" s="12">
        <v>339329</v>
      </c>
      <c r="J106" s="12">
        <v>469913</v>
      </c>
    </row>
    <row r="107" spans="1:10" x14ac:dyDescent="0.2">
      <c r="A107" s="12">
        <v>146</v>
      </c>
      <c r="B107" s="13" t="s">
        <v>49</v>
      </c>
      <c r="C107" s="14">
        <v>1998.6666666666667</v>
      </c>
      <c r="D107" s="15">
        <v>0.87818703232374218</v>
      </c>
      <c r="E107" s="12">
        <v>27.359445519019989</v>
      </c>
      <c r="F107" s="12">
        <v>83753</v>
      </c>
      <c r="G107" s="16">
        <v>1229746.0915730712</v>
      </c>
      <c r="H107" s="12">
        <v>289.66376531270146</v>
      </c>
      <c r="I107" s="12">
        <v>898537</v>
      </c>
      <c r="J107" s="12">
        <v>982290</v>
      </c>
    </row>
    <row r="108" spans="1:10" x14ac:dyDescent="0.2">
      <c r="A108" s="12">
        <v>147</v>
      </c>
      <c r="B108" s="13" t="s">
        <v>52</v>
      </c>
      <c r="C108" s="14">
        <v>4195.666666666667</v>
      </c>
      <c r="D108" s="15">
        <v>0.84999931649505112</v>
      </c>
      <c r="E108" s="12">
        <v>44.994610132950058</v>
      </c>
      <c r="F108" s="12">
        <v>41740</v>
      </c>
      <c r="G108" s="16">
        <v>100116.02972955459</v>
      </c>
      <c r="H108" s="12">
        <v>78.855910887531451</v>
      </c>
      <c r="I108" s="12">
        <v>73152</v>
      </c>
      <c r="J108" s="12">
        <v>114892</v>
      </c>
    </row>
    <row r="109" spans="1:10" x14ac:dyDescent="0.2">
      <c r="A109" s="12">
        <v>148</v>
      </c>
      <c r="B109" s="13" t="s">
        <v>102</v>
      </c>
      <c r="C109" s="14">
        <v>146.33333333333334</v>
      </c>
      <c r="D109" s="15">
        <v>0.68626872509892278</v>
      </c>
      <c r="E109" s="12">
        <v>484.62299027198941</v>
      </c>
      <c r="F109" s="12">
        <v>840013</v>
      </c>
      <c r="G109" s="16">
        <v>105414.30907514754</v>
      </c>
      <c r="H109" s="12">
        <v>44.436346153846159</v>
      </c>
      <c r="I109" s="12">
        <v>77023</v>
      </c>
      <c r="J109" s="12">
        <v>917036</v>
      </c>
    </row>
    <row r="110" spans="1:10" x14ac:dyDescent="0.2">
      <c r="A110" s="12">
        <v>149</v>
      </c>
      <c r="B110" s="13" t="s">
        <v>78</v>
      </c>
      <c r="C110" s="14">
        <v>7470</v>
      </c>
      <c r="D110" s="15">
        <v>0.68872895481816887</v>
      </c>
      <c r="E110" s="12">
        <v>476.65476491159677</v>
      </c>
      <c r="F110" s="12">
        <v>302517</v>
      </c>
      <c r="G110" s="16">
        <v>7645.2340096738953</v>
      </c>
      <c r="H110" s="12">
        <v>8.8014705882352953</v>
      </c>
      <c r="I110" s="12">
        <v>5586</v>
      </c>
      <c r="J110" s="12">
        <v>308103</v>
      </c>
    </row>
    <row r="111" spans="1:10" x14ac:dyDescent="0.2">
      <c r="A111" s="12">
        <v>150</v>
      </c>
      <c r="B111" s="13" t="s">
        <v>117</v>
      </c>
      <c r="C111" s="14">
        <v>183.66666666666666</v>
      </c>
      <c r="D111" s="15">
        <v>0.59900220637847201</v>
      </c>
      <c r="E111" s="12">
        <v>767.26297390514196</v>
      </c>
      <c r="F111" s="12">
        <v>612787</v>
      </c>
      <c r="G111" s="16">
        <v>12592.452523319425</v>
      </c>
      <c r="H111" s="12">
        <v>11.520450751252087</v>
      </c>
      <c r="I111" s="12">
        <v>9201</v>
      </c>
      <c r="J111" s="12">
        <v>621988</v>
      </c>
    </row>
    <row r="112" spans="1:10" x14ac:dyDescent="0.2">
      <c r="A112" s="12">
        <v>151</v>
      </c>
      <c r="B112" s="13" t="s">
        <v>25</v>
      </c>
      <c r="C112" s="14">
        <v>752.33333333333337</v>
      </c>
      <c r="D112" s="15">
        <v>0.85336442237927768</v>
      </c>
      <c r="E112" s="12">
        <v>42.619415807560138</v>
      </c>
      <c r="F112" s="12">
        <v>49609</v>
      </c>
      <c r="G112" s="16">
        <v>36643.728825899241</v>
      </c>
      <c r="H112" s="12">
        <v>23.001718213058421</v>
      </c>
      <c r="I112" s="12">
        <v>26774</v>
      </c>
      <c r="J112" s="12">
        <v>76383</v>
      </c>
    </row>
    <row r="113" spans="1:10" x14ac:dyDescent="0.2">
      <c r="A113" s="12">
        <v>152</v>
      </c>
      <c r="B113" s="13" t="s">
        <v>5</v>
      </c>
      <c r="C113" s="14">
        <v>2934.6666666666665</v>
      </c>
      <c r="D113" s="15">
        <v>2.8444226558847867</v>
      </c>
      <c r="E113" s="12">
        <v>-1194.7482193986609</v>
      </c>
      <c r="F113" s="12">
        <v>-519715</v>
      </c>
      <c r="G113" s="16">
        <v>89779.591002717352</v>
      </c>
      <c r="H113" s="12">
        <v>150.80229885057472</v>
      </c>
      <c r="I113" s="12">
        <v>65599</v>
      </c>
      <c r="J113" s="12">
        <v>-454116</v>
      </c>
    </row>
    <row r="114" spans="1:10" x14ac:dyDescent="0.2">
      <c r="A114" s="12">
        <v>153</v>
      </c>
      <c r="B114" s="13" t="s">
        <v>93</v>
      </c>
      <c r="C114" s="14">
        <v>848.66666666666663</v>
      </c>
      <c r="D114" s="15">
        <v>0.68283599626236635</v>
      </c>
      <c r="E114" s="12">
        <v>495.74095895467968</v>
      </c>
      <c r="F114" s="12">
        <v>833341</v>
      </c>
      <c r="G114" s="16">
        <v>-319834.27049608994</v>
      </c>
      <c r="H114" s="12">
        <v>0</v>
      </c>
      <c r="I114" s="12">
        <v>0</v>
      </c>
      <c r="J114" s="12">
        <v>833341</v>
      </c>
    </row>
    <row r="115" spans="1:10" x14ac:dyDescent="0.2">
      <c r="A115" s="12">
        <v>155</v>
      </c>
      <c r="B115" s="13" t="s">
        <v>114</v>
      </c>
      <c r="C115" s="14">
        <v>1526.6666666666667</v>
      </c>
      <c r="D115" s="15">
        <v>0.60268530711986523</v>
      </c>
      <c r="E115" s="12">
        <v>755.3340973035522</v>
      </c>
      <c r="F115" s="12">
        <v>2931602</v>
      </c>
      <c r="G115" s="16">
        <v>-812068.84489678626</v>
      </c>
      <c r="H115" s="12">
        <v>0</v>
      </c>
      <c r="I115" s="12">
        <v>0</v>
      </c>
      <c r="J115" s="12">
        <v>2931602</v>
      </c>
    </row>
    <row r="116" spans="1:10" x14ac:dyDescent="0.2">
      <c r="A116" s="12">
        <v>156</v>
      </c>
      <c r="B116" s="13" t="s">
        <v>19</v>
      </c>
      <c r="C116" s="14">
        <v>532.66666666666663</v>
      </c>
      <c r="D116" s="15">
        <v>1.1665507575432963</v>
      </c>
      <c r="E116" s="12">
        <v>-107.88537018858933</v>
      </c>
      <c r="F116" s="12">
        <v>-132052</v>
      </c>
      <c r="G116" s="16">
        <v>209415.10414821256</v>
      </c>
      <c r="H116" s="12">
        <v>125.01062091503267</v>
      </c>
      <c r="I116" s="12">
        <v>153013</v>
      </c>
      <c r="J116" s="12">
        <v>20961</v>
      </c>
    </row>
    <row r="117" spans="1:10" x14ac:dyDescent="0.2">
      <c r="A117" s="12">
        <v>157</v>
      </c>
      <c r="B117" s="13" t="s">
        <v>97</v>
      </c>
      <c r="C117" s="14">
        <v>684.66666666666663</v>
      </c>
      <c r="D117" s="15">
        <v>0.68409854254130309</v>
      </c>
      <c r="E117" s="12">
        <v>491.65180695403751</v>
      </c>
      <c r="F117" s="12">
        <v>903328</v>
      </c>
      <c r="G117" s="16">
        <v>-349282.24087258964</v>
      </c>
      <c r="H117" s="12">
        <v>0</v>
      </c>
      <c r="I117" s="12">
        <v>0</v>
      </c>
      <c r="J117" s="12">
        <v>903328</v>
      </c>
    </row>
    <row r="118" spans="1:10" x14ac:dyDescent="0.2">
      <c r="A118" s="12">
        <v>158</v>
      </c>
      <c r="B118" s="13" t="s">
        <v>120</v>
      </c>
      <c r="C118" s="14">
        <v>1047</v>
      </c>
      <c r="D118" s="15">
        <v>0.625518482247303</v>
      </c>
      <c r="E118" s="12">
        <v>681.38170022231611</v>
      </c>
      <c r="F118" s="12">
        <v>443579</v>
      </c>
      <c r="G118" s="16">
        <v>102010.75376937904</v>
      </c>
      <c r="H118" s="12">
        <v>114.49462365591398</v>
      </c>
      <c r="I118" s="12">
        <v>74536</v>
      </c>
      <c r="J118" s="12">
        <v>518115</v>
      </c>
    </row>
    <row r="119" spans="1:10" x14ac:dyDescent="0.2">
      <c r="A119" s="12">
        <v>159</v>
      </c>
      <c r="B119" s="13" t="s">
        <v>26</v>
      </c>
      <c r="C119" s="14">
        <v>348.33333333333331</v>
      </c>
      <c r="D119" s="15">
        <v>1.4858472903359097</v>
      </c>
      <c r="E119" s="12">
        <v>-314.71375781275992</v>
      </c>
      <c r="F119" s="12">
        <v>-396539</v>
      </c>
      <c r="G119" s="16">
        <v>586680.1669337576</v>
      </c>
      <c r="H119" s="12">
        <v>340.21349206349208</v>
      </c>
      <c r="I119" s="12">
        <v>428669</v>
      </c>
      <c r="J119" s="12">
        <v>32130</v>
      </c>
    </row>
    <row r="120" spans="1:10" x14ac:dyDescent="0.2">
      <c r="A120" s="12">
        <v>160</v>
      </c>
      <c r="B120" s="13" t="s">
        <v>85</v>
      </c>
      <c r="C120" s="14">
        <v>1481</v>
      </c>
      <c r="D120" s="15">
        <v>0.74216764002854152</v>
      </c>
      <c r="E120" s="12">
        <v>303.57682694983714</v>
      </c>
      <c r="F120" s="12">
        <v>1671534</v>
      </c>
      <c r="G120" s="16">
        <v>-1649097.3727331259</v>
      </c>
      <c r="H120" s="12">
        <v>0</v>
      </c>
      <c r="I120" s="12">
        <v>0</v>
      </c>
      <c r="J120" s="12">
        <v>1671534</v>
      </c>
    </row>
    <row r="121" spans="1:10" x14ac:dyDescent="0.2">
      <c r="A121" s="12">
        <v>161</v>
      </c>
      <c r="B121" s="13" t="s">
        <v>45</v>
      </c>
      <c r="C121" s="14">
        <v>139.33333333333334</v>
      </c>
      <c r="D121" s="15">
        <v>0.93234042411482476</v>
      </c>
      <c r="E121" s="12">
        <v>6.7109895102822934</v>
      </c>
      <c r="F121" s="12">
        <v>56789</v>
      </c>
      <c r="G121" s="16">
        <v>-3745656.3017959567</v>
      </c>
      <c r="H121" s="12">
        <v>0</v>
      </c>
      <c r="I121" s="12">
        <v>0</v>
      </c>
      <c r="J121" s="12">
        <v>56789</v>
      </c>
    </row>
    <row r="122" spans="1:10" x14ac:dyDescent="0.2">
      <c r="A122" s="12">
        <v>162</v>
      </c>
      <c r="B122" s="13" t="s">
        <v>50</v>
      </c>
      <c r="C122" s="14">
        <v>4043</v>
      </c>
      <c r="D122" s="15">
        <v>0.83849960588534056</v>
      </c>
      <c r="E122" s="12">
        <v>53.682508574228322</v>
      </c>
      <c r="F122" s="12">
        <v>173985</v>
      </c>
      <c r="G122" s="16">
        <v>-865188.28161132487</v>
      </c>
      <c r="H122" s="12">
        <v>0</v>
      </c>
      <c r="I122" s="12">
        <v>0</v>
      </c>
      <c r="J122" s="12">
        <v>173985</v>
      </c>
    </row>
    <row r="123" spans="1:10" x14ac:dyDescent="0.2">
      <c r="A123" s="12">
        <v>163</v>
      </c>
      <c r="B123" s="13" t="s">
        <v>76</v>
      </c>
      <c r="C123" s="14">
        <v>1101</v>
      </c>
      <c r="D123" s="15">
        <v>0.74440084796450279</v>
      </c>
      <c r="E123" s="12">
        <v>296.34388281817644</v>
      </c>
      <c r="F123" s="12">
        <v>278761</v>
      </c>
      <c r="G123" s="16">
        <v>15752.540052273976</v>
      </c>
      <c r="H123" s="12">
        <v>12.236002834868888</v>
      </c>
      <c r="I123" s="12">
        <v>11510</v>
      </c>
      <c r="J123" s="12">
        <v>290271</v>
      </c>
    </row>
    <row r="124" spans="1:10" x14ac:dyDescent="0.2">
      <c r="A124" s="12">
        <v>164</v>
      </c>
      <c r="B124" s="13" t="s">
        <v>55</v>
      </c>
      <c r="C124" s="14">
        <v>1763.3333333333333</v>
      </c>
      <c r="D124" s="15">
        <v>0.88465963041218687</v>
      </c>
      <c r="E124" s="12">
        <v>24.012371615312791</v>
      </c>
      <c r="F124" s="12">
        <v>90536</v>
      </c>
      <c r="G124" s="16">
        <v>166395.63241786393</v>
      </c>
      <c r="H124" s="12">
        <v>28.38001867413632</v>
      </c>
      <c r="I124" s="12">
        <v>121580</v>
      </c>
      <c r="J124" s="12">
        <v>212116</v>
      </c>
    </row>
    <row r="125" spans="1:10" x14ac:dyDescent="0.2">
      <c r="A125" s="12">
        <v>165</v>
      </c>
      <c r="B125" s="13" t="s">
        <v>61</v>
      </c>
      <c r="C125" s="14">
        <v>566</v>
      </c>
      <c r="D125" s="15">
        <v>0.95450164721639641</v>
      </c>
      <c r="E125" s="12">
        <v>2.5996640537514</v>
      </c>
      <c r="F125" s="12">
        <v>4643</v>
      </c>
      <c r="G125" s="16">
        <v>653610.43308233458</v>
      </c>
      <c r="H125" s="12">
        <v>267.39753639417694</v>
      </c>
      <c r="I125" s="12">
        <v>477572</v>
      </c>
      <c r="J125" s="12">
        <v>482215</v>
      </c>
    </row>
    <row r="126" spans="1:10" x14ac:dyDescent="0.2">
      <c r="A126" s="12">
        <v>166</v>
      </c>
      <c r="B126" s="13" t="s">
        <v>64</v>
      </c>
      <c r="C126" s="14">
        <v>1265.6666666666667</v>
      </c>
      <c r="D126" s="15">
        <v>0.82171314903272652</v>
      </c>
      <c r="E126" s="12">
        <v>67.994517385658625</v>
      </c>
      <c r="F126" s="12">
        <v>157090</v>
      </c>
      <c r="G126" s="16">
        <v>-57267.288227828147</v>
      </c>
      <c r="H126" s="12">
        <v>0</v>
      </c>
      <c r="I126" s="12">
        <v>0</v>
      </c>
      <c r="J126" s="12">
        <v>157090</v>
      </c>
    </row>
    <row r="127" spans="1:10" ht="13.5" thickBot="1" x14ac:dyDescent="0.25">
      <c r="A127" s="17">
        <v>167</v>
      </c>
      <c r="B127" s="18" t="s">
        <v>67</v>
      </c>
      <c r="C127" s="19">
        <v>3486.6666666666665</v>
      </c>
      <c r="D127" s="20">
        <v>0.84648920321439247</v>
      </c>
      <c r="E127" s="17">
        <v>47.552097902097898</v>
      </c>
      <c r="F127" s="17">
        <v>165862</v>
      </c>
      <c r="G127" s="21">
        <v>-392525.7884943941</v>
      </c>
      <c r="H127" s="17">
        <v>0</v>
      </c>
      <c r="I127" s="17">
        <v>0</v>
      </c>
      <c r="J127" s="17">
        <v>165862</v>
      </c>
    </row>
    <row r="128" spans="1:10" x14ac:dyDescent="0.2">
      <c r="J128" s="10"/>
    </row>
    <row r="130" spans="2:9" ht="33" customHeight="1" x14ac:dyDescent="0.2">
      <c r="F130" s="11"/>
    </row>
    <row r="132" spans="2:9" x14ac:dyDescent="0.2">
      <c r="B132" s="5"/>
      <c r="C132" s="5"/>
      <c r="E132" s="6"/>
      <c r="F132" s="6"/>
      <c r="I132" s="6"/>
    </row>
    <row r="133" spans="2:9" x14ac:dyDescent="0.2">
      <c r="B133" s="5"/>
      <c r="C133" s="5"/>
      <c r="E133" s="6"/>
      <c r="F133" s="6"/>
      <c r="I133" s="6"/>
    </row>
    <row r="134" spans="2:9" x14ac:dyDescent="0.2">
      <c r="B134" s="8"/>
      <c r="C134" s="8"/>
      <c r="D134" s="8"/>
      <c r="E134" s="9"/>
      <c r="F134" s="9"/>
      <c r="I134" s="9"/>
    </row>
    <row r="137" spans="2:9" x14ac:dyDescent="0.2">
      <c r="B137" s="5"/>
      <c r="C137" s="5"/>
      <c r="E137" s="6"/>
      <c r="F137" s="6"/>
      <c r="I137" s="6"/>
    </row>
    <row r="138" spans="2:9" x14ac:dyDescent="0.2">
      <c r="B138" s="7"/>
      <c r="C138" s="7"/>
      <c r="D138" s="7"/>
      <c r="E138" s="9"/>
      <c r="F138" s="9"/>
      <c r="I138" s="9"/>
    </row>
    <row r="142" spans="2:9" x14ac:dyDescent="0.2">
      <c r="B142" s="7"/>
      <c r="C142" s="7"/>
      <c r="D142" s="7"/>
      <c r="E142" s="9"/>
      <c r="F142" s="9"/>
      <c r="I142" s="9"/>
    </row>
  </sheetData>
  <phoneticPr fontId="2" type="noConversion"/>
  <pageMargins left="0.19685039370078741" right="0.19685039370078741" top="0.59055118110236227" bottom="0.43307086614173229" header="0.15748031496062992" footer="0.19685039370078741"/>
  <pageSetup paperSize="9" scale="45" orientation="portrait" r:id="rId1"/>
  <headerFooter alignWithMargins="0">
    <oddHeader>&amp;C&amp;"Arial,Gras"&amp;11Alimentation et répartition de la péréquation financière intercommunale 2017 par commune&amp;R&amp;"Arial,Gras"&amp;12ANNEXE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allemand</vt:lpstr>
      <vt:lpstr>français</vt:lpstr>
      <vt:lpstr>allemand!Impression_des_titres</vt:lpstr>
      <vt:lpstr>français!Impression_des_titres</vt:lpstr>
    </vt:vector>
  </TitlesOfParts>
  <Company>Etat du Valais -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SCI</cp:lastModifiedBy>
  <cp:lastPrinted>2016-05-12T09:49:01Z</cp:lastPrinted>
  <dcterms:created xsi:type="dcterms:W3CDTF">2012-05-04T09:24:52Z</dcterms:created>
  <dcterms:modified xsi:type="dcterms:W3CDTF">2016-05-13T08:58:36Z</dcterms:modified>
</cp:coreProperties>
</file>