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7635" yWindow="-15" windowWidth="7680" windowHeight="9090" tabRatio="714" activeTab="2"/>
  </bookViews>
  <sheets>
    <sheet name="Aubergines tunnels" sheetId="18" r:id="rId1"/>
    <sheet name="Poivron tunnels" sheetId="17" r:id="rId2"/>
    <sheet name="Tomate serre" sheetId="14" r:id="rId3"/>
    <sheet name="Tomate tunnel" sheetId="20" r:id="rId4"/>
    <sheet name="Fraise tunnel" sheetId="13" r:id="rId5"/>
    <sheet name="Fraise plein champ" sheetId="15" r:id="rId6"/>
    <sheet name="Courgette plein champ" sheetId="16" r:id="rId7"/>
    <sheet name="Courgette tunnel" sheetId="21" r:id="rId8"/>
    <sheet name="Melon" sheetId="19" r:id="rId9"/>
  </sheets>
  <definedNames>
    <definedName name="EC" localSheetId="0">'Aubergines tunnels'!$X$26:$AG$26</definedName>
    <definedName name="EC" localSheetId="6">'Courgette plein champ'!$X$26:$AG$26</definedName>
    <definedName name="EC" localSheetId="7">'Courgette tunnel'!$X$26:$AG$26</definedName>
    <definedName name="EC" localSheetId="5">'Fraise plein champ'!$X$26:$AG$26</definedName>
    <definedName name="EC" localSheetId="4">'Fraise tunnel'!$X$26:$AG$26</definedName>
    <definedName name="EC" localSheetId="8">Melon!$X$26:$AG$26</definedName>
    <definedName name="EC" localSheetId="1">'Poivron tunnels'!$X$26:$AG$26</definedName>
    <definedName name="EC" localSheetId="2">'Tomate serre'!$X$26:$AG$26</definedName>
    <definedName name="EC" localSheetId="3">'Tomate tunnel'!$X$26:$AG$26</definedName>
    <definedName name="gramme_engrais_par_sem" localSheetId="0">'Aubergines tunnels'!$C$25</definedName>
    <definedName name="gramme_engrais_par_sem" localSheetId="6">'Courgette plein champ'!$C$25</definedName>
    <definedName name="gramme_engrais_par_sem" localSheetId="7">'Courgette tunnel'!$C$25</definedName>
    <definedName name="gramme_engrais_par_sem" localSheetId="5">'Fraise plein champ'!$C$25</definedName>
    <definedName name="gramme_engrais_par_sem" localSheetId="4">'Fraise tunnel'!$C$25</definedName>
    <definedName name="gramme_engrais_par_sem" localSheetId="8">Melon!$C$25</definedName>
    <definedName name="gramme_engrais_par_sem" localSheetId="1">'Poivron tunnels'!$C$25</definedName>
    <definedName name="gramme_engrais_par_sem" localSheetId="2">'Tomate serre'!$C$25</definedName>
    <definedName name="gramme_engrais_par_sem" localSheetId="3">'Tomate tunnel'!$C$25</definedName>
    <definedName name="minutes_arrosage" localSheetId="0">'Aubergines tunnels'!$R$5:$R$10</definedName>
    <definedName name="minutes_arrosage" localSheetId="6">'Courgette plein champ'!$R$5:$R$10</definedName>
    <definedName name="minutes_arrosage" localSheetId="7">'Courgette tunnel'!$R$5:$R$10</definedName>
    <definedName name="minutes_arrosage" localSheetId="5">'Fraise plein champ'!$R$5:$R$10</definedName>
    <definedName name="minutes_arrosage" localSheetId="4">'Fraise tunnel'!$R$5:$R$10</definedName>
    <definedName name="minutes_arrosage" localSheetId="8">Melon!$R$5:$R$10</definedName>
    <definedName name="minutes_arrosage" localSheetId="1">'Poivron tunnels'!$R$5:$R$10</definedName>
    <definedName name="minutes_arrosage" localSheetId="2">'Tomate serre'!$R$5:$R$10</definedName>
    <definedName name="minutes_arrosage" localSheetId="3">'Tomate tunnel'!$R$5:$R$10</definedName>
    <definedName name="Secteur_A" localSheetId="0">'Aubergines tunnels'!#REF!</definedName>
    <definedName name="Secteur_A" localSheetId="6">'Courgette plein champ'!#REF!</definedName>
    <definedName name="Secteur_A" localSheetId="7">'Courgette tunnel'!#REF!</definedName>
    <definedName name="Secteur_A" localSheetId="5">'Fraise plein champ'!#REF!</definedName>
    <definedName name="Secteur_A" localSheetId="4">'Fraise tunnel'!#REF!</definedName>
    <definedName name="Secteur_A" localSheetId="8">Melon!#REF!</definedName>
    <definedName name="Secteur_A" localSheetId="1">'Poivron tunnels'!#REF!</definedName>
    <definedName name="Secteur_A" localSheetId="2">'Tomate serre'!#REF!</definedName>
    <definedName name="Secteur_A" localSheetId="3">'Tomate tunnel'!#REF!</definedName>
    <definedName name="Secteur_B" localSheetId="0">'Aubergines tunnels'!$E$19</definedName>
    <definedName name="Secteur_B" localSheetId="6">'Courgette plein champ'!$E$19</definedName>
    <definedName name="Secteur_B" localSheetId="7">'Courgette tunnel'!$E$19</definedName>
    <definedName name="Secteur_B" localSheetId="5">'Fraise plein champ'!$E$19</definedName>
    <definedName name="Secteur_B" localSheetId="4">'Fraise tunnel'!$E$19</definedName>
    <definedName name="Secteur_B" localSheetId="8">Melon!$E$19</definedName>
    <definedName name="Secteur_B" localSheetId="1">'Poivron tunnels'!$E$19</definedName>
    <definedName name="Secteur_B" localSheetId="2">'Tomate serre'!$E$19</definedName>
    <definedName name="Secteur_B" localSheetId="3">'Tomate tunnel'!$E$19</definedName>
    <definedName name="Taux_injection" localSheetId="0">'Aubergines tunnels'!#REF!</definedName>
    <definedName name="Taux_injection" localSheetId="6">'Courgette plein champ'!#REF!</definedName>
    <definedName name="Taux_injection" localSheetId="7">'Courgette tunnel'!#REF!</definedName>
    <definedName name="Taux_injection" localSheetId="5">'Fraise plein champ'!#REF!</definedName>
    <definedName name="Taux_injection" localSheetId="4">'Fraise tunnel'!#REF!</definedName>
    <definedName name="Taux_injection" localSheetId="8">Melon!#REF!</definedName>
    <definedName name="Taux_injection" localSheetId="1">'Poivron tunnels'!#REF!</definedName>
    <definedName name="Taux_injection" localSheetId="2">'Tomate serre'!#REF!</definedName>
    <definedName name="Taux_injection" localSheetId="3">'Tomate tunnel'!#REF!</definedName>
    <definedName name="_xlnm.Print_Area" localSheetId="0">'Aubergines tunnels'!$A$1:$S$45</definedName>
    <definedName name="_xlnm.Print_Area" localSheetId="6">'Courgette plein champ'!$A$1:$S$45</definedName>
    <definedName name="_xlnm.Print_Area" localSheetId="7">'Courgette tunnel'!$A$1:$S$45</definedName>
    <definedName name="_xlnm.Print_Area" localSheetId="5">'Fraise plein champ'!$A$1:$S$45</definedName>
    <definedName name="_xlnm.Print_Area" localSheetId="4">'Fraise tunnel'!$A$1:$S$45</definedName>
    <definedName name="_xlnm.Print_Area" localSheetId="8">Melon!$A$1:$S$45</definedName>
    <definedName name="_xlnm.Print_Area" localSheetId="1">'Poivron tunnels'!$A$1:$S$45</definedName>
    <definedName name="_xlnm.Print_Area" localSheetId="2">'Tomate serre'!$A$1:$S$45</definedName>
    <definedName name="_xlnm.Print_Area" localSheetId="3">'Tomate tunnel'!$A$1:$S$45</definedName>
  </definedNames>
  <calcPr calcId="145621"/>
</workbook>
</file>

<file path=xl/calcChain.xml><?xml version="1.0" encoding="utf-8"?>
<calcChain xmlns="http://schemas.openxmlformats.org/spreadsheetml/2006/main">
  <c r="E17" i="21" l="1"/>
  <c r="K4" i="21"/>
  <c r="L4" i="21"/>
  <c r="M4" i="21"/>
  <c r="E18" i="21"/>
  <c r="P4" i="21"/>
  <c r="K5" i="21"/>
  <c r="L5" i="21"/>
  <c r="M5" i="21"/>
  <c r="P5" i="21"/>
  <c r="K6" i="21"/>
  <c r="L6" i="21"/>
  <c r="M6" i="21"/>
  <c r="P6" i="21"/>
  <c r="K7" i="21"/>
  <c r="L7" i="21"/>
  <c r="M7" i="21"/>
  <c r="P7" i="21"/>
  <c r="K8" i="21"/>
  <c r="L8" i="21"/>
  <c r="M8" i="21"/>
  <c r="P8" i="21"/>
  <c r="K9" i="21"/>
  <c r="L9" i="21"/>
  <c r="M9" i="21"/>
  <c r="P9" i="21"/>
  <c r="K10" i="21"/>
  <c r="L10" i="21"/>
  <c r="M10" i="21"/>
  <c r="P10" i="21"/>
  <c r="K11" i="21"/>
  <c r="L11" i="21"/>
  <c r="M11" i="21"/>
  <c r="P11" i="21"/>
  <c r="K12" i="21"/>
  <c r="L12" i="21"/>
  <c r="M12" i="21"/>
  <c r="P12" i="21"/>
  <c r="K13" i="21"/>
  <c r="L13" i="21"/>
  <c r="M13" i="21"/>
  <c r="R13" i="21"/>
  <c r="P13" i="21" s="1"/>
  <c r="S13" i="21"/>
  <c r="K14" i="21"/>
  <c r="L14" i="21"/>
  <c r="M14" i="21"/>
  <c r="R14" i="21"/>
  <c r="S14" i="21"/>
  <c r="K15" i="21"/>
  <c r="L15" i="21"/>
  <c r="M15" i="21"/>
  <c r="R15" i="21"/>
  <c r="S15" i="21"/>
  <c r="K16" i="21"/>
  <c r="L16" i="21"/>
  <c r="M16" i="21"/>
  <c r="R16" i="21"/>
  <c r="S16" i="21"/>
  <c r="K17" i="21"/>
  <c r="L17" i="21"/>
  <c r="M17" i="21"/>
  <c r="R17" i="21"/>
  <c r="X40" i="21" s="1"/>
  <c r="I40" i="21" s="1"/>
  <c r="S17" i="21"/>
  <c r="K18" i="21"/>
  <c r="L18" i="21"/>
  <c r="M18" i="21"/>
  <c r="R18" i="21"/>
  <c r="S18" i="21"/>
  <c r="K19" i="21"/>
  <c r="L19" i="21"/>
  <c r="M19" i="21"/>
  <c r="R19" i="21"/>
  <c r="S19" i="21"/>
  <c r="K20" i="21"/>
  <c r="L20" i="21"/>
  <c r="M20" i="21"/>
  <c r="R20" i="21"/>
  <c r="S20" i="21"/>
  <c r="E21" i="21"/>
  <c r="K21" i="21"/>
  <c r="L21" i="21"/>
  <c r="M21" i="21"/>
  <c r="R21" i="21"/>
  <c r="P21" i="21"/>
  <c r="S21" i="21"/>
  <c r="I26" i="21"/>
  <c r="J26" i="21"/>
  <c r="K26" i="21"/>
  <c r="L26" i="21"/>
  <c r="M26" i="21"/>
  <c r="N26" i="21"/>
  <c r="O26" i="21"/>
  <c r="P26" i="21"/>
  <c r="Q26" i="21"/>
  <c r="R26" i="21"/>
  <c r="G27" i="21"/>
  <c r="X27" i="21"/>
  <c r="I27" i="21"/>
  <c r="Y27" i="21"/>
  <c r="J27" i="21"/>
  <c r="Z27" i="21"/>
  <c r="K27" i="21"/>
  <c r="AA27" i="21"/>
  <c r="L27" i="21"/>
  <c r="AB27" i="21"/>
  <c r="M27" i="21"/>
  <c r="AC27" i="21"/>
  <c r="N27" i="21"/>
  <c r="AD27" i="21"/>
  <c r="O27" i="21"/>
  <c r="AE27" i="21"/>
  <c r="P27" i="21"/>
  <c r="AF27" i="21"/>
  <c r="Q27" i="21"/>
  <c r="AG27" i="21"/>
  <c r="R27" i="21"/>
  <c r="S27" i="21"/>
  <c r="V27" i="21"/>
  <c r="G28" i="21"/>
  <c r="X28" i="21"/>
  <c r="I28" i="21"/>
  <c r="Y28" i="21"/>
  <c r="J28" i="21" s="1"/>
  <c r="Z28" i="21"/>
  <c r="K28" i="21"/>
  <c r="AA28" i="21"/>
  <c r="L28" i="21" s="1"/>
  <c r="AB28" i="21"/>
  <c r="M28" i="21" s="1"/>
  <c r="AC28" i="21"/>
  <c r="N28" i="21" s="1"/>
  <c r="AD28" i="21"/>
  <c r="O28" i="21"/>
  <c r="AE28" i="21"/>
  <c r="P28" i="21" s="1"/>
  <c r="AF28" i="21"/>
  <c r="Q28" i="21"/>
  <c r="AG28" i="21"/>
  <c r="R28" i="21" s="1"/>
  <c r="S28" i="21"/>
  <c r="V28" i="21"/>
  <c r="G29" i="21"/>
  <c r="S29" i="21" s="1"/>
  <c r="X29" i="21"/>
  <c r="I29" i="21"/>
  <c r="Y29" i="21"/>
  <c r="J29" i="21"/>
  <c r="Z29" i="21"/>
  <c r="K29" i="21"/>
  <c r="AA29" i="21"/>
  <c r="L29" i="21"/>
  <c r="AB29" i="21"/>
  <c r="M29" i="21"/>
  <c r="AC29" i="21"/>
  <c r="N29" i="21"/>
  <c r="AD29" i="21"/>
  <c r="O29" i="21"/>
  <c r="AE29" i="21"/>
  <c r="P29" i="21"/>
  <c r="AF29" i="21"/>
  <c r="Q29" i="21"/>
  <c r="AG29" i="21"/>
  <c r="R29" i="21"/>
  <c r="V29" i="21"/>
  <c r="G30" i="21"/>
  <c r="X30" i="21"/>
  <c r="I30" i="21" s="1"/>
  <c r="Y30" i="21"/>
  <c r="J30" i="21"/>
  <c r="Z30" i="21"/>
  <c r="K30" i="21" s="1"/>
  <c r="AA30" i="21"/>
  <c r="L30" i="21"/>
  <c r="AB30" i="21"/>
  <c r="M30" i="21" s="1"/>
  <c r="AC30" i="21"/>
  <c r="N30" i="21"/>
  <c r="AD30" i="21"/>
  <c r="O30" i="21" s="1"/>
  <c r="AE30" i="21"/>
  <c r="P30" i="21" s="1"/>
  <c r="AF30" i="21"/>
  <c r="Q30" i="21" s="1"/>
  <c r="AG30" i="21"/>
  <c r="R30" i="21"/>
  <c r="S30" i="21"/>
  <c r="V30" i="21"/>
  <c r="G31" i="21"/>
  <c r="X31" i="21"/>
  <c r="I31" i="21" s="1"/>
  <c r="Y31" i="21"/>
  <c r="J31" i="21"/>
  <c r="Z31" i="21"/>
  <c r="K31" i="21" s="1"/>
  <c r="AA31" i="21"/>
  <c r="L31" i="21"/>
  <c r="AB31" i="21"/>
  <c r="M31" i="21" s="1"/>
  <c r="AC31" i="21"/>
  <c r="N31" i="21"/>
  <c r="AD31" i="21"/>
  <c r="O31" i="21" s="1"/>
  <c r="AE31" i="21"/>
  <c r="P31" i="21"/>
  <c r="AF31" i="21"/>
  <c r="Q31" i="21" s="1"/>
  <c r="AG31" i="21"/>
  <c r="R31" i="21"/>
  <c r="S31" i="21"/>
  <c r="V31" i="21"/>
  <c r="G32" i="21"/>
  <c r="X32" i="21"/>
  <c r="I32" i="21"/>
  <c r="Y32" i="21"/>
  <c r="J32" i="21" s="1"/>
  <c r="Z32" i="21"/>
  <c r="K32" i="21"/>
  <c r="AA32" i="21"/>
  <c r="L32" i="21" s="1"/>
  <c r="AB32" i="21"/>
  <c r="M32" i="21"/>
  <c r="AC32" i="21"/>
  <c r="N32" i="21" s="1"/>
  <c r="AD32" i="21"/>
  <c r="O32" i="21" s="1"/>
  <c r="AE32" i="21"/>
  <c r="P32" i="21" s="1"/>
  <c r="AF32" i="21"/>
  <c r="Q32" i="21"/>
  <c r="AG32" i="21"/>
  <c r="R32" i="21" s="1"/>
  <c r="S32" i="21"/>
  <c r="V32" i="21"/>
  <c r="G33" i="21"/>
  <c r="S33" i="21" s="1"/>
  <c r="X33" i="21"/>
  <c r="I33" i="21"/>
  <c r="Y33" i="21"/>
  <c r="J33" i="21"/>
  <c r="Z33" i="21"/>
  <c r="K33" i="21"/>
  <c r="AA33" i="21"/>
  <c r="L33" i="21"/>
  <c r="AB33" i="21"/>
  <c r="M33" i="21"/>
  <c r="AC33" i="21"/>
  <c r="N33" i="21"/>
  <c r="AD33" i="21"/>
  <c r="O33" i="21"/>
  <c r="AE33" i="21"/>
  <c r="P33" i="21"/>
  <c r="AF33" i="21"/>
  <c r="Q33" i="21"/>
  <c r="AG33" i="21"/>
  <c r="R33" i="21"/>
  <c r="V33" i="21"/>
  <c r="G34" i="21"/>
  <c r="X34" i="21"/>
  <c r="I34" i="21" s="1"/>
  <c r="Y34" i="21"/>
  <c r="J34" i="21" s="1"/>
  <c r="Z34" i="21"/>
  <c r="K34" i="21" s="1"/>
  <c r="AA34" i="21"/>
  <c r="L34" i="21"/>
  <c r="AB34" i="21"/>
  <c r="M34" i="21" s="1"/>
  <c r="AC34" i="21"/>
  <c r="N34" i="21"/>
  <c r="AD34" i="21"/>
  <c r="O34" i="21" s="1"/>
  <c r="AE34" i="21"/>
  <c r="P34" i="21"/>
  <c r="AF34" i="21"/>
  <c r="Q34" i="21" s="1"/>
  <c r="AG34" i="21"/>
  <c r="R34" i="21" s="1"/>
  <c r="S34" i="21"/>
  <c r="V34" i="21"/>
  <c r="G35" i="21"/>
  <c r="S35" i="21" s="1"/>
  <c r="X35" i="21"/>
  <c r="I35" i="21"/>
  <c r="Y35" i="21"/>
  <c r="J35" i="21"/>
  <c r="Z35" i="21"/>
  <c r="K35" i="21"/>
  <c r="AA35" i="21"/>
  <c r="L35" i="21"/>
  <c r="AB35" i="21"/>
  <c r="M35" i="21"/>
  <c r="AC35" i="21"/>
  <c r="N35" i="21"/>
  <c r="AD35" i="21"/>
  <c r="O35" i="21"/>
  <c r="AE35" i="21"/>
  <c r="P35" i="21"/>
  <c r="AF35" i="21"/>
  <c r="Q35" i="21"/>
  <c r="AG35" i="21"/>
  <c r="R35" i="21"/>
  <c r="V35" i="21"/>
  <c r="G36" i="21"/>
  <c r="X36" i="21"/>
  <c r="I36" i="21" s="1"/>
  <c r="Y36" i="21"/>
  <c r="J36" i="21" s="1"/>
  <c r="Z36" i="21"/>
  <c r="K36" i="21"/>
  <c r="AA36" i="21"/>
  <c r="L36" i="21" s="1"/>
  <c r="AB36" i="21"/>
  <c r="M36" i="21"/>
  <c r="AC36" i="21"/>
  <c r="N36" i="21" s="1"/>
  <c r="AD36" i="21"/>
  <c r="O36" i="21"/>
  <c r="AE36" i="21"/>
  <c r="P36" i="21" s="1"/>
  <c r="AF36" i="21"/>
  <c r="Q36" i="21" s="1"/>
  <c r="AG36" i="21"/>
  <c r="R36" i="21" s="1"/>
  <c r="S36" i="21"/>
  <c r="V36" i="21"/>
  <c r="G37" i="21"/>
  <c r="S37" i="21" s="1"/>
  <c r="Y37" i="21"/>
  <c r="J37" i="21"/>
  <c r="AA37" i="21"/>
  <c r="L37" i="21"/>
  <c r="AC37" i="21"/>
  <c r="N37" i="21"/>
  <c r="AE37" i="21"/>
  <c r="P37" i="21" s="1"/>
  <c r="AG37" i="21"/>
  <c r="R37" i="21"/>
  <c r="V37" i="21"/>
  <c r="G38" i="21"/>
  <c r="X38" i="21"/>
  <c r="I38" i="21" s="1"/>
  <c r="Y38" i="21"/>
  <c r="J38" i="21" s="1"/>
  <c r="Z38" i="21"/>
  <c r="K38" i="21" s="1"/>
  <c r="AA38" i="21"/>
  <c r="L38" i="21"/>
  <c r="AB38" i="21"/>
  <c r="M38" i="21" s="1"/>
  <c r="AC38" i="21"/>
  <c r="N38" i="21"/>
  <c r="AD38" i="21"/>
  <c r="O38" i="21" s="1"/>
  <c r="AE38" i="21"/>
  <c r="P38" i="21"/>
  <c r="AF38" i="21"/>
  <c r="Q38" i="21" s="1"/>
  <c r="AG38" i="21"/>
  <c r="R38" i="21" s="1"/>
  <c r="S38" i="21"/>
  <c r="G39" i="21"/>
  <c r="X39" i="21"/>
  <c r="I39" i="21" s="1"/>
  <c r="Z39" i="21"/>
  <c r="K39" i="21"/>
  <c r="AB39" i="21"/>
  <c r="M39" i="21"/>
  <c r="AD39" i="21"/>
  <c r="O39" i="21"/>
  <c r="AF39" i="21"/>
  <c r="Q39" i="21" s="1"/>
  <c r="S39" i="21"/>
  <c r="V39" i="21"/>
  <c r="Y40" i="21"/>
  <c r="J40" i="21" s="1"/>
  <c r="Z40" i="21"/>
  <c r="K40" i="21" s="1"/>
  <c r="AA40" i="21"/>
  <c r="L40" i="21" s="1"/>
  <c r="AB40" i="21"/>
  <c r="M40" i="21"/>
  <c r="AD40" i="21"/>
  <c r="O40" i="21"/>
  <c r="AE40" i="21"/>
  <c r="P40" i="21" s="1"/>
  <c r="AG40" i="21"/>
  <c r="R40" i="21" s="1"/>
  <c r="G41" i="21"/>
  <c r="S41" i="21" s="1"/>
  <c r="Y41" i="21"/>
  <c r="J41" i="21" s="1"/>
  <c r="AA41" i="21"/>
  <c r="L41" i="21"/>
  <c r="AC41" i="21"/>
  <c r="N41" i="21"/>
  <c r="AE41" i="21"/>
  <c r="P41" i="21"/>
  <c r="AG41" i="21"/>
  <c r="R41" i="21" s="1"/>
  <c r="V41" i="21"/>
  <c r="G42" i="21"/>
  <c r="X42" i="21"/>
  <c r="I42" i="21" s="1"/>
  <c r="Y42" i="21"/>
  <c r="J42" i="21"/>
  <c r="Z42" i="21"/>
  <c r="K42" i="21" s="1"/>
  <c r="AA42" i="21"/>
  <c r="L42" i="21" s="1"/>
  <c r="AB42" i="21"/>
  <c r="M42" i="21" s="1"/>
  <c r="AC42" i="21"/>
  <c r="N42" i="21"/>
  <c r="AD42" i="21"/>
  <c r="O42" i="21" s="1"/>
  <c r="AE42" i="21"/>
  <c r="P42" i="21"/>
  <c r="AF42" i="21"/>
  <c r="Q42" i="21" s="1"/>
  <c r="AG42" i="21"/>
  <c r="R42" i="21"/>
  <c r="S42" i="21"/>
  <c r="G43" i="21"/>
  <c r="X43" i="21"/>
  <c r="I43" i="21"/>
  <c r="Z43" i="21"/>
  <c r="K43" i="21" s="1"/>
  <c r="AB43" i="21"/>
  <c r="M43" i="21"/>
  <c r="AD43" i="21"/>
  <c r="O43" i="21"/>
  <c r="AF43" i="21"/>
  <c r="Q43" i="21"/>
  <c r="S43" i="21"/>
  <c r="V43" i="21"/>
  <c r="G44" i="21"/>
  <c r="X44" i="21"/>
  <c r="I44" i="21"/>
  <c r="Y44" i="21"/>
  <c r="J44" i="21" s="1"/>
  <c r="Z44" i="21"/>
  <c r="K44" i="21"/>
  <c r="AA44" i="21"/>
  <c r="L44" i="21" s="1"/>
  <c r="AB44" i="21"/>
  <c r="M44" i="21"/>
  <c r="AC44" i="21"/>
  <c r="N44" i="21" s="1"/>
  <c r="AD44" i="21"/>
  <c r="O44" i="21" s="1"/>
  <c r="AE44" i="21"/>
  <c r="P44" i="21" s="1"/>
  <c r="AF44" i="21"/>
  <c r="Q44" i="21"/>
  <c r="AG44" i="21"/>
  <c r="R44" i="21" s="1"/>
  <c r="S44" i="21"/>
  <c r="V44" i="21"/>
  <c r="E18" i="20"/>
  <c r="P18" i="20" s="1"/>
  <c r="R14" i="20"/>
  <c r="K4" i="20"/>
  <c r="L4" i="20"/>
  <c r="M4" i="20"/>
  <c r="K5" i="20"/>
  <c r="L5" i="20"/>
  <c r="M5" i="20"/>
  <c r="K6" i="20"/>
  <c r="L6" i="20"/>
  <c r="M6" i="20"/>
  <c r="K7" i="20"/>
  <c r="L7" i="20"/>
  <c r="M7" i="20"/>
  <c r="K8" i="20"/>
  <c r="L8" i="20"/>
  <c r="M8" i="20"/>
  <c r="K9" i="20"/>
  <c r="L9" i="20"/>
  <c r="M9" i="20"/>
  <c r="K10" i="20"/>
  <c r="L10" i="20"/>
  <c r="M10" i="20"/>
  <c r="K11" i="20"/>
  <c r="L11" i="20"/>
  <c r="M11" i="20"/>
  <c r="K12" i="20"/>
  <c r="L12" i="20"/>
  <c r="M12" i="20"/>
  <c r="K13" i="20"/>
  <c r="L13" i="20"/>
  <c r="M13" i="20"/>
  <c r="R13" i="20"/>
  <c r="S13" i="20"/>
  <c r="K14" i="20"/>
  <c r="L14" i="20"/>
  <c r="M14" i="20"/>
  <c r="S14" i="20"/>
  <c r="K15" i="20"/>
  <c r="L15" i="20"/>
  <c r="M15" i="20"/>
  <c r="R15" i="20"/>
  <c r="Y38" i="20" s="1"/>
  <c r="J38" i="20" s="1"/>
  <c r="S15" i="20"/>
  <c r="K16" i="20"/>
  <c r="L16" i="20"/>
  <c r="M16" i="20"/>
  <c r="R16" i="20"/>
  <c r="S16" i="20"/>
  <c r="K17" i="20"/>
  <c r="L17" i="20"/>
  <c r="M17" i="20"/>
  <c r="R17" i="20"/>
  <c r="X40" i="20" s="1"/>
  <c r="I40" i="20" s="1"/>
  <c r="S17" i="20"/>
  <c r="K18" i="20"/>
  <c r="L18" i="20"/>
  <c r="M18" i="20"/>
  <c r="R18" i="20"/>
  <c r="V41" i="20" s="1"/>
  <c r="S18" i="20"/>
  <c r="K19" i="20"/>
  <c r="L19" i="20"/>
  <c r="M19" i="20"/>
  <c r="R19" i="20"/>
  <c r="S19" i="20"/>
  <c r="K20" i="20"/>
  <c r="L20" i="20"/>
  <c r="M20" i="20"/>
  <c r="R20" i="20"/>
  <c r="P20" i="20"/>
  <c r="S20" i="20"/>
  <c r="E21" i="20"/>
  <c r="K21" i="20"/>
  <c r="L21" i="20"/>
  <c r="M21" i="20"/>
  <c r="R21" i="20"/>
  <c r="S21" i="20"/>
  <c r="I26" i="20"/>
  <c r="J26" i="20"/>
  <c r="K26" i="20"/>
  <c r="L26" i="20"/>
  <c r="M26" i="20"/>
  <c r="N26" i="20"/>
  <c r="O26" i="20"/>
  <c r="P26" i="20"/>
  <c r="Q26" i="20"/>
  <c r="R26" i="20"/>
  <c r="G27" i="20"/>
  <c r="X27" i="20"/>
  <c r="I27" i="20" s="1"/>
  <c r="Y27" i="20"/>
  <c r="J27" i="20"/>
  <c r="Z27" i="20"/>
  <c r="K27" i="20" s="1"/>
  <c r="AA27" i="20"/>
  <c r="L27" i="20"/>
  <c r="AB27" i="20"/>
  <c r="M27" i="20" s="1"/>
  <c r="AC27" i="20"/>
  <c r="N27" i="20"/>
  <c r="AD27" i="20"/>
  <c r="O27" i="20" s="1"/>
  <c r="AE27" i="20"/>
  <c r="P27" i="20"/>
  <c r="AF27" i="20"/>
  <c r="Q27" i="20" s="1"/>
  <c r="AG27" i="20"/>
  <c r="R27" i="20"/>
  <c r="S27" i="20"/>
  <c r="V27" i="20"/>
  <c r="G28" i="20"/>
  <c r="X28" i="20"/>
  <c r="I28" i="20"/>
  <c r="Y28" i="20"/>
  <c r="J28" i="20" s="1"/>
  <c r="Z28" i="20"/>
  <c r="K28" i="20"/>
  <c r="AA28" i="20"/>
  <c r="L28" i="20" s="1"/>
  <c r="AB28" i="20"/>
  <c r="M28" i="20"/>
  <c r="AC28" i="20"/>
  <c r="N28" i="20" s="1"/>
  <c r="AD28" i="20"/>
  <c r="O28" i="20" s="1"/>
  <c r="AE28" i="20"/>
  <c r="P28" i="20" s="1"/>
  <c r="AF28" i="20"/>
  <c r="Q28" i="20"/>
  <c r="AG28" i="20"/>
  <c r="R28" i="20" s="1"/>
  <c r="S28" i="20"/>
  <c r="V28" i="20"/>
  <c r="G29" i="20"/>
  <c r="S29" i="20" s="1"/>
  <c r="X29" i="20"/>
  <c r="I29" i="20"/>
  <c r="Y29" i="20"/>
  <c r="J29" i="20"/>
  <c r="Z29" i="20"/>
  <c r="K29" i="20"/>
  <c r="AA29" i="20"/>
  <c r="L29" i="20"/>
  <c r="AB29" i="20"/>
  <c r="M29" i="20"/>
  <c r="AC29" i="20"/>
  <c r="N29" i="20"/>
  <c r="AD29" i="20"/>
  <c r="O29" i="20"/>
  <c r="AE29" i="20"/>
  <c r="P29" i="20"/>
  <c r="AF29" i="20"/>
  <c r="Q29" i="20"/>
  <c r="AG29" i="20"/>
  <c r="R29" i="20"/>
  <c r="V29" i="20"/>
  <c r="G30" i="20"/>
  <c r="X30" i="20"/>
  <c r="I30" i="20"/>
  <c r="Y30" i="20"/>
  <c r="J30" i="20"/>
  <c r="Z30" i="20"/>
  <c r="K30" i="20"/>
  <c r="AA30" i="20"/>
  <c r="L30" i="20"/>
  <c r="AB30" i="20"/>
  <c r="M30" i="20"/>
  <c r="AC30" i="20"/>
  <c r="N30" i="20"/>
  <c r="AD30" i="20"/>
  <c r="O30" i="20"/>
  <c r="AE30" i="20"/>
  <c r="P30" i="20"/>
  <c r="AF30" i="20"/>
  <c r="Q30" i="20"/>
  <c r="AG30" i="20"/>
  <c r="R30" i="20"/>
  <c r="S30" i="20"/>
  <c r="V30" i="20"/>
  <c r="G31" i="20"/>
  <c r="X31" i="20"/>
  <c r="I31" i="20"/>
  <c r="Y31" i="20"/>
  <c r="J31" i="20" s="1"/>
  <c r="Z31" i="20"/>
  <c r="K31" i="20"/>
  <c r="AA31" i="20"/>
  <c r="L31" i="20" s="1"/>
  <c r="AB31" i="20"/>
  <c r="M31" i="20"/>
  <c r="AC31" i="20"/>
  <c r="N31" i="20" s="1"/>
  <c r="AD31" i="20"/>
  <c r="O31" i="20"/>
  <c r="AE31" i="20"/>
  <c r="P31" i="20" s="1"/>
  <c r="AF31" i="20"/>
  <c r="Q31" i="20"/>
  <c r="AG31" i="20"/>
  <c r="R31" i="20" s="1"/>
  <c r="S31" i="20"/>
  <c r="V31" i="20"/>
  <c r="G32" i="20"/>
  <c r="S32" i="20" s="1"/>
  <c r="X32" i="20"/>
  <c r="I32" i="20"/>
  <c r="Y32" i="20"/>
  <c r="J32" i="20"/>
  <c r="Z32" i="20"/>
  <c r="K32" i="20"/>
  <c r="AA32" i="20"/>
  <c r="L32" i="20"/>
  <c r="AB32" i="20"/>
  <c r="M32" i="20"/>
  <c r="AC32" i="20"/>
  <c r="N32" i="20"/>
  <c r="AD32" i="20"/>
  <c r="O32" i="20"/>
  <c r="AE32" i="20"/>
  <c r="P32" i="20"/>
  <c r="AF32" i="20"/>
  <c r="Q32" i="20"/>
  <c r="AG32" i="20"/>
  <c r="R32" i="20"/>
  <c r="V32" i="20"/>
  <c r="G33" i="20"/>
  <c r="X33" i="20"/>
  <c r="I33" i="20" s="1"/>
  <c r="Y33" i="20"/>
  <c r="J33" i="20"/>
  <c r="Z33" i="20"/>
  <c r="K33" i="20" s="1"/>
  <c r="AA33" i="20"/>
  <c r="L33" i="20"/>
  <c r="AB33" i="20"/>
  <c r="M33" i="20" s="1"/>
  <c r="AC33" i="20"/>
  <c r="N33" i="20"/>
  <c r="AD33" i="20"/>
  <c r="O33" i="20" s="1"/>
  <c r="AE33" i="20"/>
  <c r="P33" i="20"/>
  <c r="AF33" i="20"/>
  <c r="Q33" i="20" s="1"/>
  <c r="AG33" i="20"/>
  <c r="R33" i="20"/>
  <c r="S33" i="20"/>
  <c r="V33" i="20"/>
  <c r="G34" i="20"/>
  <c r="X34" i="20"/>
  <c r="I34" i="20"/>
  <c r="Y34" i="20"/>
  <c r="J34" i="20"/>
  <c r="Z34" i="20"/>
  <c r="K34" i="20"/>
  <c r="AA34" i="20"/>
  <c r="L34" i="20"/>
  <c r="AB34" i="20"/>
  <c r="M34" i="20"/>
  <c r="AC34" i="20"/>
  <c r="N34" i="20"/>
  <c r="AD34" i="20"/>
  <c r="O34" i="20"/>
  <c r="AE34" i="20"/>
  <c r="P34" i="20"/>
  <c r="AF34" i="20"/>
  <c r="Q34" i="20"/>
  <c r="AG34" i="20"/>
  <c r="R34" i="20"/>
  <c r="S34" i="20"/>
  <c r="V34" i="20"/>
  <c r="G35" i="20"/>
  <c r="X35" i="20"/>
  <c r="I35" i="20"/>
  <c r="Y35" i="20"/>
  <c r="J35" i="20" s="1"/>
  <c r="Z35" i="20"/>
  <c r="K35" i="20"/>
  <c r="AA35" i="20"/>
  <c r="L35" i="20" s="1"/>
  <c r="AB35" i="20"/>
  <c r="M35" i="20"/>
  <c r="AC35" i="20"/>
  <c r="N35" i="20" s="1"/>
  <c r="AD35" i="20"/>
  <c r="O35" i="20"/>
  <c r="AE35" i="20"/>
  <c r="P35" i="20" s="1"/>
  <c r="AF35" i="20"/>
  <c r="Q35" i="20"/>
  <c r="AG35" i="20"/>
  <c r="R35" i="20" s="1"/>
  <c r="S35" i="20"/>
  <c r="V35" i="20"/>
  <c r="G36" i="20"/>
  <c r="S36" i="20" s="1"/>
  <c r="X36" i="20"/>
  <c r="I36" i="20"/>
  <c r="Y36" i="20"/>
  <c r="J36" i="20"/>
  <c r="Z36" i="20"/>
  <c r="K36" i="20"/>
  <c r="AA36" i="20"/>
  <c r="L36" i="20"/>
  <c r="AB36" i="20"/>
  <c r="M36" i="20"/>
  <c r="AC36" i="20"/>
  <c r="N36" i="20"/>
  <c r="AD36" i="20"/>
  <c r="O36" i="20"/>
  <c r="AE36" i="20"/>
  <c r="P36" i="20"/>
  <c r="AF36" i="20"/>
  <c r="Q36" i="20"/>
  <c r="AG36" i="20"/>
  <c r="R36" i="20"/>
  <c r="V36" i="20"/>
  <c r="G37" i="20"/>
  <c r="X37" i="20"/>
  <c r="I37" i="20" s="1"/>
  <c r="Y37" i="20"/>
  <c r="J37" i="20"/>
  <c r="Z37" i="20"/>
  <c r="K37" i="20" s="1"/>
  <c r="AA37" i="20"/>
  <c r="L37" i="20"/>
  <c r="AB37" i="20"/>
  <c r="M37" i="20" s="1"/>
  <c r="AC37" i="20"/>
  <c r="N37" i="20"/>
  <c r="AD37" i="20"/>
  <c r="O37" i="20" s="1"/>
  <c r="AE37" i="20"/>
  <c r="P37" i="20"/>
  <c r="AF37" i="20"/>
  <c r="Q37" i="20" s="1"/>
  <c r="AG37" i="20"/>
  <c r="R37" i="20"/>
  <c r="S37" i="20"/>
  <c r="V37" i="20"/>
  <c r="X38" i="20"/>
  <c r="I38" i="20"/>
  <c r="Z38" i="20"/>
  <c r="K38" i="20"/>
  <c r="AB38" i="20"/>
  <c r="M38" i="20"/>
  <c r="AD38" i="20"/>
  <c r="O38" i="20"/>
  <c r="AF38" i="20"/>
  <c r="Q38" i="20"/>
  <c r="V38" i="20"/>
  <c r="G39" i="20"/>
  <c r="X39" i="20"/>
  <c r="I39" i="20"/>
  <c r="Y39" i="20"/>
  <c r="J39" i="20" s="1"/>
  <c r="Z39" i="20"/>
  <c r="K39" i="20"/>
  <c r="AA39" i="20"/>
  <c r="L39" i="20" s="1"/>
  <c r="AB39" i="20"/>
  <c r="M39" i="20"/>
  <c r="AC39" i="20"/>
  <c r="N39" i="20" s="1"/>
  <c r="AD39" i="20"/>
  <c r="O39" i="20"/>
  <c r="AE39" i="20"/>
  <c r="P39" i="20" s="1"/>
  <c r="AF39" i="20"/>
  <c r="Q39" i="20"/>
  <c r="AG39" i="20"/>
  <c r="R39" i="20" s="1"/>
  <c r="S39" i="20"/>
  <c r="V39" i="20"/>
  <c r="G40" i="20"/>
  <c r="S40" i="20" s="1"/>
  <c r="Y40" i="20"/>
  <c r="J40" i="20"/>
  <c r="AA40" i="20"/>
  <c r="L40" i="20"/>
  <c r="AC40" i="20"/>
  <c r="N40" i="20"/>
  <c r="AE40" i="20"/>
  <c r="P40" i="20"/>
  <c r="AG40" i="20"/>
  <c r="R40" i="20"/>
  <c r="V40" i="20"/>
  <c r="G41" i="20"/>
  <c r="X41" i="20"/>
  <c r="I41" i="20" s="1"/>
  <c r="Y41" i="20"/>
  <c r="J41" i="20"/>
  <c r="Z41" i="20"/>
  <c r="K41" i="20" s="1"/>
  <c r="AA41" i="20"/>
  <c r="L41" i="20"/>
  <c r="AB41" i="20"/>
  <c r="M41" i="20" s="1"/>
  <c r="AC41" i="20"/>
  <c r="N41" i="20"/>
  <c r="AD41" i="20"/>
  <c r="O41" i="20" s="1"/>
  <c r="AE41" i="20"/>
  <c r="P41" i="20"/>
  <c r="AF41" i="20"/>
  <c r="Q41" i="20" s="1"/>
  <c r="AG41" i="20"/>
  <c r="R41" i="20"/>
  <c r="S41" i="20"/>
  <c r="G42" i="20"/>
  <c r="X42" i="20"/>
  <c r="I42" i="20"/>
  <c r="Y42" i="20"/>
  <c r="J42" i="20"/>
  <c r="Z42" i="20"/>
  <c r="K42" i="20"/>
  <c r="AA42" i="20"/>
  <c r="L42" i="20"/>
  <c r="AB42" i="20"/>
  <c r="M42" i="20"/>
  <c r="AC42" i="20"/>
  <c r="N42" i="20"/>
  <c r="AD42" i="20"/>
  <c r="O42" i="20"/>
  <c r="AE42" i="20"/>
  <c r="P42" i="20"/>
  <c r="AF42" i="20"/>
  <c r="Q42" i="20"/>
  <c r="AG42" i="20"/>
  <c r="R42" i="20"/>
  <c r="S42" i="20"/>
  <c r="V42" i="20"/>
  <c r="G43" i="20"/>
  <c r="X43" i="20"/>
  <c r="I43" i="20"/>
  <c r="Y43" i="20"/>
  <c r="J43" i="20" s="1"/>
  <c r="Z43" i="20"/>
  <c r="K43" i="20"/>
  <c r="AA43" i="20"/>
  <c r="L43" i="20" s="1"/>
  <c r="AB43" i="20"/>
  <c r="M43" i="20"/>
  <c r="AC43" i="20"/>
  <c r="N43" i="20" s="1"/>
  <c r="AD43" i="20"/>
  <c r="O43" i="20"/>
  <c r="AE43" i="20"/>
  <c r="P43" i="20" s="1"/>
  <c r="AF43" i="20"/>
  <c r="Q43" i="20"/>
  <c r="AG43" i="20"/>
  <c r="R43" i="20" s="1"/>
  <c r="S43" i="20"/>
  <c r="V43" i="20"/>
  <c r="G44" i="20"/>
  <c r="S44" i="20" s="1"/>
  <c r="X44" i="20"/>
  <c r="I44" i="20"/>
  <c r="Y44" i="20"/>
  <c r="J44" i="20"/>
  <c r="Z44" i="20"/>
  <c r="K44" i="20"/>
  <c r="AA44" i="20"/>
  <c r="L44" i="20"/>
  <c r="AB44" i="20"/>
  <c r="M44" i="20"/>
  <c r="AC44" i="20"/>
  <c r="N44" i="20"/>
  <c r="AD44" i="20"/>
  <c r="O44" i="20"/>
  <c r="AE44" i="20"/>
  <c r="P44" i="20"/>
  <c r="AF44" i="20"/>
  <c r="Q44" i="20"/>
  <c r="AG44" i="20"/>
  <c r="R44" i="20"/>
  <c r="V44" i="20"/>
  <c r="K4" i="19"/>
  <c r="L4" i="19"/>
  <c r="M4" i="19"/>
  <c r="E18" i="19"/>
  <c r="P21" i="19" s="1"/>
  <c r="P4" i="19"/>
  <c r="K5" i="19"/>
  <c r="L5" i="19"/>
  <c r="M5" i="19"/>
  <c r="P5" i="19"/>
  <c r="K6" i="19"/>
  <c r="L6" i="19"/>
  <c r="M6" i="19"/>
  <c r="P6" i="19"/>
  <c r="K7" i="19"/>
  <c r="L7" i="19"/>
  <c r="M7" i="19"/>
  <c r="P7" i="19"/>
  <c r="K8" i="19"/>
  <c r="L8" i="19"/>
  <c r="M8" i="19"/>
  <c r="P8" i="19"/>
  <c r="K9" i="19"/>
  <c r="L9" i="19"/>
  <c r="M9" i="19"/>
  <c r="P9" i="19"/>
  <c r="K10" i="19"/>
  <c r="L10" i="19"/>
  <c r="M10" i="19"/>
  <c r="P10" i="19"/>
  <c r="K11" i="19"/>
  <c r="L11" i="19"/>
  <c r="M11" i="19"/>
  <c r="P11" i="19"/>
  <c r="K12" i="19"/>
  <c r="L12" i="19"/>
  <c r="M12" i="19"/>
  <c r="P12" i="19"/>
  <c r="K13" i="19"/>
  <c r="L13" i="19"/>
  <c r="M13" i="19"/>
  <c r="R13" i="19"/>
  <c r="P13" i="19"/>
  <c r="S13" i="19"/>
  <c r="K14" i="19"/>
  <c r="L14" i="19"/>
  <c r="M14" i="19"/>
  <c r="R14" i="19"/>
  <c r="P14" i="19"/>
  <c r="S14" i="19"/>
  <c r="K15" i="19"/>
  <c r="L15" i="19"/>
  <c r="M15" i="19"/>
  <c r="R15" i="19"/>
  <c r="P15" i="19"/>
  <c r="S15" i="19"/>
  <c r="K16" i="19"/>
  <c r="L16" i="19"/>
  <c r="M16" i="19"/>
  <c r="R16" i="19"/>
  <c r="P16" i="19"/>
  <c r="S16" i="19"/>
  <c r="K17" i="19"/>
  <c r="L17" i="19"/>
  <c r="M17" i="19"/>
  <c r="R17" i="19"/>
  <c r="P17" i="19"/>
  <c r="S17" i="19"/>
  <c r="K18" i="19"/>
  <c r="L18" i="19"/>
  <c r="M18" i="19"/>
  <c r="R18" i="19"/>
  <c r="P18" i="19"/>
  <c r="S18" i="19"/>
  <c r="K19" i="19"/>
  <c r="L19" i="19"/>
  <c r="M19" i="19"/>
  <c r="R19" i="19"/>
  <c r="P19" i="19"/>
  <c r="S19" i="19"/>
  <c r="K20" i="19"/>
  <c r="L20" i="19"/>
  <c r="M20" i="19"/>
  <c r="R20" i="19"/>
  <c r="P20" i="19"/>
  <c r="S20" i="19"/>
  <c r="E21" i="19"/>
  <c r="Z27" i="19" s="1"/>
  <c r="K27" i="19" s="1"/>
  <c r="K21" i="19"/>
  <c r="L21" i="19"/>
  <c r="M21" i="19"/>
  <c r="R21" i="19"/>
  <c r="G44" i="19" s="1"/>
  <c r="S21" i="19"/>
  <c r="I26" i="19"/>
  <c r="J26" i="19"/>
  <c r="K26" i="19"/>
  <c r="L26" i="19"/>
  <c r="M26" i="19"/>
  <c r="N26" i="19"/>
  <c r="O26" i="19"/>
  <c r="P26" i="19"/>
  <c r="Q26" i="19"/>
  <c r="R26" i="19"/>
  <c r="G27" i="19"/>
  <c r="X27" i="19"/>
  <c r="I27" i="19"/>
  <c r="AA27" i="19"/>
  <c r="L27" i="19" s="1"/>
  <c r="AD27" i="19"/>
  <c r="O27" i="19" s="1"/>
  <c r="AE27" i="19"/>
  <c r="P27" i="19" s="1"/>
  <c r="AF27" i="19"/>
  <c r="Q27" i="19" s="1"/>
  <c r="S27" i="19"/>
  <c r="V27" i="19"/>
  <c r="G28" i="19"/>
  <c r="S28" i="19" s="1"/>
  <c r="AC28" i="19"/>
  <c r="N28" i="19" s="1"/>
  <c r="AE28" i="19"/>
  <c r="P28" i="19" s="1"/>
  <c r="AG28" i="19"/>
  <c r="R28" i="19"/>
  <c r="V28" i="19"/>
  <c r="G29" i="19"/>
  <c r="X29" i="19"/>
  <c r="I29" i="19" s="1"/>
  <c r="Y29" i="19"/>
  <c r="J29" i="19"/>
  <c r="AB29" i="19"/>
  <c r="M29" i="19" s="1"/>
  <c r="AE29" i="19"/>
  <c r="P29" i="19" s="1"/>
  <c r="AF29" i="19"/>
  <c r="Q29" i="19" s="1"/>
  <c r="AG29" i="19"/>
  <c r="R29" i="19" s="1"/>
  <c r="V29" i="19"/>
  <c r="G30" i="19"/>
  <c r="X30" i="19"/>
  <c r="I30" i="19" s="1"/>
  <c r="Z30" i="19"/>
  <c r="K30" i="19"/>
  <c r="AB30" i="19"/>
  <c r="M30" i="19" s="1"/>
  <c r="S30" i="19"/>
  <c r="V30" i="19"/>
  <c r="G31" i="19"/>
  <c r="X31" i="19"/>
  <c r="I31" i="19"/>
  <c r="Y31" i="19"/>
  <c r="J31" i="19" s="1"/>
  <c r="AA31" i="19"/>
  <c r="L31" i="19" s="1"/>
  <c r="AB31" i="19"/>
  <c r="M31" i="19" s="1"/>
  <c r="AC31" i="19"/>
  <c r="N31" i="19" s="1"/>
  <c r="AF31" i="19"/>
  <c r="Q31" i="19"/>
  <c r="V31" i="19"/>
  <c r="G32" i="19"/>
  <c r="S32" i="19" s="1"/>
  <c r="AA32" i="19"/>
  <c r="L32" i="19" s="1"/>
  <c r="AE32" i="19"/>
  <c r="P32" i="19"/>
  <c r="V32" i="19"/>
  <c r="G33" i="19"/>
  <c r="Z33" i="19"/>
  <c r="K33" i="19" s="1"/>
  <c r="AC33" i="19"/>
  <c r="N33" i="19" s="1"/>
  <c r="AD33" i="19"/>
  <c r="O33" i="19" s="1"/>
  <c r="AE33" i="19"/>
  <c r="P33" i="19" s="1"/>
  <c r="AG33" i="19"/>
  <c r="R33" i="19"/>
  <c r="S33" i="19"/>
  <c r="V33" i="19"/>
  <c r="G34" i="19"/>
  <c r="X34" i="19"/>
  <c r="I34" i="19"/>
  <c r="AD34" i="19"/>
  <c r="O34" i="19" s="1"/>
  <c r="AF34" i="19"/>
  <c r="Q34" i="19" s="1"/>
  <c r="S34" i="19"/>
  <c r="V34" i="19"/>
  <c r="G35" i="19"/>
  <c r="Y35" i="19"/>
  <c r="J35" i="19" s="1"/>
  <c r="Z35" i="19"/>
  <c r="K35" i="19" s="1"/>
  <c r="AA35" i="19"/>
  <c r="L35" i="19" s="1"/>
  <c r="AD35" i="19"/>
  <c r="O35" i="19"/>
  <c r="AG35" i="19"/>
  <c r="R35" i="19" s="1"/>
  <c r="S35" i="19"/>
  <c r="V35" i="19"/>
  <c r="G36" i="19"/>
  <c r="S36" i="19" s="1"/>
  <c r="Y36" i="19"/>
  <c r="J36" i="19" s="1"/>
  <c r="AA36" i="19"/>
  <c r="L36" i="19"/>
  <c r="AC36" i="19"/>
  <c r="N36" i="19" s="1"/>
  <c r="V36" i="19"/>
  <c r="G37" i="19"/>
  <c r="X37" i="19"/>
  <c r="I37" i="19" s="1"/>
  <c r="Z37" i="19"/>
  <c r="K37" i="19" s="1"/>
  <c r="AA37" i="19"/>
  <c r="L37" i="19" s="1"/>
  <c r="AB37" i="19"/>
  <c r="M37" i="19" s="1"/>
  <c r="AE37" i="19"/>
  <c r="P37" i="19"/>
  <c r="S37" i="19"/>
  <c r="V37" i="19"/>
  <c r="G38" i="19"/>
  <c r="X38" i="19"/>
  <c r="I38" i="19"/>
  <c r="AB38" i="19"/>
  <c r="M38" i="19" s="1"/>
  <c r="AF38" i="19"/>
  <c r="Q38" i="19"/>
  <c r="V38" i="19"/>
  <c r="G39" i="19"/>
  <c r="X39" i="19"/>
  <c r="I39" i="19" s="1"/>
  <c r="Z39" i="19"/>
  <c r="K39" i="19"/>
  <c r="AB39" i="19"/>
  <c r="M39" i="19" s="1"/>
  <c r="AC39" i="19"/>
  <c r="N39" i="19" s="1"/>
  <c r="AE39" i="19"/>
  <c r="P39" i="19" s="1"/>
  <c r="AG39" i="19"/>
  <c r="R39" i="19" s="1"/>
  <c r="S39" i="19"/>
  <c r="V39" i="19"/>
  <c r="G40" i="19"/>
  <c r="Y40" i="19"/>
  <c r="J40" i="19"/>
  <c r="AE40" i="19"/>
  <c r="P40" i="19" s="1"/>
  <c r="AG40" i="19"/>
  <c r="R40" i="19" s="1"/>
  <c r="V40" i="19"/>
  <c r="G41" i="19"/>
  <c r="X41" i="19"/>
  <c r="I41" i="19" s="1"/>
  <c r="Z41" i="19"/>
  <c r="K41" i="19" s="1"/>
  <c r="AA41" i="19"/>
  <c r="L41" i="19"/>
  <c r="AD41" i="19"/>
  <c r="O41" i="19" s="1"/>
  <c r="AG41" i="19"/>
  <c r="R41" i="19" s="1"/>
  <c r="S41" i="19"/>
  <c r="V41" i="19"/>
  <c r="G42" i="19"/>
  <c r="Z42" i="19"/>
  <c r="K42" i="19" s="1"/>
  <c r="AB42" i="19"/>
  <c r="M42" i="19" s="1"/>
  <c r="AC42" i="19"/>
  <c r="N42" i="19" s="1"/>
  <c r="AD42" i="19"/>
  <c r="O42" i="19" s="1"/>
  <c r="AE42" i="19"/>
  <c r="P42" i="19"/>
  <c r="AG42" i="19"/>
  <c r="R42" i="19"/>
  <c r="S42" i="19"/>
  <c r="V42" i="19"/>
  <c r="G43" i="19"/>
  <c r="X43" i="19"/>
  <c r="I43" i="19"/>
  <c r="Z43" i="19"/>
  <c r="K43" i="19"/>
  <c r="AD43" i="19"/>
  <c r="O43" i="19" s="1"/>
  <c r="AF43" i="19"/>
  <c r="Q43" i="19"/>
  <c r="S43" i="19"/>
  <c r="V43" i="19"/>
  <c r="X44" i="19"/>
  <c r="I44" i="19" s="1"/>
  <c r="Y44" i="19"/>
  <c r="J44" i="19" s="1"/>
  <c r="Z44" i="19"/>
  <c r="K44" i="19"/>
  <c r="AB44" i="19"/>
  <c r="M44" i="19"/>
  <c r="AC44" i="19"/>
  <c r="N44" i="19" s="1"/>
  <c r="AE44" i="19"/>
  <c r="P44" i="19" s="1"/>
  <c r="AF44" i="19"/>
  <c r="Q44" i="19" s="1"/>
  <c r="AG44" i="19"/>
  <c r="R44" i="19" s="1"/>
  <c r="S44" i="19"/>
  <c r="V44" i="19"/>
  <c r="K14" i="18"/>
  <c r="E21" i="18"/>
  <c r="Z35" i="18"/>
  <c r="K35" i="18"/>
  <c r="S21" i="18"/>
  <c r="R21" i="18"/>
  <c r="S20" i="18"/>
  <c r="R20" i="18"/>
  <c r="AE43" i="18" s="1"/>
  <c r="P43" i="18" s="1"/>
  <c r="S19" i="18"/>
  <c r="R19" i="18"/>
  <c r="S18" i="18"/>
  <c r="R18" i="18"/>
  <c r="G41" i="18" s="1"/>
  <c r="S41" i="18" s="1"/>
  <c r="S17" i="18"/>
  <c r="R17" i="18"/>
  <c r="S16" i="18"/>
  <c r="R16" i="18"/>
  <c r="AG39" i="18" s="1"/>
  <c r="R39" i="18" s="1"/>
  <c r="S15" i="18"/>
  <c r="R15" i="18"/>
  <c r="S14" i="18"/>
  <c r="R14" i="18"/>
  <c r="V37" i="18" s="1"/>
  <c r="R13" i="18"/>
  <c r="S13" i="18"/>
  <c r="G28" i="18"/>
  <c r="S28" i="18" s="1"/>
  <c r="G27" i="18"/>
  <c r="S27" i="18" s="1"/>
  <c r="AG44" i="18"/>
  <c r="R44" i="18"/>
  <c r="AF44" i="18"/>
  <c r="Q44" i="18" s="1"/>
  <c r="AE44" i="18"/>
  <c r="P44" i="18"/>
  <c r="AD44" i="18"/>
  <c r="O44" i="18" s="1"/>
  <c r="AC44" i="18"/>
  <c r="N44" i="18" s="1"/>
  <c r="AB44" i="18"/>
  <c r="M44" i="18" s="1"/>
  <c r="AA44" i="18"/>
  <c r="L44" i="18"/>
  <c r="Z44" i="18"/>
  <c r="K44" i="18" s="1"/>
  <c r="Y44" i="18"/>
  <c r="J44" i="18"/>
  <c r="X44" i="18"/>
  <c r="I44" i="18" s="1"/>
  <c r="AF43" i="18"/>
  <c r="Q43" i="18" s="1"/>
  <c r="AC43" i="18"/>
  <c r="N43" i="18" s="1"/>
  <c r="Y43" i="18"/>
  <c r="J43" i="18" s="1"/>
  <c r="AG42" i="18"/>
  <c r="R42" i="18" s="1"/>
  <c r="AF42" i="18"/>
  <c r="Q42" i="18"/>
  <c r="AE42" i="18"/>
  <c r="P42" i="18" s="1"/>
  <c r="AD42" i="18"/>
  <c r="O42" i="18"/>
  <c r="AC42" i="18"/>
  <c r="N42" i="18" s="1"/>
  <c r="AB42" i="18"/>
  <c r="M42" i="18"/>
  <c r="AA42" i="18"/>
  <c r="L42" i="18" s="1"/>
  <c r="Z42" i="18"/>
  <c r="K42" i="18"/>
  <c r="Y42" i="18"/>
  <c r="J42" i="18" s="1"/>
  <c r="X42" i="18"/>
  <c r="I42" i="18"/>
  <c r="AG41" i="18"/>
  <c r="R41" i="18" s="1"/>
  <c r="AC41" i="18"/>
  <c r="N41" i="18" s="1"/>
  <c r="Y41" i="18"/>
  <c r="J41" i="18" s="1"/>
  <c r="AG40" i="18"/>
  <c r="R40" i="18" s="1"/>
  <c r="AF40" i="18"/>
  <c r="Q40" i="18"/>
  <c r="AE40" i="18"/>
  <c r="P40" i="18" s="1"/>
  <c r="AD40" i="18"/>
  <c r="O40" i="18"/>
  <c r="AC40" i="18"/>
  <c r="N40" i="18" s="1"/>
  <c r="AB40" i="18"/>
  <c r="M40" i="18"/>
  <c r="AA40" i="18"/>
  <c r="L40" i="18" s="1"/>
  <c r="Z40" i="18"/>
  <c r="K40" i="18"/>
  <c r="Y40" i="18"/>
  <c r="J40" i="18" s="1"/>
  <c r="X40" i="18"/>
  <c r="I40" i="18"/>
  <c r="AE39" i="18"/>
  <c r="P39" i="18" s="1"/>
  <c r="AA39" i="18"/>
  <c r="L39" i="18" s="1"/>
  <c r="AG38" i="18"/>
  <c r="R38" i="18" s="1"/>
  <c r="AF38" i="18"/>
  <c r="Q38" i="18"/>
  <c r="AE38" i="18"/>
  <c r="P38" i="18" s="1"/>
  <c r="AD38" i="18"/>
  <c r="O38" i="18"/>
  <c r="AC38" i="18"/>
  <c r="N38" i="18" s="1"/>
  <c r="AB38" i="18"/>
  <c r="M38" i="18"/>
  <c r="AA38" i="18"/>
  <c r="L38" i="18" s="1"/>
  <c r="Z38" i="18"/>
  <c r="K38" i="18"/>
  <c r="Y38" i="18"/>
  <c r="J38" i="18" s="1"/>
  <c r="X38" i="18"/>
  <c r="I38" i="18"/>
  <c r="AE37" i="18"/>
  <c r="P37" i="18" s="1"/>
  <c r="AA37" i="18"/>
  <c r="L37" i="18" s="1"/>
  <c r="AG36" i="18"/>
  <c r="R36" i="18" s="1"/>
  <c r="AF36" i="18"/>
  <c r="Q36" i="18"/>
  <c r="AE36" i="18"/>
  <c r="P36" i="18" s="1"/>
  <c r="AD36" i="18"/>
  <c r="O36" i="18"/>
  <c r="AC36" i="18"/>
  <c r="N36" i="18" s="1"/>
  <c r="AB36" i="18"/>
  <c r="M36" i="18"/>
  <c r="AA36" i="18"/>
  <c r="L36" i="18" s="1"/>
  <c r="Z36" i="18"/>
  <c r="K36" i="18"/>
  <c r="Y36" i="18"/>
  <c r="J36" i="18" s="1"/>
  <c r="X36" i="18"/>
  <c r="I36" i="18"/>
  <c r="AG35" i="18"/>
  <c r="R35" i="18" s="1"/>
  <c r="AF35" i="18"/>
  <c r="Q35" i="18" s="1"/>
  <c r="AE35" i="18"/>
  <c r="P35" i="18" s="1"/>
  <c r="AD35" i="18"/>
  <c r="O35" i="18" s="1"/>
  <c r="AC35" i="18"/>
  <c r="N35" i="18" s="1"/>
  <c r="AB35" i="18"/>
  <c r="M35" i="18"/>
  <c r="AA35" i="18"/>
  <c r="L35" i="18" s="1"/>
  <c r="Y35" i="18"/>
  <c r="J35" i="18"/>
  <c r="X35" i="18"/>
  <c r="I35" i="18" s="1"/>
  <c r="AG34" i="18"/>
  <c r="R34" i="18" s="1"/>
  <c r="AF34" i="18"/>
  <c r="Q34" i="18" s="1"/>
  <c r="AE34" i="18"/>
  <c r="P34" i="18" s="1"/>
  <c r="AD34" i="18"/>
  <c r="O34" i="18" s="1"/>
  <c r="AC34" i="18"/>
  <c r="N34" i="18"/>
  <c r="AB34" i="18"/>
  <c r="M34" i="18" s="1"/>
  <c r="AA34" i="18"/>
  <c r="L34" i="18"/>
  <c r="Z34" i="18"/>
  <c r="K34" i="18" s="1"/>
  <c r="Y34" i="18"/>
  <c r="J34" i="18" s="1"/>
  <c r="X34" i="18"/>
  <c r="I34" i="18" s="1"/>
  <c r="AG33" i="18"/>
  <c r="R33" i="18" s="1"/>
  <c r="AF33" i="18"/>
  <c r="Q33" i="18" s="1"/>
  <c r="AE33" i="18"/>
  <c r="P33" i="18"/>
  <c r="AD33" i="18"/>
  <c r="O33" i="18" s="1"/>
  <c r="AC33" i="18"/>
  <c r="N33" i="18"/>
  <c r="AB33" i="18"/>
  <c r="M33" i="18" s="1"/>
  <c r="AA33" i="18"/>
  <c r="L33" i="18" s="1"/>
  <c r="Z33" i="18"/>
  <c r="K33" i="18" s="1"/>
  <c r="Y33" i="18"/>
  <c r="J33" i="18" s="1"/>
  <c r="X33" i="18"/>
  <c r="I33" i="18" s="1"/>
  <c r="AG32" i="18"/>
  <c r="R32" i="18"/>
  <c r="AF32" i="18"/>
  <c r="Q32" i="18" s="1"/>
  <c r="AE32" i="18"/>
  <c r="P32" i="18"/>
  <c r="AD32" i="18"/>
  <c r="O32" i="18" s="1"/>
  <c r="AC32" i="18"/>
  <c r="N32" i="18" s="1"/>
  <c r="AB32" i="18"/>
  <c r="M32" i="18" s="1"/>
  <c r="AA32" i="18"/>
  <c r="L32" i="18" s="1"/>
  <c r="Z32" i="18"/>
  <c r="K32" i="18" s="1"/>
  <c r="Y32" i="18"/>
  <c r="J32" i="18"/>
  <c r="X32" i="18"/>
  <c r="I32" i="18" s="1"/>
  <c r="AG31" i="18"/>
  <c r="R31" i="18"/>
  <c r="AF31" i="18"/>
  <c r="Q31" i="18" s="1"/>
  <c r="AE31" i="18"/>
  <c r="P31" i="18" s="1"/>
  <c r="AD31" i="18"/>
  <c r="O31" i="18" s="1"/>
  <c r="AC31" i="18"/>
  <c r="N31" i="18" s="1"/>
  <c r="AB31" i="18"/>
  <c r="M31" i="18" s="1"/>
  <c r="AA31" i="18"/>
  <c r="L31" i="18"/>
  <c r="Z31" i="18"/>
  <c r="K31" i="18" s="1"/>
  <c r="Y31" i="18"/>
  <c r="J31" i="18"/>
  <c r="X31" i="18"/>
  <c r="I31" i="18" s="1"/>
  <c r="AG30" i="18"/>
  <c r="R30" i="18" s="1"/>
  <c r="AF30" i="18"/>
  <c r="Q30" i="18" s="1"/>
  <c r="AE30" i="18"/>
  <c r="P30" i="18" s="1"/>
  <c r="AD30" i="18"/>
  <c r="O30" i="18" s="1"/>
  <c r="AC30" i="18"/>
  <c r="N30" i="18"/>
  <c r="AB30" i="18"/>
  <c r="M30" i="18" s="1"/>
  <c r="AA30" i="18"/>
  <c r="L30" i="18"/>
  <c r="Z30" i="18"/>
  <c r="K30" i="18" s="1"/>
  <c r="Y30" i="18"/>
  <c r="J30" i="18" s="1"/>
  <c r="X30" i="18"/>
  <c r="I30" i="18" s="1"/>
  <c r="AG29" i="18"/>
  <c r="R29" i="18" s="1"/>
  <c r="AF29" i="18"/>
  <c r="Q29" i="18" s="1"/>
  <c r="AE29" i="18"/>
  <c r="P29" i="18"/>
  <c r="AD29" i="18"/>
  <c r="O29" i="18" s="1"/>
  <c r="AC29" i="18"/>
  <c r="N29" i="18"/>
  <c r="AB29" i="18"/>
  <c r="M29" i="18" s="1"/>
  <c r="AA29" i="18"/>
  <c r="L29" i="18" s="1"/>
  <c r="Z29" i="18"/>
  <c r="K29" i="18" s="1"/>
  <c r="Y29" i="18"/>
  <c r="J29" i="18" s="1"/>
  <c r="X29" i="18"/>
  <c r="I29" i="18" s="1"/>
  <c r="AG28" i="18"/>
  <c r="R28" i="18"/>
  <c r="AF28" i="18"/>
  <c r="Q28" i="18" s="1"/>
  <c r="AE28" i="18"/>
  <c r="P28" i="18"/>
  <c r="AD28" i="18"/>
  <c r="O28" i="18" s="1"/>
  <c r="AC28" i="18"/>
  <c r="N28" i="18" s="1"/>
  <c r="AB28" i="18"/>
  <c r="M28" i="18" s="1"/>
  <c r="AA28" i="18"/>
  <c r="L28" i="18" s="1"/>
  <c r="Z28" i="18"/>
  <c r="K28" i="18" s="1"/>
  <c r="Y28" i="18"/>
  <c r="J28" i="18"/>
  <c r="X28" i="18"/>
  <c r="I28" i="18" s="1"/>
  <c r="X27" i="18"/>
  <c r="I27" i="18"/>
  <c r="G44" i="18"/>
  <c r="G42" i="18"/>
  <c r="S42" i="18" s="1"/>
  <c r="G40" i="18"/>
  <c r="G38" i="18"/>
  <c r="S38" i="18" s="1"/>
  <c r="G37" i="18"/>
  <c r="S37" i="18" s="1"/>
  <c r="G36" i="18"/>
  <c r="G35" i="18"/>
  <c r="G34" i="18"/>
  <c r="G33" i="18"/>
  <c r="S33" i="18" s="1"/>
  <c r="G32" i="18"/>
  <c r="G31" i="18"/>
  <c r="G30" i="18"/>
  <c r="S30" i="18" s="1"/>
  <c r="G29" i="18"/>
  <c r="S29" i="18" s="1"/>
  <c r="AG27" i="18"/>
  <c r="R27" i="18" s="1"/>
  <c r="AF27" i="18"/>
  <c r="AE27" i="18"/>
  <c r="P27" i="18" s="1"/>
  <c r="AD27" i="18"/>
  <c r="AC27" i="18"/>
  <c r="N27" i="18" s="1"/>
  <c r="AB27" i="18"/>
  <c r="AA27" i="18"/>
  <c r="L27" i="18" s="1"/>
  <c r="Z27" i="18"/>
  <c r="Y27" i="18"/>
  <c r="J27" i="18" s="1"/>
  <c r="V44" i="18"/>
  <c r="V43" i="18"/>
  <c r="V42" i="18"/>
  <c r="V40" i="18"/>
  <c r="V39" i="18"/>
  <c r="V38" i="18"/>
  <c r="V36" i="18"/>
  <c r="V35" i="18"/>
  <c r="V34" i="18"/>
  <c r="V33" i="18"/>
  <c r="V32" i="18"/>
  <c r="V31" i="18"/>
  <c r="V30" i="18"/>
  <c r="V29" i="18"/>
  <c r="V28" i="18"/>
  <c r="V27" i="18"/>
  <c r="E18" i="18"/>
  <c r="P4" i="18" s="1"/>
  <c r="M14" i="18"/>
  <c r="L8" i="18"/>
  <c r="M4" i="18"/>
  <c r="M21" i="18"/>
  <c r="L21" i="18"/>
  <c r="M20" i="18"/>
  <c r="L20" i="18"/>
  <c r="M19" i="18"/>
  <c r="L19" i="18"/>
  <c r="M18" i="18"/>
  <c r="L18" i="18"/>
  <c r="M17" i="18"/>
  <c r="L17" i="18"/>
  <c r="M16" i="18"/>
  <c r="L16" i="18"/>
  <c r="M15" i="18"/>
  <c r="L15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M7" i="18"/>
  <c r="L7" i="18"/>
  <c r="M6" i="18"/>
  <c r="L6" i="18"/>
  <c r="M5" i="18"/>
  <c r="L5" i="18"/>
  <c r="L4" i="18"/>
  <c r="K21" i="18"/>
  <c r="K20" i="18"/>
  <c r="K19" i="18"/>
  <c r="K18" i="18"/>
  <c r="K17" i="18"/>
  <c r="K16" i="18"/>
  <c r="K15" i="18"/>
  <c r="K13" i="18"/>
  <c r="K12" i="18"/>
  <c r="K11" i="18"/>
  <c r="K10" i="18"/>
  <c r="K9" i="18"/>
  <c r="K8" i="18"/>
  <c r="K7" i="18"/>
  <c r="K6" i="18"/>
  <c r="K5" i="18"/>
  <c r="K4" i="18"/>
  <c r="S44" i="18"/>
  <c r="S40" i="18"/>
  <c r="S36" i="18"/>
  <c r="S35" i="18"/>
  <c r="S34" i="18"/>
  <c r="S32" i="18"/>
  <c r="S31" i="18"/>
  <c r="P11" i="18"/>
  <c r="P12" i="18"/>
  <c r="P16" i="18"/>
  <c r="P17" i="18"/>
  <c r="P21" i="18"/>
  <c r="K27" i="18"/>
  <c r="M27" i="18"/>
  <c r="O27" i="18"/>
  <c r="Q27" i="18"/>
  <c r="Q26" i="18"/>
  <c r="J26" i="18"/>
  <c r="K26" i="18"/>
  <c r="L26" i="18"/>
  <c r="M26" i="18"/>
  <c r="N26" i="18"/>
  <c r="O26" i="18"/>
  <c r="P26" i="18"/>
  <c r="R26" i="18"/>
  <c r="I26" i="18"/>
  <c r="P7" i="18"/>
  <c r="P6" i="18"/>
  <c r="E21" i="16"/>
  <c r="S21" i="16"/>
  <c r="R21" i="16"/>
  <c r="AC44" i="16" s="1"/>
  <c r="N44" i="16" s="1"/>
  <c r="S20" i="16"/>
  <c r="R20" i="16"/>
  <c r="AA43" i="16" s="1"/>
  <c r="L43" i="16" s="1"/>
  <c r="S19" i="16"/>
  <c r="R19" i="16"/>
  <c r="AG42" i="16" s="1"/>
  <c r="R42" i="16" s="1"/>
  <c r="S18" i="16"/>
  <c r="R18" i="16"/>
  <c r="AE41" i="16" s="1"/>
  <c r="P41" i="16" s="1"/>
  <c r="S17" i="16"/>
  <c r="R17" i="16"/>
  <c r="AF40" i="16" s="1"/>
  <c r="Q40" i="16" s="1"/>
  <c r="S16" i="16"/>
  <c r="R16" i="16"/>
  <c r="AG39" i="16" s="1"/>
  <c r="R39" i="16" s="1"/>
  <c r="S15" i="16"/>
  <c r="R15" i="16"/>
  <c r="AF38" i="16" s="1"/>
  <c r="Q38" i="16" s="1"/>
  <c r="S14" i="16"/>
  <c r="R14" i="16"/>
  <c r="AG37" i="16" s="1"/>
  <c r="R37" i="16" s="1"/>
  <c r="R13" i="16"/>
  <c r="S13" i="16"/>
  <c r="G28" i="16"/>
  <c r="G27" i="16"/>
  <c r="S27" i="16"/>
  <c r="AE44" i="16"/>
  <c r="P44" i="16" s="1"/>
  <c r="AG43" i="16"/>
  <c r="R43" i="16" s="1"/>
  <c r="AE43" i="16"/>
  <c r="P43" i="16"/>
  <c r="Y43" i="16"/>
  <c r="J43" i="16" s="1"/>
  <c r="AA42" i="16"/>
  <c r="L42" i="16" s="1"/>
  <c r="Y42" i="16"/>
  <c r="J42" i="16"/>
  <c r="AC41" i="16"/>
  <c r="N41" i="16" s="1"/>
  <c r="AA41" i="16"/>
  <c r="L41" i="16"/>
  <c r="AD40" i="16"/>
  <c r="O40" i="16"/>
  <c r="Z40" i="16"/>
  <c r="K40" i="16"/>
  <c r="AF39" i="16"/>
  <c r="Q39" i="16"/>
  <c r="AD39" i="16"/>
  <c r="O39" i="16"/>
  <c r="AB39" i="16"/>
  <c r="M39" i="16"/>
  <c r="Z39" i="16"/>
  <c r="K39" i="16"/>
  <c r="X39" i="16"/>
  <c r="I39" i="16"/>
  <c r="AD38" i="16"/>
  <c r="O38" i="16"/>
  <c r="Z38" i="16"/>
  <c r="K38" i="16"/>
  <c r="AF37" i="16"/>
  <c r="Q37" i="16"/>
  <c r="AD37" i="16"/>
  <c r="O37" i="16"/>
  <c r="AB37" i="16"/>
  <c r="M37" i="16"/>
  <c r="Z37" i="16"/>
  <c r="K37" i="16"/>
  <c r="X37" i="16"/>
  <c r="I37" i="16"/>
  <c r="AF36" i="16"/>
  <c r="Q36" i="16"/>
  <c r="AD36" i="16"/>
  <c r="O36" i="16"/>
  <c r="AB36" i="16"/>
  <c r="M36" i="16"/>
  <c r="Z36" i="16"/>
  <c r="K36" i="16"/>
  <c r="X36" i="16"/>
  <c r="I36" i="16"/>
  <c r="AF35" i="16"/>
  <c r="Q35" i="16"/>
  <c r="AD35" i="16"/>
  <c r="O35" i="16"/>
  <c r="AB35" i="16"/>
  <c r="M35" i="16"/>
  <c r="Y35" i="16"/>
  <c r="J35" i="16"/>
  <c r="AG34" i="16"/>
  <c r="R34" i="16"/>
  <c r="AE34" i="16"/>
  <c r="P34" i="16"/>
  <c r="AC34" i="16"/>
  <c r="N34" i="16"/>
  <c r="AA34" i="16"/>
  <c r="L34" i="16"/>
  <c r="Y34" i="16"/>
  <c r="J34" i="16"/>
  <c r="AG33" i="16"/>
  <c r="R33" i="16"/>
  <c r="AE33" i="16"/>
  <c r="P33" i="16"/>
  <c r="AC33" i="16"/>
  <c r="N33" i="16"/>
  <c r="AA33" i="16"/>
  <c r="L33" i="16"/>
  <c r="Y33" i="16"/>
  <c r="J33" i="16"/>
  <c r="AG32" i="16"/>
  <c r="R32" i="16"/>
  <c r="AE32" i="16"/>
  <c r="P32" i="16"/>
  <c r="AC32" i="16"/>
  <c r="N32" i="16"/>
  <c r="AA32" i="16"/>
  <c r="L32" i="16"/>
  <c r="Y32" i="16"/>
  <c r="J32" i="16"/>
  <c r="AG31" i="16"/>
  <c r="R31" i="16"/>
  <c r="AE31" i="16"/>
  <c r="P31" i="16"/>
  <c r="AC31" i="16"/>
  <c r="N31" i="16"/>
  <c r="AA31" i="16"/>
  <c r="L31" i="16"/>
  <c r="Y31" i="16"/>
  <c r="J31" i="16"/>
  <c r="AG30" i="16"/>
  <c r="R30" i="16"/>
  <c r="AE30" i="16"/>
  <c r="P30" i="16"/>
  <c r="AC30" i="16"/>
  <c r="N30" i="16"/>
  <c r="AA30" i="16"/>
  <c r="L30" i="16"/>
  <c r="Y30" i="16"/>
  <c r="J30" i="16" s="1"/>
  <c r="AG29" i="16"/>
  <c r="R29" i="16"/>
  <c r="AE29" i="16"/>
  <c r="P29" i="16"/>
  <c r="AC29" i="16"/>
  <c r="N29" i="16"/>
  <c r="AA29" i="16"/>
  <c r="L29" i="16" s="1"/>
  <c r="Y29" i="16"/>
  <c r="J29" i="16"/>
  <c r="AG28" i="16"/>
  <c r="R28" i="16"/>
  <c r="AE28" i="16"/>
  <c r="P28" i="16"/>
  <c r="AC28" i="16"/>
  <c r="N28" i="16" s="1"/>
  <c r="AA28" i="16"/>
  <c r="L28" i="16"/>
  <c r="Y28" i="16"/>
  <c r="J28" i="16"/>
  <c r="X27" i="16"/>
  <c r="I27" i="16"/>
  <c r="G43" i="16"/>
  <c r="S43" i="16" s="1"/>
  <c r="G42" i="16"/>
  <c r="S42" i="16" s="1"/>
  <c r="G41" i="16"/>
  <c r="G39" i="16"/>
  <c r="S39" i="16" s="1"/>
  <c r="G38" i="16"/>
  <c r="G37" i="16"/>
  <c r="S37" i="16" s="1"/>
  <c r="G36" i="16"/>
  <c r="G35" i="16"/>
  <c r="S35" i="16" s="1"/>
  <c r="G34" i="16"/>
  <c r="S34" i="16" s="1"/>
  <c r="G33" i="16"/>
  <c r="S33" i="16" s="1"/>
  <c r="G32" i="16"/>
  <c r="G31" i="16"/>
  <c r="S31" i="16" s="1"/>
  <c r="G30" i="16"/>
  <c r="G29" i="16"/>
  <c r="S29" i="16" s="1"/>
  <c r="AF27" i="16"/>
  <c r="AE27" i="16"/>
  <c r="P27" i="16" s="1"/>
  <c r="AD27" i="16"/>
  <c r="AB27" i="16"/>
  <c r="AA27" i="16"/>
  <c r="L27" i="16" s="1"/>
  <c r="Z27" i="16"/>
  <c r="V44" i="16"/>
  <c r="V43" i="16"/>
  <c r="V40" i="16"/>
  <c r="V39" i="16"/>
  <c r="V38" i="16"/>
  <c r="V36" i="16"/>
  <c r="V35" i="16"/>
  <c r="V34" i="16"/>
  <c r="V33" i="16"/>
  <c r="V32" i="16"/>
  <c r="V31" i="16"/>
  <c r="V30" i="16"/>
  <c r="V29" i="16"/>
  <c r="V28" i="16"/>
  <c r="V27" i="16"/>
  <c r="E18" i="16"/>
  <c r="P15" i="16" s="1"/>
  <c r="M14" i="16"/>
  <c r="L8" i="16"/>
  <c r="M4" i="16"/>
  <c r="M21" i="16"/>
  <c r="L21" i="16"/>
  <c r="M20" i="16"/>
  <c r="L20" i="16"/>
  <c r="M19" i="16"/>
  <c r="L19" i="16"/>
  <c r="M18" i="16"/>
  <c r="L18" i="16"/>
  <c r="M17" i="16"/>
  <c r="L17" i="16"/>
  <c r="M16" i="16"/>
  <c r="L16" i="16"/>
  <c r="M15" i="16"/>
  <c r="L15" i="16"/>
  <c r="L14" i="16"/>
  <c r="M13" i="16"/>
  <c r="L13" i="16"/>
  <c r="M12" i="16"/>
  <c r="L12" i="16"/>
  <c r="M11" i="16"/>
  <c r="L11" i="16"/>
  <c r="M10" i="16"/>
  <c r="L10" i="16"/>
  <c r="M9" i="16"/>
  <c r="L9" i="16"/>
  <c r="M8" i="16"/>
  <c r="M7" i="16"/>
  <c r="L7" i="16"/>
  <c r="M6" i="16"/>
  <c r="L6" i="16"/>
  <c r="M5" i="16"/>
  <c r="L5" i="16"/>
  <c r="L4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S41" i="16"/>
  <c r="S38" i="16"/>
  <c r="S36" i="16"/>
  <c r="S32" i="16"/>
  <c r="S30" i="16"/>
  <c r="P13" i="16"/>
  <c r="P14" i="16"/>
  <c r="P18" i="16"/>
  <c r="P19" i="16"/>
  <c r="K27" i="16"/>
  <c r="M27" i="16"/>
  <c r="O27" i="16"/>
  <c r="Q27" i="16"/>
  <c r="Q26" i="16"/>
  <c r="J26" i="16"/>
  <c r="K26" i="16"/>
  <c r="L26" i="16"/>
  <c r="M26" i="16"/>
  <c r="N26" i="16"/>
  <c r="O26" i="16"/>
  <c r="P26" i="16"/>
  <c r="R26" i="16"/>
  <c r="I26" i="16"/>
  <c r="P7" i="16"/>
  <c r="P8" i="16"/>
  <c r="P6" i="16"/>
  <c r="P5" i="16"/>
  <c r="E21" i="15"/>
  <c r="Z35" i="15" s="1"/>
  <c r="K35" i="15" s="1"/>
  <c r="S21" i="15"/>
  <c r="R21" i="15"/>
  <c r="AF44" i="15" s="1"/>
  <c r="Q44" i="15" s="1"/>
  <c r="S20" i="15"/>
  <c r="R20" i="15"/>
  <c r="S19" i="15"/>
  <c r="R19" i="15"/>
  <c r="AB42" i="15" s="1"/>
  <c r="M42" i="15" s="1"/>
  <c r="S18" i="15"/>
  <c r="R18" i="15"/>
  <c r="S17" i="15"/>
  <c r="R17" i="15"/>
  <c r="AF40" i="15" s="1"/>
  <c r="Q40" i="15" s="1"/>
  <c r="S16" i="15"/>
  <c r="R16" i="15"/>
  <c r="S15" i="15"/>
  <c r="R15" i="15"/>
  <c r="AF38" i="15" s="1"/>
  <c r="Q38" i="15" s="1"/>
  <c r="S14" i="15"/>
  <c r="R14" i="15"/>
  <c r="R13" i="15"/>
  <c r="AF36" i="15" s="1"/>
  <c r="Q36" i="15" s="1"/>
  <c r="S13" i="15"/>
  <c r="G28" i="15"/>
  <c r="G27" i="15"/>
  <c r="S27" i="15" s="1"/>
  <c r="AD44" i="15"/>
  <c r="O44" i="15" s="1"/>
  <c r="Z44" i="15"/>
  <c r="K44" i="15" s="1"/>
  <c r="AF43" i="15"/>
  <c r="Q43" i="15" s="1"/>
  <c r="AB43" i="15"/>
  <c r="M43" i="15" s="1"/>
  <c r="X43" i="15"/>
  <c r="I43" i="15" s="1"/>
  <c r="AD42" i="15"/>
  <c r="O42" i="15" s="1"/>
  <c r="Z42" i="15"/>
  <c r="K42" i="15" s="1"/>
  <c r="AF41" i="15"/>
  <c r="Q41" i="15" s="1"/>
  <c r="AB41" i="15"/>
  <c r="M41" i="15" s="1"/>
  <c r="Z41" i="15"/>
  <c r="K41" i="15"/>
  <c r="X41" i="15"/>
  <c r="I41" i="15" s="1"/>
  <c r="AD40" i="15"/>
  <c r="O40" i="15" s="1"/>
  <c r="AB40" i="15"/>
  <c r="M40" i="15"/>
  <c r="Z40" i="15"/>
  <c r="K40" i="15" s="1"/>
  <c r="AG39" i="15"/>
  <c r="R39" i="15"/>
  <c r="AE39" i="15"/>
  <c r="P39" i="15"/>
  <c r="AC39" i="15"/>
  <c r="N39" i="15"/>
  <c r="AA39" i="15"/>
  <c r="L39" i="15"/>
  <c r="Y39" i="15"/>
  <c r="J39" i="15"/>
  <c r="AG38" i="15"/>
  <c r="R38" i="15"/>
  <c r="AE38" i="15"/>
  <c r="P38" i="15"/>
  <c r="AC38" i="15"/>
  <c r="N38" i="15"/>
  <c r="AA38" i="15"/>
  <c r="L38" i="15"/>
  <c r="Y38" i="15"/>
  <c r="J38" i="15"/>
  <c r="AG37" i="15"/>
  <c r="R37" i="15"/>
  <c r="AE37" i="15"/>
  <c r="P37" i="15"/>
  <c r="AC37" i="15"/>
  <c r="N37" i="15"/>
  <c r="AA37" i="15"/>
  <c r="L37" i="15"/>
  <c r="Y37" i="15"/>
  <c r="J37" i="15"/>
  <c r="AG36" i="15"/>
  <c r="R36" i="15"/>
  <c r="AE36" i="15"/>
  <c r="P36" i="15"/>
  <c r="AC36" i="15"/>
  <c r="N36" i="15"/>
  <c r="AA36" i="15"/>
  <c r="L36" i="15"/>
  <c r="Y36" i="15"/>
  <c r="J36" i="15"/>
  <c r="AG35" i="15"/>
  <c r="R35" i="15"/>
  <c r="AE35" i="15"/>
  <c r="P35" i="15"/>
  <c r="AC35" i="15"/>
  <c r="N35" i="15"/>
  <c r="AA35" i="15"/>
  <c r="L35" i="15"/>
  <c r="X35" i="15"/>
  <c r="I35" i="15"/>
  <c r="AF34" i="15"/>
  <c r="Q34" i="15"/>
  <c r="AD34" i="15"/>
  <c r="O34" i="15"/>
  <c r="AB34" i="15"/>
  <c r="M34" i="15"/>
  <c r="Z34" i="15"/>
  <c r="K34" i="15"/>
  <c r="X34" i="15"/>
  <c r="I34" i="15"/>
  <c r="AF33" i="15"/>
  <c r="Q33" i="15"/>
  <c r="AD33" i="15"/>
  <c r="O33" i="15"/>
  <c r="AB33" i="15"/>
  <c r="M33" i="15"/>
  <c r="Z33" i="15"/>
  <c r="K33" i="15"/>
  <c r="X33" i="15"/>
  <c r="I33" i="15"/>
  <c r="AF32" i="15"/>
  <c r="Q32" i="15"/>
  <c r="AD32" i="15"/>
  <c r="O32" i="15"/>
  <c r="AB32" i="15"/>
  <c r="M32" i="15"/>
  <c r="Z32" i="15"/>
  <c r="K32" i="15"/>
  <c r="X32" i="15"/>
  <c r="I32" i="15"/>
  <c r="AF31" i="15"/>
  <c r="Q31" i="15"/>
  <c r="AD31" i="15"/>
  <c r="O31" i="15"/>
  <c r="AB31" i="15"/>
  <c r="M31" i="15"/>
  <c r="Z31" i="15"/>
  <c r="K31" i="15"/>
  <c r="X31" i="15"/>
  <c r="I31" i="15"/>
  <c r="AF30" i="15"/>
  <c r="Q30" i="15"/>
  <c r="AD30" i="15"/>
  <c r="O30" i="15"/>
  <c r="AB30" i="15"/>
  <c r="M30" i="15"/>
  <c r="Z30" i="15"/>
  <c r="K30" i="15"/>
  <c r="X30" i="15"/>
  <c r="I30" i="15"/>
  <c r="AF29" i="15"/>
  <c r="Q29" i="15"/>
  <c r="AD29" i="15"/>
  <c r="O29" i="15"/>
  <c r="AB29" i="15"/>
  <c r="M29" i="15"/>
  <c r="Z29" i="15"/>
  <c r="K29" i="15"/>
  <c r="X29" i="15"/>
  <c r="I29" i="15"/>
  <c r="AF28" i="15"/>
  <c r="Q28" i="15"/>
  <c r="AD28" i="15"/>
  <c r="O28" i="15"/>
  <c r="AB28" i="15"/>
  <c r="M28" i="15"/>
  <c r="Z28" i="15"/>
  <c r="K28" i="15"/>
  <c r="X28" i="15"/>
  <c r="I28" i="15"/>
  <c r="G44" i="15"/>
  <c r="S44" i="15" s="1"/>
  <c r="G43" i="15"/>
  <c r="G41" i="15"/>
  <c r="S41" i="15" s="1"/>
  <c r="G40" i="15"/>
  <c r="S40" i="15" s="1"/>
  <c r="G39" i="15"/>
  <c r="G37" i="15"/>
  <c r="S37" i="15" s="1"/>
  <c r="G36" i="15"/>
  <c r="S36" i="15" s="1"/>
  <c r="G35" i="15"/>
  <c r="G34" i="15"/>
  <c r="G33" i="15"/>
  <c r="S33" i="15" s="1"/>
  <c r="G32" i="15"/>
  <c r="S32" i="15" s="1"/>
  <c r="G31" i="15"/>
  <c r="G30" i="15"/>
  <c r="G29" i="15"/>
  <c r="S29" i="15" s="1"/>
  <c r="AG27" i="15"/>
  <c r="R27" i="15" s="1"/>
  <c r="AF27" i="15"/>
  <c r="AD27" i="15"/>
  <c r="AC27" i="15"/>
  <c r="N27" i="15" s="1"/>
  <c r="AB27" i="15"/>
  <c r="Z27" i="15"/>
  <c r="Y27" i="15"/>
  <c r="J27" i="15" s="1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E18" i="15"/>
  <c r="P14" i="15" s="1"/>
  <c r="P4" i="15"/>
  <c r="M14" i="15"/>
  <c r="L8" i="15"/>
  <c r="M4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L14" i="15"/>
  <c r="M13" i="15"/>
  <c r="L13" i="15"/>
  <c r="M12" i="15"/>
  <c r="L12" i="15"/>
  <c r="M11" i="15"/>
  <c r="L11" i="15"/>
  <c r="M10" i="15"/>
  <c r="L10" i="15"/>
  <c r="M9" i="15"/>
  <c r="L9" i="15"/>
  <c r="M8" i="15"/>
  <c r="M7" i="15"/>
  <c r="L7" i="15"/>
  <c r="M6" i="15"/>
  <c r="L6" i="15"/>
  <c r="M5" i="15"/>
  <c r="L5" i="15"/>
  <c r="L4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S43" i="15"/>
  <c r="S39" i="15"/>
  <c r="S35" i="15"/>
  <c r="S34" i="15"/>
  <c r="S31" i="15"/>
  <c r="S30" i="15"/>
  <c r="P11" i="15"/>
  <c r="P12" i="15"/>
  <c r="P13" i="15"/>
  <c r="P15" i="15"/>
  <c r="P16" i="15"/>
  <c r="P17" i="15"/>
  <c r="P19" i="15"/>
  <c r="P20" i="15"/>
  <c r="P21" i="15"/>
  <c r="K27" i="15"/>
  <c r="M27" i="15"/>
  <c r="O27" i="15"/>
  <c r="Q27" i="15"/>
  <c r="Q26" i="15"/>
  <c r="J26" i="15"/>
  <c r="K26" i="15"/>
  <c r="L26" i="15"/>
  <c r="M26" i="15"/>
  <c r="N26" i="15"/>
  <c r="O26" i="15"/>
  <c r="P26" i="15"/>
  <c r="R26" i="15"/>
  <c r="I26" i="15"/>
  <c r="P7" i="15"/>
  <c r="P9" i="15"/>
  <c r="P10" i="15"/>
  <c r="P6" i="15"/>
  <c r="E21" i="13"/>
  <c r="AF36" i="13" s="1"/>
  <c r="Q36" i="13" s="1"/>
  <c r="Z35" i="13"/>
  <c r="K35" i="13"/>
  <c r="S21" i="13"/>
  <c r="R21" i="13"/>
  <c r="AF44" i="13" s="1"/>
  <c r="Q44" i="13" s="1"/>
  <c r="S20" i="13"/>
  <c r="R20" i="13"/>
  <c r="AF43" i="13" s="1"/>
  <c r="Q43" i="13" s="1"/>
  <c r="S19" i="13"/>
  <c r="R19" i="13"/>
  <c r="AF42" i="13" s="1"/>
  <c r="Q42" i="13" s="1"/>
  <c r="S18" i="13"/>
  <c r="R18" i="13"/>
  <c r="AF41" i="13" s="1"/>
  <c r="Q41" i="13" s="1"/>
  <c r="S17" i="13"/>
  <c r="R17" i="13"/>
  <c r="AF40" i="13" s="1"/>
  <c r="Q40" i="13" s="1"/>
  <c r="S16" i="13"/>
  <c r="R16" i="13"/>
  <c r="AF39" i="13" s="1"/>
  <c r="Q39" i="13" s="1"/>
  <c r="S15" i="13"/>
  <c r="R15" i="13"/>
  <c r="AF38" i="13" s="1"/>
  <c r="Q38" i="13" s="1"/>
  <c r="S14" i="13"/>
  <c r="R14" i="13"/>
  <c r="AF37" i="13" s="1"/>
  <c r="Q37" i="13" s="1"/>
  <c r="R13" i="13"/>
  <c r="S13" i="13"/>
  <c r="G28" i="13"/>
  <c r="S28" i="13" s="1"/>
  <c r="G27" i="13"/>
  <c r="S27" i="13"/>
  <c r="AG44" i="13"/>
  <c r="R44" i="13" s="1"/>
  <c r="AE44" i="13"/>
  <c r="P44" i="13" s="1"/>
  <c r="AC44" i="13"/>
  <c r="N44" i="13" s="1"/>
  <c r="AA44" i="13"/>
  <c r="L44" i="13" s="1"/>
  <c r="Y44" i="13"/>
  <c r="J44" i="13" s="1"/>
  <c r="AG43" i="13"/>
  <c r="R43" i="13" s="1"/>
  <c r="AE43" i="13"/>
  <c r="P43" i="13" s="1"/>
  <c r="AC43" i="13"/>
  <c r="N43" i="13" s="1"/>
  <c r="AA43" i="13"/>
  <c r="L43" i="13" s="1"/>
  <c r="Y43" i="13"/>
  <c r="J43" i="13"/>
  <c r="AG42" i="13"/>
  <c r="R42" i="13" s="1"/>
  <c r="AE42" i="13"/>
  <c r="P42" i="13"/>
  <c r="AC42" i="13"/>
  <c r="N42" i="13" s="1"/>
  <c r="AA42" i="13"/>
  <c r="L42" i="13"/>
  <c r="Y42" i="13"/>
  <c r="J42" i="13" s="1"/>
  <c r="AG41" i="13"/>
  <c r="R41" i="13"/>
  <c r="AE41" i="13"/>
  <c r="P41" i="13" s="1"/>
  <c r="AC41" i="13"/>
  <c r="N41" i="13"/>
  <c r="AA41" i="13"/>
  <c r="L41" i="13" s="1"/>
  <c r="Y41" i="13"/>
  <c r="J41" i="13"/>
  <c r="AG40" i="13"/>
  <c r="R40" i="13" s="1"/>
  <c r="AE40" i="13"/>
  <c r="P40" i="13"/>
  <c r="AC40" i="13"/>
  <c r="N40" i="13" s="1"/>
  <c r="AA40" i="13"/>
  <c r="L40" i="13"/>
  <c r="Y40" i="13"/>
  <c r="J40" i="13" s="1"/>
  <c r="AG39" i="13"/>
  <c r="R39" i="13"/>
  <c r="AE39" i="13"/>
  <c r="P39" i="13" s="1"/>
  <c r="AC39" i="13"/>
  <c r="N39" i="13"/>
  <c r="AA39" i="13"/>
  <c r="L39" i="13" s="1"/>
  <c r="Y39" i="13"/>
  <c r="J39" i="13"/>
  <c r="AG38" i="13"/>
  <c r="R38" i="13" s="1"/>
  <c r="AE38" i="13"/>
  <c r="P38" i="13"/>
  <c r="AC38" i="13"/>
  <c r="N38" i="13" s="1"/>
  <c r="AA38" i="13"/>
  <c r="L38" i="13"/>
  <c r="Y38" i="13"/>
  <c r="J38" i="13" s="1"/>
  <c r="AG37" i="13"/>
  <c r="R37" i="13"/>
  <c r="AE37" i="13"/>
  <c r="P37" i="13" s="1"/>
  <c r="AC37" i="13"/>
  <c r="N37" i="13"/>
  <c r="AA37" i="13"/>
  <c r="L37" i="13" s="1"/>
  <c r="Y37" i="13"/>
  <c r="J37" i="13"/>
  <c r="AG36" i="13"/>
  <c r="R36" i="13" s="1"/>
  <c r="AE36" i="13"/>
  <c r="P36" i="13"/>
  <c r="AC36" i="13"/>
  <c r="N36" i="13" s="1"/>
  <c r="AA36" i="13"/>
  <c r="L36" i="13"/>
  <c r="Y36" i="13"/>
  <c r="J36" i="13" s="1"/>
  <c r="AG35" i="13"/>
  <c r="R35" i="13"/>
  <c r="AE35" i="13"/>
  <c r="P35" i="13" s="1"/>
  <c r="AC35" i="13"/>
  <c r="N35" i="13"/>
  <c r="AA35" i="13"/>
  <c r="L35" i="13" s="1"/>
  <c r="X35" i="13"/>
  <c r="I35" i="13"/>
  <c r="AF34" i="13"/>
  <c r="Q34" i="13" s="1"/>
  <c r="AD34" i="13"/>
  <c r="O34" i="13"/>
  <c r="AB34" i="13"/>
  <c r="M34" i="13" s="1"/>
  <c r="Z34" i="13"/>
  <c r="K34" i="13"/>
  <c r="X34" i="13"/>
  <c r="I34" i="13" s="1"/>
  <c r="AF33" i="13"/>
  <c r="Q33" i="13"/>
  <c r="AD33" i="13"/>
  <c r="O33" i="13" s="1"/>
  <c r="AB33" i="13"/>
  <c r="M33" i="13"/>
  <c r="Z33" i="13"/>
  <c r="K33" i="13" s="1"/>
  <c r="X33" i="13"/>
  <c r="I33" i="13"/>
  <c r="AF32" i="13"/>
  <c r="Q32" i="13" s="1"/>
  <c r="AD32" i="13"/>
  <c r="O32" i="13"/>
  <c r="AB32" i="13"/>
  <c r="M32" i="13" s="1"/>
  <c r="Z32" i="13"/>
  <c r="K32" i="13"/>
  <c r="X32" i="13"/>
  <c r="I32" i="13" s="1"/>
  <c r="AF31" i="13"/>
  <c r="Q31" i="13"/>
  <c r="AD31" i="13"/>
  <c r="O31" i="13" s="1"/>
  <c r="AB31" i="13"/>
  <c r="M31" i="13"/>
  <c r="Z31" i="13"/>
  <c r="K31" i="13" s="1"/>
  <c r="X31" i="13"/>
  <c r="I31" i="13"/>
  <c r="AF30" i="13"/>
  <c r="Q30" i="13" s="1"/>
  <c r="AD30" i="13"/>
  <c r="O30" i="13"/>
  <c r="AB30" i="13"/>
  <c r="M30" i="13" s="1"/>
  <c r="Z30" i="13"/>
  <c r="K30" i="13"/>
  <c r="X30" i="13"/>
  <c r="I30" i="13" s="1"/>
  <c r="AF29" i="13"/>
  <c r="Q29" i="13"/>
  <c r="AD29" i="13"/>
  <c r="O29" i="13"/>
  <c r="AB29" i="13"/>
  <c r="M29" i="13" s="1"/>
  <c r="Z29" i="13"/>
  <c r="K29" i="13" s="1"/>
  <c r="X29" i="13"/>
  <c r="I29" i="13"/>
  <c r="AF28" i="13"/>
  <c r="Q28" i="13"/>
  <c r="AD28" i="13"/>
  <c r="O28" i="13" s="1"/>
  <c r="AB28" i="13"/>
  <c r="M28" i="13" s="1"/>
  <c r="Z28" i="13"/>
  <c r="K28" i="13"/>
  <c r="X28" i="13"/>
  <c r="I28" i="13"/>
  <c r="G44" i="13"/>
  <c r="S44" i="13" s="1"/>
  <c r="G43" i="13"/>
  <c r="G41" i="13"/>
  <c r="S41" i="13" s="1"/>
  <c r="G40" i="13"/>
  <c r="S40" i="13" s="1"/>
  <c r="G39" i="13"/>
  <c r="S39" i="13" s="1"/>
  <c r="G37" i="13"/>
  <c r="S37" i="13" s="1"/>
  <c r="G36" i="13"/>
  <c r="G35" i="13"/>
  <c r="S35" i="13" s="1"/>
  <c r="G34" i="13"/>
  <c r="G33" i="13"/>
  <c r="S33" i="13" s="1"/>
  <c r="G32" i="13"/>
  <c r="G31" i="13"/>
  <c r="G30" i="13"/>
  <c r="G29" i="13"/>
  <c r="S29" i="13" s="1"/>
  <c r="AG27" i="13"/>
  <c r="R27" i="13" s="1"/>
  <c r="AF27" i="13"/>
  <c r="AD27" i="13"/>
  <c r="O27" i="13" s="1"/>
  <c r="AC27" i="13"/>
  <c r="N27" i="13" s="1"/>
  <c r="AB27" i="13"/>
  <c r="Z27" i="13"/>
  <c r="K27" i="13" s="1"/>
  <c r="Y27" i="13"/>
  <c r="J27" i="13" s="1"/>
  <c r="V44" i="13"/>
  <c r="V42" i="13"/>
  <c r="V41" i="13"/>
  <c r="V40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E18" i="13"/>
  <c r="P4" i="13"/>
  <c r="M14" i="13"/>
  <c r="L8" i="13"/>
  <c r="M4" i="13"/>
  <c r="M21" i="13"/>
  <c r="L21" i="13"/>
  <c r="M20" i="13"/>
  <c r="L20" i="13"/>
  <c r="M19" i="13"/>
  <c r="L19" i="13"/>
  <c r="M18" i="13"/>
  <c r="L18" i="13"/>
  <c r="M17" i="13"/>
  <c r="L17" i="13"/>
  <c r="M16" i="13"/>
  <c r="L16" i="13"/>
  <c r="M15" i="13"/>
  <c r="L15" i="13"/>
  <c r="L14" i="13"/>
  <c r="M13" i="13"/>
  <c r="L13" i="13"/>
  <c r="M12" i="13"/>
  <c r="L12" i="13"/>
  <c r="M11" i="13"/>
  <c r="L11" i="13"/>
  <c r="M10" i="13"/>
  <c r="L10" i="13"/>
  <c r="M9" i="13"/>
  <c r="L9" i="13"/>
  <c r="M8" i="13"/>
  <c r="M7" i="13"/>
  <c r="L7" i="13"/>
  <c r="M6" i="13"/>
  <c r="L6" i="13"/>
  <c r="M5" i="13"/>
  <c r="L5" i="13"/>
  <c r="L4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S43" i="13"/>
  <c r="S36" i="13"/>
  <c r="S34" i="13"/>
  <c r="S32" i="13"/>
  <c r="S31" i="13"/>
  <c r="S30" i="13"/>
  <c r="P11" i="13"/>
  <c r="P12" i="13"/>
  <c r="P13" i="13"/>
  <c r="P15" i="13"/>
  <c r="P16" i="13"/>
  <c r="P17" i="13"/>
  <c r="P19" i="13"/>
  <c r="P20" i="13"/>
  <c r="P21" i="13"/>
  <c r="M27" i="13"/>
  <c r="Q27" i="13"/>
  <c r="Q26" i="13"/>
  <c r="J26" i="13"/>
  <c r="K26" i="13"/>
  <c r="L26" i="13"/>
  <c r="M26" i="13"/>
  <c r="N26" i="13"/>
  <c r="O26" i="13"/>
  <c r="P26" i="13"/>
  <c r="R26" i="13"/>
  <c r="I26" i="13"/>
  <c r="P7" i="13"/>
  <c r="P9" i="13"/>
  <c r="P10" i="13"/>
  <c r="P6" i="13"/>
  <c r="E21" i="17"/>
  <c r="AF36" i="17" s="1"/>
  <c r="Q36" i="17" s="1"/>
  <c r="Z35" i="17"/>
  <c r="K35" i="17" s="1"/>
  <c r="S21" i="17"/>
  <c r="R21" i="17"/>
  <c r="AA44" i="17" s="1"/>
  <c r="L44" i="17" s="1"/>
  <c r="S20" i="17"/>
  <c r="R20" i="17"/>
  <c r="AE43" i="17" s="1"/>
  <c r="P43" i="17" s="1"/>
  <c r="S19" i="17"/>
  <c r="R19" i="17"/>
  <c r="AG42" i="17" s="1"/>
  <c r="R42" i="17" s="1"/>
  <c r="S18" i="17"/>
  <c r="R18" i="17"/>
  <c r="AD41" i="17" s="1"/>
  <c r="O41" i="17" s="1"/>
  <c r="S17" i="17"/>
  <c r="R17" i="17"/>
  <c r="AF40" i="17" s="1"/>
  <c r="Q40" i="17" s="1"/>
  <c r="S16" i="17"/>
  <c r="R16" i="17"/>
  <c r="AF39" i="17" s="1"/>
  <c r="Q39" i="17" s="1"/>
  <c r="S15" i="17"/>
  <c r="R15" i="17"/>
  <c r="AF38" i="17" s="1"/>
  <c r="Q38" i="17" s="1"/>
  <c r="S14" i="17"/>
  <c r="R14" i="17"/>
  <c r="AF37" i="17" s="1"/>
  <c r="Q37" i="17" s="1"/>
  <c r="R13" i="17"/>
  <c r="S13" i="17"/>
  <c r="G28" i="17"/>
  <c r="S28" i="17" s="1"/>
  <c r="G27" i="17"/>
  <c r="S27" i="17"/>
  <c r="AG44" i="17"/>
  <c r="R44" i="17" s="1"/>
  <c r="AE44" i="17"/>
  <c r="P44" i="17"/>
  <c r="Y44" i="17"/>
  <c r="J44" i="17" s="1"/>
  <c r="AG43" i="17"/>
  <c r="R43" i="17"/>
  <c r="AC43" i="17"/>
  <c r="N43" i="17" s="1"/>
  <c r="AA43" i="17"/>
  <c r="L43" i="17" s="1"/>
  <c r="Y43" i="17"/>
  <c r="J43" i="17"/>
  <c r="AE42" i="17"/>
  <c r="P42" i="17" s="1"/>
  <c r="AC42" i="17"/>
  <c r="N42" i="17" s="1"/>
  <c r="AA42" i="17"/>
  <c r="L42" i="17"/>
  <c r="AG41" i="17"/>
  <c r="R41" i="17" s="1"/>
  <c r="AE41" i="17"/>
  <c r="P41" i="17" s="1"/>
  <c r="AC41" i="17"/>
  <c r="N41" i="17" s="1"/>
  <c r="AA41" i="17"/>
  <c r="L41" i="17" s="1"/>
  <c r="Y41" i="17"/>
  <c r="J41" i="17" s="1"/>
  <c r="AG40" i="17"/>
  <c r="R40" i="17" s="1"/>
  <c r="AE40" i="17"/>
  <c r="P40" i="17" s="1"/>
  <c r="AC40" i="17"/>
  <c r="N40" i="17" s="1"/>
  <c r="AA40" i="17"/>
  <c r="L40" i="17" s="1"/>
  <c r="Y40" i="17"/>
  <c r="J40" i="17" s="1"/>
  <c r="AG39" i="17"/>
  <c r="R39" i="17" s="1"/>
  <c r="AE39" i="17"/>
  <c r="P39" i="17" s="1"/>
  <c r="AC39" i="17"/>
  <c r="N39" i="17" s="1"/>
  <c r="AA39" i="17"/>
  <c r="L39" i="17" s="1"/>
  <c r="Y39" i="17"/>
  <c r="J39" i="17" s="1"/>
  <c r="AG38" i="17"/>
  <c r="R38" i="17" s="1"/>
  <c r="AE38" i="17"/>
  <c r="P38" i="17" s="1"/>
  <c r="AC38" i="17"/>
  <c r="N38" i="17" s="1"/>
  <c r="AA38" i="17"/>
  <c r="L38" i="17" s="1"/>
  <c r="Y38" i="17"/>
  <c r="J38" i="17" s="1"/>
  <c r="AG37" i="17"/>
  <c r="R37" i="17" s="1"/>
  <c r="AE37" i="17"/>
  <c r="P37" i="17" s="1"/>
  <c r="AC37" i="17"/>
  <c r="N37" i="17" s="1"/>
  <c r="AA37" i="17"/>
  <c r="L37" i="17" s="1"/>
  <c r="Y37" i="17"/>
  <c r="J37" i="17" s="1"/>
  <c r="AG36" i="17"/>
  <c r="R36" i="17" s="1"/>
  <c r="AE36" i="17"/>
  <c r="P36" i="17" s="1"/>
  <c r="AC36" i="17"/>
  <c r="N36" i="17" s="1"/>
  <c r="AA36" i="17"/>
  <c r="L36" i="17" s="1"/>
  <c r="Y36" i="17"/>
  <c r="J36" i="17" s="1"/>
  <c r="AG35" i="17"/>
  <c r="R35" i="17" s="1"/>
  <c r="AE35" i="17"/>
  <c r="P35" i="17" s="1"/>
  <c r="AC35" i="17"/>
  <c r="N35" i="17" s="1"/>
  <c r="AA35" i="17"/>
  <c r="L35" i="17" s="1"/>
  <c r="X35" i="17"/>
  <c r="I35" i="17" s="1"/>
  <c r="AF34" i="17"/>
  <c r="Q34" i="17" s="1"/>
  <c r="AD34" i="17"/>
  <c r="O34" i="17" s="1"/>
  <c r="AB34" i="17"/>
  <c r="M34" i="17" s="1"/>
  <c r="Z34" i="17"/>
  <c r="K34" i="17" s="1"/>
  <c r="X34" i="17"/>
  <c r="I34" i="17" s="1"/>
  <c r="AF33" i="17"/>
  <c r="Q33" i="17" s="1"/>
  <c r="AD33" i="17"/>
  <c r="O33" i="17" s="1"/>
  <c r="AB33" i="17"/>
  <c r="M33" i="17" s="1"/>
  <c r="Z33" i="17"/>
  <c r="K33" i="17" s="1"/>
  <c r="X33" i="17"/>
  <c r="I33" i="17" s="1"/>
  <c r="AF32" i="17"/>
  <c r="Q32" i="17" s="1"/>
  <c r="AD32" i="17"/>
  <c r="O32" i="17" s="1"/>
  <c r="AB32" i="17"/>
  <c r="M32" i="17" s="1"/>
  <c r="Z32" i="17"/>
  <c r="K32" i="17" s="1"/>
  <c r="X32" i="17"/>
  <c r="I32" i="17" s="1"/>
  <c r="AF31" i="17"/>
  <c r="Q31" i="17" s="1"/>
  <c r="AD31" i="17"/>
  <c r="O31" i="17" s="1"/>
  <c r="AB31" i="17"/>
  <c r="M31" i="17" s="1"/>
  <c r="Z31" i="17"/>
  <c r="K31" i="17" s="1"/>
  <c r="X31" i="17"/>
  <c r="I31" i="17" s="1"/>
  <c r="AF30" i="17"/>
  <c r="Q30" i="17" s="1"/>
  <c r="AD30" i="17"/>
  <c r="O30" i="17" s="1"/>
  <c r="AB30" i="17"/>
  <c r="M30" i="17" s="1"/>
  <c r="Z30" i="17"/>
  <c r="K30" i="17" s="1"/>
  <c r="X30" i="17"/>
  <c r="I30" i="17" s="1"/>
  <c r="AF29" i="17"/>
  <c r="Q29" i="17" s="1"/>
  <c r="AD29" i="17"/>
  <c r="O29" i="17" s="1"/>
  <c r="AB29" i="17"/>
  <c r="M29" i="17" s="1"/>
  <c r="Z29" i="17"/>
  <c r="K29" i="17" s="1"/>
  <c r="X29" i="17"/>
  <c r="I29" i="17" s="1"/>
  <c r="AF28" i="17"/>
  <c r="Q28" i="17" s="1"/>
  <c r="AD28" i="17"/>
  <c r="O28" i="17" s="1"/>
  <c r="AB28" i="17"/>
  <c r="M28" i="17" s="1"/>
  <c r="Z28" i="17"/>
  <c r="K28" i="17" s="1"/>
  <c r="X28" i="17"/>
  <c r="I28" i="17" s="1"/>
  <c r="G44" i="17"/>
  <c r="S44" i="17" s="1"/>
  <c r="G43" i="17"/>
  <c r="G41" i="17"/>
  <c r="S41" i="17" s="1"/>
  <c r="G40" i="17"/>
  <c r="S40" i="17" s="1"/>
  <c r="G39" i="17"/>
  <c r="G37" i="17"/>
  <c r="S37" i="17" s="1"/>
  <c r="G36" i="17"/>
  <c r="S36" i="17" s="1"/>
  <c r="G35" i="17"/>
  <c r="G34" i="17"/>
  <c r="G33" i="17"/>
  <c r="S33" i="17" s="1"/>
  <c r="G32" i="17"/>
  <c r="S32" i="17" s="1"/>
  <c r="G31" i="17"/>
  <c r="G30" i="17"/>
  <c r="G29" i="17"/>
  <c r="S29" i="17" s="1"/>
  <c r="AG27" i="17"/>
  <c r="R27" i="17" s="1"/>
  <c r="AF27" i="17"/>
  <c r="AD27" i="17"/>
  <c r="AC27" i="17"/>
  <c r="N27" i="17" s="1"/>
  <c r="AB27" i="17"/>
  <c r="Z27" i="17"/>
  <c r="Y27" i="17"/>
  <c r="J27" i="17" s="1"/>
  <c r="V44" i="17"/>
  <c r="V43" i="17"/>
  <c r="V42" i="17"/>
  <c r="V41" i="17"/>
  <c r="V40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E18" i="17"/>
  <c r="P13" i="17" s="1"/>
  <c r="P4" i="17"/>
  <c r="M14" i="17"/>
  <c r="L8" i="17"/>
  <c r="M4" i="17"/>
  <c r="M21" i="17"/>
  <c r="L21" i="17"/>
  <c r="M20" i="17"/>
  <c r="L20" i="17"/>
  <c r="M19" i="17"/>
  <c r="L19" i="17"/>
  <c r="M18" i="17"/>
  <c r="L18" i="17"/>
  <c r="M17" i="17"/>
  <c r="L17" i="17"/>
  <c r="M16" i="17"/>
  <c r="L16" i="17"/>
  <c r="M15" i="17"/>
  <c r="L15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M7" i="17"/>
  <c r="L7" i="17"/>
  <c r="M6" i="17"/>
  <c r="L6" i="17"/>
  <c r="M5" i="17"/>
  <c r="L5" i="17"/>
  <c r="L4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S43" i="17"/>
  <c r="S39" i="17"/>
  <c r="S35" i="17"/>
  <c r="S34" i="17"/>
  <c r="S31" i="17"/>
  <c r="S30" i="17"/>
  <c r="P11" i="17"/>
  <c r="P12" i="17"/>
  <c r="P15" i="17"/>
  <c r="P16" i="17"/>
  <c r="P19" i="17"/>
  <c r="P20" i="17"/>
  <c r="K27" i="17"/>
  <c r="M27" i="17"/>
  <c r="O27" i="17"/>
  <c r="Q27" i="17"/>
  <c r="Q26" i="17"/>
  <c r="J26" i="17"/>
  <c r="K26" i="17"/>
  <c r="L26" i="17"/>
  <c r="M26" i="17"/>
  <c r="N26" i="17"/>
  <c r="O26" i="17"/>
  <c r="P26" i="17"/>
  <c r="R26" i="17"/>
  <c r="I26" i="17"/>
  <c r="P7" i="17"/>
  <c r="P9" i="17"/>
  <c r="P10" i="17"/>
  <c r="P6" i="17"/>
  <c r="E21" i="14"/>
  <c r="AF36" i="14" s="1"/>
  <c r="Q36" i="14" s="1"/>
  <c r="Z35" i="14"/>
  <c r="K35" i="14" s="1"/>
  <c r="S21" i="14"/>
  <c r="R21" i="14"/>
  <c r="AF44" i="14" s="1"/>
  <c r="Q44" i="14" s="1"/>
  <c r="S20" i="14"/>
  <c r="R20" i="14"/>
  <c r="AF43" i="14" s="1"/>
  <c r="Q43" i="14" s="1"/>
  <c r="S19" i="14"/>
  <c r="R19" i="14"/>
  <c r="AF42" i="14" s="1"/>
  <c r="Q42" i="14" s="1"/>
  <c r="S18" i="14"/>
  <c r="R18" i="14"/>
  <c r="AF41" i="14" s="1"/>
  <c r="Q41" i="14" s="1"/>
  <c r="S17" i="14"/>
  <c r="R17" i="14"/>
  <c r="AF40" i="14" s="1"/>
  <c r="Q40" i="14" s="1"/>
  <c r="S16" i="14"/>
  <c r="R16" i="14"/>
  <c r="AF39" i="14" s="1"/>
  <c r="Q39" i="14" s="1"/>
  <c r="S15" i="14"/>
  <c r="R15" i="14"/>
  <c r="AF38" i="14" s="1"/>
  <c r="Q38" i="14" s="1"/>
  <c r="S14" i="14"/>
  <c r="R14" i="14"/>
  <c r="AF37" i="14" s="1"/>
  <c r="Q37" i="14" s="1"/>
  <c r="R13" i="14"/>
  <c r="S13" i="14"/>
  <c r="G28" i="14"/>
  <c r="S28" i="14" s="1"/>
  <c r="G27" i="14"/>
  <c r="S27" i="14"/>
  <c r="AG44" i="14"/>
  <c r="R44" i="14" s="1"/>
  <c r="AE44" i="14"/>
  <c r="P44" i="14" s="1"/>
  <c r="AC44" i="14"/>
  <c r="N44" i="14" s="1"/>
  <c r="AA44" i="14"/>
  <c r="L44" i="14" s="1"/>
  <c r="Y44" i="14"/>
  <c r="J44" i="14" s="1"/>
  <c r="AG43" i="14"/>
  <c r="R43" i="14" s="1"/>
  <c r="AE43" i="14"/>
  <c r="P43" i="14" s="1"/>
  <c r="AC43" i="14"/>
  <c r="N43" i="14" s="1"/>
  <c r="AA43" i="14"/>
  <c r="L43" i="14" s="1"/>
  <c r="Y43" i="14"/>
  <c r="J43" i="14" s="1"/>
  <c r="AG42" i="14"/>
  <c r="R42" i="14" s="1"/>
  <c r="AE42" i="14"/>
  <c r="P42" i="14" s="1"/>
  <c r="AC42" i="14"/>
  <c r="N42" i="14" s="1"/>
  <c r="AA42" i="14"/>
  <c r="L42" i="14" s="1"/>
  <c r="Y42" i="14"/>
  <c r="J42" i="14" s="1"/>
  <c r="AG41" i="14"/>
  <c r="R41" i="14" s="1"/>
  <c r="AE41" i="14"/>
  <c r="P41" i="14" s="1"/>
  <c r="AC41" i="14"/>
  <c r="N41" i="14" s="1"/>
  <c r="AA41" i="14"/>
  <c r="L41" i="14" s="1"/>
  <c r="Y41" i="14"/>
  <c r="J41" i="14" s="1"/>
  <c r="AG40" i="14"/>
  <c r="R40" i="14" s="1"/>
  <c r="AE40" i="14"/>
  <c r="P40" i="14" s="1"/>
  <c r="AC40" i="14"/>
  <c r="N40" i="14" s="1"/>
  <c r="AA40" i="14"/>
  <c r="L40" i="14" s="1"/>
  <c r="Y40" i="14"/>
  <c r="J40" i="14" s="1"/>
  <c r="AG39" i="14"/>
  <c r="R39" i="14" s="1"/>
  <c r="AE39" i="14"/>
  <c r="P39" i="14" s="1"/>
  <c r="AC39" i="14"/>
  <c r="N39" i="14" s="1"/>
  <c r="AA39" i="14"/>
  <c r="L39" i="14" s="1"/>
  <c r="Y39" i="14"/>
  <c r="J39" i="14" s="1"/>
  <c r="AG38" i="14"/>
  <c r="R38" i="14" s="1"/>
  <c r="AE38" i="14"/>
  <c r="P38" i="14" s="1"/>
  <c r="AC38" i="14"/>
  <c r="N38" i="14" s="1"/>
  <c r="AA38" i="14"/>
  <c r="L38" i="14" s="1"/>
  <c r="Y38" i="14"/>
  <c r="J38" i="14" s="1"/>
  <c r="AG37" i="14"/>
  <c r="R37" i="14" s="1"/>
  <c r="AE37" i="14"/>
  <c r="P37" i="14" s="1"/>
  <c r="AC37" i="14"/>
  <c r="N37" i="14" s="1"/>
  <c r="AA37" i="14"/>
  <c r="L37" i="14" s="1"/>
  <c r="Y37" i="14"/>
  <c r="J37" i="14" s="1"/>
  <c r="AG36" i="14"/>
  <c r="R36" i="14" s="1"/>
  <c r="AE36" i="14"/>
  <c r="P36" i="14" s="1"/>
  <c r="AC36" i="14"/>
  <c r="N36" i="14" s="1"/>
  <c r="AA36" i="14"/>
  <c r="L36" i="14" s="1"/>
  <c r="Y36" i="14"/>
  <c r="J36" i="14" s="1"/>
  <c r="AG35" i="14"/>
  <c r="R35" i="14" s="1"/>
  <c r="AE35" i="14"/>
  <c r="P35" i="14" s="1"/>
  <c r="AC35" i="14"/>
  <c r="N35" i="14" s="1"/>
  <c r="AA35" i="14"/>
  <c r="L35" i="14" s="1"/>
  <c r="X35" i="14"/>
  <c r="I35" i="14" s="1"/>
  <c r="AF34" i="14"/>
  <c r="Q34" i="14" s="1"/>
  <c r="AD34" i="14"/>
  <c r="O34" i="14" s="1"/>
  <c r="AB34" i="14"/>
  <c r="M34" i="14" s="1"/>
  <c r="Z34" i="14"/>
  <c r="K34" i="14" s="1"/>
  <c r="X34" i="14"/>
  <c r="I34" i="14" s="1"/>
  <c r="AF33" i="14"/>
  <c r="Q33" i="14" s="1"/>
  <c r="AD33" i="14"/>
  <c r="O33" i="14" s="1"/>
  <c r="AB33" i="14"/>
  <c r="M33" i="14" s="1"/>
  <c r="Z33" i="14"/>
  <c r="K33" i="14" s="1"/>
  <c r="X33" i="14"/>
  <c r="I33" i="14" s="1"/>
  <c r="AF32" i="14"/>
  <c r="Q32" i="14" s="1"/>
  <c r="AD32" i="14"/>
  <c r="O32" i="14" s="1"/>
  <c r="AB32" i="14"/>
  <c r="M32" i="14" s="1"/>
  <c r="Z32" i="14"/>
  <c r="K32" i="14" s="1"/>
  <c r="X32" i="14"/>
  <c r="I32" i="14" s="1"/>
  <c r="AF31" i="14"/>
  <c r="Q31" i="14" s="1"/>
  <c r="AD31" i="14"/>
  <c r="O31" i="14" s="1"/>
  <c r="AB31" i="14"/>
  <c r="M31" i="14" s="1"/>
  <c r="Z31" i="14"/>
  <c r="K31" i="14" s="1"/>
  <c r="X31" i="14"/>
  <c r="I31" i="14" s="1"/>
  <c r="AF30" i="14"/>
  <c r="Q30" i="14" s="1"/>
  <c r="AD30" i="14"/>
  <c r="O30" i="14" s="1"/>
  <c r="AB30" i="14"/>
  <c r="M30" i="14" s="1"/>
  <c r="Z30" i="14"/>
  <c r="K30" i="14" s="1"/>
  <c r="X30" i="14"/>
  <c r="I30" i="14" s="1"/>
  <c r="AF29" i="14"/>
  <c r="Q29" i="14" s="1"/>
  <c r="AD29" i="14"/>
  <c r="O29" i="14" s="1"/>
  <c r="AB29" i="14"/>
  <c r="M29" i="14" s="1"/>
  <c r="Z29" i="14"/>
  <c r="K29" i="14" s="1"/>
  <c r="X29" i="14"/>
  <c r="I29" i="14" s="1"/>
  <c r="AF28" i="14"/>
  <c r="Q28" i="14" s="1"/>
  <c r="AD28" i="14"/>
  <c r="O28" i="14" s="1"/>
  <c r="AC28" i="14"/>
  <c r="N28" i="14"/>
  <c r="AB28" i="14"/>
  <c r="M28" i="14" s="1"/>
  <c r="AA28" i="14"/>
  <c r="L28" i="14"/>
  <c r="Z28" i="14"/>
  <c r="K28" i="14" s="1"/>
  <c r="Y28" i="14"/>
  <c r="J28" i="14"/>
  <c r="X28" i="14"/>
  <c r="I28" i="14" s="1"/>
  <c r="X27" i="14"/>
  <c r="I27" i="14"/>
  <c r="G44" i="14"/>
  <c r="S44" i="14" s="1"/>
  <c r="G43" i="14"/>
  <c r="G42" i="14"/>
  <c r="G41" i="14"/>
  <c r="S41" i="14" s="1"/>
  <c r="G40" i="14"/>
  <c r="S40" i="14" s="1"/>
  <c r="G39" i="14"/>
  <c r="G38" i="14"/>
  <c r="G37" i="14"/>
  <c r="S37" i="14" s="1"/>
  <c r="G36" i="14"/>
  <c r="S36" i="14" s="1"/>
  <c r="G35" i="14"/>
  <c r="G34" i="14"/>
  <c r="G33" i="14"/>
  <c r="S33" i="14" s="1"/>
  <c r="G32" i="14"/>
  <c r="S32" i="14" s="1"/>
  <c r="G31" i="14"/>
  <c r="G30" i="14"/>
  <c r="G29" i="14"/>
  <c r="S29" i="14" s="1"/>
  <c r="AG27" i="14"/>
  <c r="R27" i="14" s="1"/>
  <c r="AF27" i="14"/>
  <c r="AE27" i="14"/>
  <c r="AD27" i="14"/>
  <c r="AC27" i="14"/>
  <c r="N27" i="14" s="1"/>
  <c r="AB27" i="14"/>
  <c r="AA27" i="14"/>
  <c r="Z27" i="14"/>
  <c r="Y27" i="14"/>
  <c r="J27" i="14" s="1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E18" i="14"/>
  <c r="P13" i="14" s="1"/>
  <c r="P4" i="14"/>
  <c r="M14" i="14"/>
  <c r="L8" i="14"/>
  <c r="M4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L14" i="14"/>
  <c r="M13" i="14"/>
  <c r="L13" i="14"/>
  <c r="M12" i="14"/>
  <c r="L12" i="14"/>
  <c r="M11" i="14"/>
  <c r="L11" i="14"/>
  <c r="M10" i="14"/>
  <c r="L10" i="14"/>
  <c r="M9" i="14"/>
  <c r="L9" i="14"/>
  <c r="M8" i="14"/>
  <c r="M7" i="14"/>
  <c r="L7" i="14"/>
  <c r="M6" i="14"/>
  <c r="L6" i="14"/>
  <c r="M5" i="14"/>
  <c r="L5" i="14"/>
  <c r="L4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S43" i="14"/>
  <c r="S42" i="14"/>
  <c r="S39" i="14"/>
  <c r="S38" i="14"/>
  <c r="S35" i="14"/>
  <c r="S34" i="14"/>
  <c r="S31" i="14"/>
  <c r="S30" i="14"/>
  <c r="P11" i="14"/>
  <c r="P12" i="14"/>
  <c r="P15" i="14"/>
  <c r="P16" i="14"/>
  <c r="P19" i="14"/>
  <c r="P20" i="14"/>
  <c r="K27" i="14"/>
  <c r="L27" i="14"/>
  <c r="M27" i="14"/>
  <c r="O27" i="14"/>
  <c r="P27" i="14"/>
  <c r="Q27" i="14"/>
  <c r="Q26" i="14"/>
  <c r="J26" i="14"/>
  <c r="K26" i="14"/>
  <c r="L26" i="14"/>
  <c r="M26" i="14"/>
  <c r="N26" i="14"/>
  <c r="O26" i="14"/>
  <c r="P26" i="14"/>
  <c r="R26" i="14"/>
  <c r="I26" i="14"/>
  <c r="P9" i="14"/>
  <c r="P10" i="14"/>
  <c r="P5" i="14" l="1"/>
  <c r="P8" i="14"/>
  <c r="P18" i="14"/>
  <c r="P14" i="14"/>
  <c r="AE28" i="14"/>
  <c r="P28" i="14" s="1"/>
  <c r="AG28" i="14"/>
  <c r="R28" i="14" s="1"/>
  <c r="Y29" i="14"/>
  <c r="J29" i="14" s="1"/>
  <c r="AA29" i="14"/>
  <c r="L29" i="14" s="1"/>
  <c r="AC29" i="14"/>
  <c r="N29" i="14" s="1"/>
  <c r="AE29" i="14"/>
  <c r="P29" i="14" s="1"/>
  <c r="AG29" i="14"/>
  <c r="R29" i="14" s="1"/>
  <c r="Y30" i="14"/>
  <c r="J30" i="14" s="1"/>
  <c r="AA30" i="14"/>
  <c r="L30" i="14" s="1"/>
  <c r="AC30" i="14"/>
  <c r="N30" i="14" s="1"/>
  <c r="AE30" i="14"/>
  <c r="P30" i="14" s="1"/>
  <c r="AG30" i="14"/>
  <c r="R30" i="14" s="1"/>
  <c r="Y31" i="14"/>
  <c r="J31" i="14" s="1"/>
  <c r="AA31" i="14"/>
  <c r="L31" i="14" s="1"/>
  <c r="AC31" i="14"/>
  <c r="N31" i="14" s="1"/>
  <c r="AE31" i="14"/>
  <c r="P31" i="14" s="1"/>
  <c r="AG31" i="14"/>
  <c r="R31" i="14" s="1"/>
  <c r="Y32" i="14"/>
  <c r="J32" i="14" s="1"/>
  <c r="AA32" i="14"/>
  <c r="L32" i="14" s="1"/>
  <c r="AC32" i="14"/>
  <c r="N32" i="14" s="1"/>
  <c r="AE32" i="14"/>
  <c r="P32" i="14" s="1"/>
  <c r="AG32" i="14"/>
  <c r="R32" i="14" s="1"/>
  <c r="Y33" i="14"/>
  <c r="J33" i="14" s="1"/>
  <c r="AA33" i="14"/>
  <c r="L33" i="14" s="1"/>
  <c r="AC33" i="14"/>
  <c r="N33" i="14" s="1"/>
  <c r="AE33" i="14"/>
  <c r="P33" i="14" s="1"/>
  <c r="AG33" i="14"/>
  <c r="R33" i="14" s="1"/>
  <c r="Y34" i="14"/>
  <c r="J34" i="14" s="1"/>
  <c r="AA34" i="14"/>
  <c r="L34" i="14" s="1"/>
  <c r="AC34" i="14"/>
  <c r="N34" i="14" s="1"/>
  <c r="AE34" i="14"/>
  <c r="P34" i="14" s="1"/>
  <c r="AG34" i="14"/>
  <c r="R34" i="14" s="1"/>
  <c r="Y35" i="14"/>
  <c r="J35" i="14" s="1"/>
  <c r="AB35" i="14"/>
  <c r="M35" i="14" s="1"/>
  <c r="AD35" i="14"/>
  <c r="O35" i="14" s="1"/>
  <c r="AF35" i="14"/>
  <c r="Q35" i="14" s="1"/>
  <c r="X36" i="14"/>
  <c r="I36" i="14" s="1"/>
  <c r="Z36" i="14"/>
  <c r="K36" i="14" s="1"/>
  <c r="AB36" i="14"/>
  <c r="M36" i="14" s="1"/>
  <c r="AD36" i="14"/>
  <c r="O36" i="14" s="1"/>
  <c r="X37" i="14"/>
  <c r="I37" i="14" s="1"/>
  <c r="Z37" i="14"/>
  <c r="K37" i="14" s="1"/>
  <c r="AB37" i="14"/>
  <c r="M37" i="14" s="1"/>
  <c r="AD37" i="14"/>
  <c r="O37" i="14" s="1"/>
  <c r="X38" i="14"/>
  <c r="I38" i="14" s="1"/>
  <c r="Z38" i="14"/>
  <c r="K38" i="14" s="1"/>
  <c r="AB38" i="14"/>
  <c r="M38" i="14" s="1"/>
  <c r="AD38" i="14"/>
  <c r="O38" i="14" s="1"/>
  <c r="X39" i="14"/>
  <c r="I39" i="14" s="1"/>
  <c r="Z39" i="14"/>
  <c r="K39" i="14" s="1"/>
  <c r="AB39" i="14"/>
  <c r="M39" i="14" s="1"/>
  <c r="AD39" i="14"/>
  <c r="O39" i="14" s="1"/>
  <c r="X40" i="14"/>
  <c r="I40" i="14" s="1"/>
  <c r="Z40" i="14"/>
  <c r="K40" i="14" s="1"/>
  <c r="AB40" i="14"/>
  <c r="M40" i="14" s="1"/>
  <c r="AD40" i="14"/>
  <c r="O40" i="14" s="1"/>
  <c r="X41" i="14"/>
  <c r="I41" i="14" s="1"/>
  <c r="Z41" i="14"/>
  <c r="K41" i="14" s="1"/>
  <c r="AB41" i="14"/>
  <c r="M41" i="14" s="1"/>
  <c r="AD41" i="14"/>
  <c r="O41" i="14" s="1"/>
  <c r="X42" i="14"/>
  <c r="I42" i="14" s="1"/>
  <c r="Z42" i="14"/>
  <c r="K42" i="14" s="1"/>
  <c r="AB42" i="14"/>
  <c r="M42" i="14" s="1"/>
  <c r="AD42" i="14"/>
  <c r="O42" i="14" s="1"/>
  <c r="X43" i="14"/>
  <c r="I43" i="14" s="1"/>
  <c r="Z43" i="14"/>
  <c r="K43" i="14" s="1"/>
  <c r="AB43" i="14"/>
  <c r="M43" i="14" s="1"/>
  <c r="AD43" i="14"/>
  <c r="O43" i="14" s="1"/>
  <c r="X44" i="14"/>
  <c r="I44" i="14" s="1"/>
  <c r="Z44" i="14"/>
  <c r="K44" i="14" s="1"/>
  <c r="AB44" i="14"/>
  <c r="M44" i="14" s="1"/>
  <c r="AD44" i="14"/>
  <c r="O44" i="14" s="1"/>
  <c r="P5" i="17"/>
  <c r="P8" i="17"/>
  <c r="P18" i="17"/>
  <c r="P14" i="17"/>
  <c r="V39" i="17"/>
  <c r="AA27" i="17"/>
  <c r="L27" i="17" s="1"/>
  <c r="AE27" i="17"/>
  <c r="P27" i="17" s="1"/>
  <c r="G38" i="17"/>
  <c r="S38" i="17" s="1"/>
  <c r="G42" i="17"/>
  <c r="S42" i="17" s="1"/>
  <c r="X27" i="17"/>
  <c r="I27" i="17" s="1"/>
  <c r="Y28" i="17"/>
  <c r="J28" i="17" s="1"/>
  <c r="AA28" i="17"/>
  <c r="L28" i="17" s="1"/>
  <c r="AC28" i="17"/>
  <c r="N28" i="17" s="1"/>
  <c r="AE28" i="17"/>
  <c r="P28" i="17" s="1"/>
  <c r="AG28" i="17"/>
  <c r="R28" i="17" s="1"/>
  <c r="Y29" i="17"/>
  <c r="J29" i="17" s="1"/>
  <c r="AA29" i="17"/>
  <c r="L29" i="17" s="1"/>
  <c r="AC29" i="17"/>
  <c r="N29" i="17" s="1"/>
  <c r="AE29" i="17"/>
  <c r="P29" i="17" s="1"/>
  <c r="AG29" i="17"/>
  <c r="R29" i="17" s="1"/>
  <c r="Y30" i="17"/>
  <c r="J30" i="17" s="1"/>
  <c r="AA30" i="17"/>
  <c r="L30" i="17" s="1"/>
  <c r="AC30" i="17"/>
  <c r="N30" i="17" s="1"/>
  <c r="AE30" i="17"/>
  <c r="P30" i="17" s="1"/>
  <c r="AG30" i="17"/>
  <c r="R30" i="17" s="1"/>
  <c r="Y31" i="17"/>
  <c r="J31" i="17" s="1"/>
  <c r="AA31" i="17"/>
  <c r="L31" i="17" s="1"/>
  <c r="AC31" i="17"/>
  <c r="N31" i="17" s="1"/>
  <c r="AE31" i="17"/>
  <c r="P31" i="17" s="1"/>
  <c r="AG31" i="17"/>
  <c r="R31" i="17" s="1"/>
  <c r="Y32" i="17"/>
  <c r="J32" i="17" s="1"/>
  <c r="AA32" i="17"/>
  <c r="L32" i="17" s="1"/>
  <c r="AC32" i="17"/>
  <c r="N32" i="17" s="1"/>
  <c r="AE32" i="17"/>
  <c r="P32" i="17" s="1"/>
  <c r="AG32" i="17"/>
  <c r="R32" i="17" s="1"/>
  <c r="Y33" i="17"/>
  <c r="J33" i="17" s="1"/>
  <c r="AA33" i="17"/>
  <c r="L33" i="17" s="1"/>
  <c r="AC33" i="17"/>
  <c r="N33" i="17" s="1"/>
  <c r="AE33" i="17"/>
  <c r="P33" i="17" s="1"/>
  <c r="AG33" i="17"/>
  <c r="R33" i="17" s="1"/>
  <c r="Y34" i="17"/>
  <c r="J34" i="17" s="1"/>
  <c r="AA34" i="17"/>
  <c r="L34" i="17" s="1"/>
  <c r="AC34" i="17"/>
  <c r="N34" i="17" s="1"/>
  <c r="AE34" i="17"/>
  <c r="P34" i="17" s="1"/>
  <c r="AG34" i="17"/>
  <c r="R34" i="17" s="1"/>
  <c r="Y35" i="17"/>
  <c r="J35" i="17" s="1"/>
  <c r="AB35" i="17"/>
  <c r="M35" i="17" s="1"/>
  <c r="AD35" i="17"/>
  <c r="O35" i="17" s="1"/>
  <c r="AF35" i="17"/>
  <c r="Q35" i="17" s="1"/>
  <c r="X36" i="17"/>
  <c r="I36" i="17" s="1"/>
  <c r="Z36" i="17"/>
  <c r="K36" i="17" s="1"/>
  <c r="AB36" i="17"/>
  <c r="M36" i="17" s="1"/>
  <c r="AD36" i="17"/>
  <c r="O36" i="17" s="1"/>
  <c r="X37" i="17"/>
  <c r="I37" i="17" s="1"/>
  <c r="Z37" i="17"/>
  <c r="K37" i="17" s="1"/>
  <c r="AB37" i="17"/>
  <c r="M37" i="17" s="1"/>
  <c r="AD37" i="17"/>
  <c r="O37" i="17" s="1"/>
  <c r="X38" i="17"/>
  <c r="I38" i="17" s="1"/>
  <c r="Z38" i="17"/>
  <c r="K38" i="17" s="1"/>
  <c r="AB38" i="17"/>
  <c r="M38" i="17" s="1"/>
  <c r="AD38" i="17"/>
  <c r="O38" i="17" s="1"/>
  <c r="X39" i="17"/>
  <c r="I39" i="17" s="1"/>
  <c r="Z39" i="17"/>
  <c r="K39" i="17" s="1"/>
  <c r="AB39" i="17"/>
  <c r="M39" i="17" s="1"/>
  <c r="AD39" i="17"/>
  <c r="O39" i="17" s="1"/>
  <c r="X40" i="17"/>
  <c r="I40" i="17" s="1"/>
  <c r="Z40" i="17"/>
  <c r="K40" i="17" s="1"/>
  <c r="AB40" i="17"/>
  <c r="M40" i="17" s="1"/>
  <c r="AD40" i="17"/>
  <c r="O40" i="17" s="1"/>
  <c r="X41" i="17"/>
  <c r="I41" i="17" s="1"/>
  <c r="Z41" i="17"/>
  <c r="K41" i="17" s="1"/>
  <c r="AB41" i="17"/>
  <c r="M41" i="17" s="1"/>
  <c r="Y42" i="17"/>
  <c r="J42" i="17" s="1"/>
  <c r="AC44" i="17"/>
  <c r="N44" i="17" s="1"/>
  <c r="P14" i="13"/>
  <c r="P18" i="13"/>
  <c r="P8" i="13"/>
  <c r="P5" i="13"/>
  <c r="P6" i="14"/>
  <c r="P7" i="14"/>
  <c r="P21" i="14"/>
  <c r="P17" i="14"/>
  <c r="P21" i="17"/>
  <c r="P17" i="17"/>
  <c r="AF41" i="17"/>
  <c r="Q41" i="17" s="1"/>
  <c r="AF43" i="17"/>
  <c r="Q43" i="17" s="1"/>
  <c r="AD43" i="17"/>
  <c r="O43" i="17" s="1"/>
  <c r="AB43" i="17"/>
  <c r="M43" i="17" s="1"/>
  <c r="Z43" i="17"/>
  <c r="K43" i="17" s="1"/>
  <c r="X43" i="17"/>
  <c r="I43" i="17" s="1"/>
  <c r="AF42" i="17"/>
  <c r="Q42" i="17" s="1"/>
  <c r="AD42" i="17"/>
  <c r="O42" i="17" s="1"/>
  <c r="AB42" i="17"/>
  <c r="M42" i="17" s="1"/>
  <c r="Z42" i="17"/>
  <c r="K42" i="17" s="1"/>
  <c r="X42" i="17"/>
  <c r="I42" i="17" s="1"/>
  <c r="AF44" i="17"/>
  <c r="Q44" i="17" s="1"/>
  <c r="AD44" i="17"/>
  <c r="O44" i="17" s="1"/>
  <c r="AB44" i="17"/>
  <c r="M44" i="17" s="1"/>
  <c r="Z44" i="17"/>
  <c r="K44" i="17" s="1"/>
  <c r="X44" i="17"/>
  <c r="I44" i="17" s="1"/>
  <c r="V39" i="13"/>
  <c r="V43" i="13"/>
  <c r="AA27" i="13"/>
  <c r="L27" i="13" s="1"/>
  <c r="AE27" i="13"/>
  <c r="P27" i="13" s="1"/>
  <c r="G38" i="13"/>
  <c r="S38" i="13" s="1"/>
  <c r="G42" i="13"/>
  <c r="S42" i="13" s="1"/>
  <c r="X27" i="13"/>
  <c r="I27" i="13" s="1"/>
  <c r="Y28" i="13"/>
  <c r="J28" i="13" s="1"/>
  <c r="AA28" i="13"/>
  <c r="L28" i="13" s="1"/>
  <c r="AC28" i="13"/>
  <c r="N28" i="13" s="1"/>
  <c r="AE28" i="13"/>
  <c r="P28" i="13" s="1"/>
  <c r="AG28" i="13"/>
  <c r="R28" i="13" s="1"/>
  <c r="Y29" i="13"/>
  <c r="J29" i="13" s="1"/>
  <c r="AA29" i="13"/>
  <c r="L29" i="13" s="1"/>
  <c r="AC29" i="13"/>
  <c r="N29" i="13" s="1"/>
  <c r="AE29" i="13"/>
  <c r="P29" i="13" s="1"/>
  <c r="AG29" i="13"/>
  <c r="R29" i="13" s="1"/>
  <c r="Y30" i="13"/>
  <c r="J30" i="13" s="1"/>
  <c r="AA30" i="13"/>
  <c r="L30" i="13" s="1"/>
  <c r="AC30" i="13"/>
  <c r="N30" i="13" s="1"/>
  <c r="AE30" i="13"/>
  <c r="P30" i="13" s="1"/>
  <c r="AG30" i="13"/>
  <c r="R30" i="13" s="1"/>
  <c r="Y31" i="13"/>
  <c r="J31" i="13" s="1"/>
  <c r="AA31" i="13"/>
  <c r="L31" i="13" s="1"/>
  <c r="AC31" i="13"/>
  <c r="N31" i="13" s="1"/>
  <c r="AE31" i="13"/>
  <c r="P31" i="13" s="1"/>
  <c r="AG31" i="13"/>
  <c r="R31" i="13" s="1"/>
  <c r="Y32" i="13"/>
  <c r="J32" i="13" s="1"/>
  <c r="AA32" i="13"/>
  <c r="L32" i="13" s="1"/>
  <c r="AC32" i="13"/>
  <c r="N32" i="13" s="1"/>
  <c r="AE32" i="13"/>
  <c r="P32" i="13" s="1"/>
  <c r="AG32" i="13"/>
  <c r="R32" i="13" s="1"/>
  <c r="Y33" i="13"/>
  <c r="J33" i="13" s="1"/>
  <c r="AA33" i="13"/>
  <c r="L33" i="13" s="1"/>
  <c r="AC33" i="13"/>
  <c r="N33" i="13" s="1"/>
  <c r="AE33" i="13"/>
  <c r="P33" i="13" s="1"/>
  <c r="AG33" i="13"/>
  <c r="R33" i="13" s="1"/>
  <c r="Y34" i="13"/>
  <c r="J34" i="13" s="1"/>
  <c r="AA34" i="13"/>
  <c r="L34" i="13" s="1"/>
  <c r="AC34" i="13"/>
  <c r="N34" i="13" s="1"/>
  <c r="AE34" i="13"/>
  <c r="P34" i="13" s="1"/>
  <c r="AG34" i="13"/>
  <c r="R34" i="13" s="1"/>
  <c r="Y35" i="13"/>
  <c r="J35" i="13" s="1"/>
  <c r="AB35" i="13"/>
  <c r="M35" i="13" s="1"/>
  <c r="AD35" i="13"/>
  <c r="O35" i="13" s="1"/>
  <c r="AF35" i="13"/>
  <c r="Q35" i="13" s="1"/>
  <c r="X36" i="13"/>
  <c r="I36" i="13" s="1"/>
  <c r="Z36" i="13"/>
  <c r="K36" i="13" s="1"/>
  <c r="AB36" i="13"/>
  <c r="M36" i="13" s="1"/>
  <c r="AD36" i="13"/>
  <c r="O36" i="13" s="1"/>
  <c r="X37" i="13"/>
  <c r="I37" i="13" s="1"/>
  <c r="Z37" i="13"/>
  <c r="K37" i="13" s="1"/>
  <c r="AB37" i="13"/>
  <c r="M37" i="13" s="1"/>
  <c r="AD37" i="13"/>
  <c r="O37" i="13" s="1"/>
  <c r="X38" i="13"/>
  <c r="I38" i="13" s="1"/>
  <c r="Z38" i="13"/>
  <c r="K38" i="13" s="1"/>
  <c r="AB38" i="13"/>
  <c r="M38" i="13" s="1"/>
  <c r="AD38" i="13"/>
  <c r="O38" i="13" s="1"/>
  <c r="X39" i="13"/>
  <c r="I39" i="13" s="1"/>
  <c r="Z39" i="13"/>
  <c r="K39" i="13" s="1"/>
  <c r="AB39" i="13"/>
  <c r="M39" i="13" s="1"/>
  <c r="AD39" i="13"/>
  <c r="O39" i="13" s="1"/>
  <c r="X40" i="13"/>
  <c r="I40" i="13" s="1"/>
  <c r="Z40" i="13"/>
  <c r="K40" i="13" s="1"/>
  <c r="AB40" i="13"/>
  <c r="M40" i="13" s="1"/>
  <c r="AD40" i="13"/>
  <c r="O40" i="13" s="1"/>
  <c r="X41" i="13"/>
  <c r="I41" i="13" s="1"/>
  <c r="Z41" i="13"/>
  <c r="K41" i="13" s="1"/>
  <c r="AB41" i="13"/>
  <c r="M41" i="13" s="1"/>
  <c r="AD41" i="13"/>
  <c r="O41" i="13" s="1"/>
  <c r="X42" i="13"/>
  <c r="I42" i="13" s="1"/>
  <c r="Z42" i="13"/>
  <c r="K42" i="13" s="1"/>
  <c r="AB42" i="13"/>
  <c r="M42" i="13" s="1"/>
  <c r="AD42" i="13"/>
  <c r="O42" i="13" s="1"/>
  <c r="X43" i="13"/>
  <c r="I43" i="13" s="1"/>
  <c r="Z43" i="13"/>
  <c r="K43" i="13" s="1"/>
  <c r="AB43" i="13"/>
  <c r="M43" i="13" s="1"/>
  <c r="AD43" i="13"/>
  <c r="O43" i="13" s="1"/>
  <c r="X44" i="13"/>
  <c r="I44" i="13" s="1"/>
  <c r="Z44" i="13"/>
  <c r="K44" i="13" s="1"/>
  <c r="AB44" i="13"/>
  <c r="M44" i="13" s="1"/>
  <c r="AD44" i="13"/>
  <c r="O44" i="13" s="1"/>
  <c r="P5" i="15"/>
  <c r="P8" i="15"/>
  <c r="P18" i="15"/>
  <c r="AA27" i="15"/>
  <c r="L27" i="15" s="1"/>
  <c r="AE27" i="15"/>
  <c r="P27" i="15" s="1"/>
  <c r="G38" i="15"/>
  <c r="S38" i="15" s="1"/>
  <c r="G42" i="15"/>
  <c r="S42" i="15" s="1"/>
  <c r="X27" i="15"/>
  <c r="I27" i="15" s="1"/>
  <c r="Y28" i="15"/>
  <c r="J28" i="15" s="1"/>
  <c r="AA28" i="15"/>
  <c r="L28" i="15" s="1"/>
  <c r="AC28" i="15"/>
  <c r="N28" i="15" s="1"/>
  <c r="AE28" i="15"/>
  <c r="P28" i="15" s="1"/>
  <c r="AG28" i="15"/>
  <c r="R28" i="15" s="1"/>
  <c r="Y29" i="15"/>
  <c r="J29" i="15" s="1"/>
  <c r="AA29" i="15"/>
  <c r="L29" i="15" s="1"/>
  <c r="AC29" i="15"/>
  <c r="N29" i="15" s="1"/>
  <c r="AE29" i="15"/>
  <c r="P29" i="15" s="1"/>
  <c r="AG29" i="15"/>
  <c r="R29" i="15" s="1"/>
  <c r="Y30" i="15"/>
  <c r="J30" i="15" s="1"/>
  <c r="AA30" i="15"/>
  <c r="L30" i="15" s="1"/>
  <c r="AC30" i="15"/>
  <c r="N30" i="15" s="1"/>
  <c r="AE30" i="15"/>
  <c r="P30" i="15" s="1"/>
  <c r="AG30" i="15"/>
  <c r="R30" i="15" s="1"/>
  <c r="Y31" i="15"/>
  <c r="J31" i="15" s="1"/>
  <c r="AA31" i="15"/>
  <c r="L31" i="15" s="1"/>
  <c r="AC31" i="15"/>
  <c r="N31" i="15" s="1"/>
  <c r="AE31" i="15"/>
  <c r="P31" i="15" s="1"/>
  <c r="AG31" i="15"/>
  <c r="R31" i="15" s="1"/>
  <c r="Y32" i="15"/>
  <c r="J32" i="15" s="1"/>
  <c r="AA32" i="15"/>
  <c r="L32" i="15" s="1"/>
  <c r="AC32" i="15"/>
  <c r="N32" i="15" s="1"/>
  <c r="AE32" i="15"/>
  <c r="P32" i="15" s="1"/>
  <c r="AG32" i="15"/>
  <c r="R32" i="15" s="1"/>
  <c r="Y33" i="15"/>
  <c r="J33" i="15" s="1"/>
  <c r="AA33" i="15"/>
  <c r="L33" i="15" s="1"/>
  <c r="AC33" i="15"/>
  <c r="N33" i="15" s="1"/>
  <c r="AE33" i="15"/>
  <c r="P33" i="15" s="1"/>
  <c r="AG33" i="15"/>
  <c r="R33" i="15" s="1"/>
  <c r="Y34" i="15"/>
  <c r="J34" i="15" s="1"/>
  <c r="AA34" i="15"/>
  <c r="L34" i="15" s="1"/>
  <c r="AC34" i="15"/>
  <c r="N34" i="15" s="1"/>
  <c r="AE34" i="15"/>
  <c r="P34" i="15" s="1"/>
  <c r="AG34" i="15"/>
  <c r="R34" i="15" s="1"/>
  <c r="Y35" i="15"/>
  <c r="J35" i="15" s="1"/>
  <c r="AB35" i="15"/>
  <c r="M35" i="15" s="1"/>
  <c r="AD35" i="15"/>
  <c r="O35" i="15" s="1"/>
  <c r="AF35" i="15"/>
  <c r="Q35" i="15" s="1"/>
  <c r="X36" i="15"/>
  <c r="I36" i="15" s="1"/>
  <c r="Z36" i="15"/>
  <c r="K36" i="15" s="1"/>
  <c r="AB36" i="15"/>
  <c r="M36" i="15" s="1"/>
  <c r="AD36" i="15"/>
  <c r="O36" i="15" s="1"/>
  <c r="X37" i="15"/>
  <c r="I37" i="15" s="1"/>
  <c r="Z37" i="15"/>
  <c r="K37" i="15" s="1"/>
  <c r="AB37" i="15"/>
  <c r="M37" i="15" s="1"/>
  <c r="AD37" i="15"/>
  <c r="O37" i="15" s="1"/>
  <c r="AF37" i="15"/>
  <c r="Q37" i="15" s="1"/>
  <c r="X38" i="15"/>
  <c r="I38" i="15" s="1"/>
  <c r="Z38" i="15"/>
  <c r="K38" i="15" s="1"/>
  <c r="AB38" i="15"/>
  <c r="M38" i="15" s="1"/>
  <c r="AD38" i="15"/>
  <c r="O38" i="15" s="1"/>
  <c r="X39" i="15"/>
  <c r="I39" i="15" s="1"/>
  <c r="Z39" i="15"/>
  <c r="K39" i="15" s="1"/>
  <c r="AB39" i="15"/>
  <c r="M39" i="15" s="1"/>
  <c r="AD39" i="15"/>
  <c r="O39" i="15" s="1"/>
  <c r="AF39" i="15"/>
  <c r="Q39" i="15" s="1"/>
  <c r="X40" i="15"/>
  <c r="I40" i="15" s="1"/>
  <c r="AD41" i="15"/>
  <c r="O41" i="15" s="1"/>
  <c r="Z43" i="15"/>
  <c r="K43" i="15" s="1"/>
  <c r="X44" i="15"/>
  <c r="I44" i="15" s="1"/>
  <c r="S28" i="15"/>
  <c r="AG41" i="15"/>
  <c r="R41" i="15" s="1"/>
  <c r="AE41" i="15"/>
  <c r="P41" i="15" s="1"/>
  <c r="AC41" i="15"/>
  <c r="N41" i="15" s="1"/>
  <c r="AA41" i="15"/>
  <c r="L41" i="15" s="1"/>
  <c r="Y41" i="15"/>
  <c r="J41" i="15" s="1"/>
  <c r="AG43" i="15"/>
  <c r="R43" i="15" s="1"/>
  <c r="AE43" i="15"/>
  <c r="P43" i="15" s="1"/>
  <c r="AC43" i="15"/>
  <c r="N43" i="15" s="1"/>
  <c r="AA43" i="15"/>
  <c r="L43" i="15" s="1"/>
  <c r="Y43" i="15"/>
  <c r="J43" i="15" s="1"/>
  <c r="P9" i="16"/>
  <c r="P21" i="16"/>
  <c r="V42" i="16"/>
  <c r="X38" i="16"/>
  <c r="I38" i="16" s="1"/>
  <c r="AB38" i="16"/>
  <c r="M38" i="16" s="1"/>
  <c r="X40" i="16"/>
  <c r="I40" i="16" s="1"/>
  <c r="AB40" i="16"/>
  <c r="M40" i="16" s="1"/>
  <c r="S28" i="16"/>
  <c r="AC43" i="16"/>
  <c r="N43" i="16" s="1"/>
  <c r="AG41" i="16"/>
  <c r="R41" i="16" s="1"/>
  <c r="Y41" i="16"/>
  <c r="J41" i="16" s="1"/>
  <c r="Z35" i="16"/>
  <c r="K35" i="16" s="1"/>
  <c r="AG36" i="16"/>
  <c r="R36" i="16" s="1"/>
  <c r="AE36" i="16"/>
  <c r="P36" i="16" s="1"/>
  <c r="AC36" i="16"/>
  <c r="N36" i="16" s="1"/>
  <c r="AA36" i="16"/>
  <c r="L36" i="16" s="1"/>
  <c r="Y36" i="16"/>
  <c r="J36" i="16" s="1"/>
  <c r="AG35" i="16"/>
  <c r="R35" i="16" s="1"/>
  <c r="AE35" i="16"/>
  <c r="P35" i="16" s="1"/>
  <c r="AC35" i="16"/>
  <c r="N35" i="16" s="1"/>
  <c r="AA35" i="16"/>
  <c r="L35" i="16" s="1"/>
  <c r="X35" i="16"/>
  <c r="I35" i="16" s="1"/>
  <c r="AF34" i="16"/>
  <c r="Q34" i="16" s="1"/>
  <c r="AD34" i="16"/>
  <c r="O34" i="16" s="1"/>
  <c r="AB34" i="16"/>
  <c r="M34" i="16" s="1"/>
  <c r="Z34" i="16"/>
  <c r="K34" i="16" s="1"/>
  <c r="X34" i="16"/>
  <c r="I34" i="16" s="1"/>
  <c r="AF33" i="16"/>
  <c r="Q33" i="16" s="1"/>
  <c r="AD33" i="16"/>
  <c r="O33" i="16" s="1"/>
  <c r="AB33" i="16"/>
  <c r="M33" i="16" s="1"/>
  <c r="Z33" i="16"/>
  <c r="K33" i="16" s="1"/>
  <c r="X33" i="16"/>
  <c r="I33" i="16" s="1"/>
  <c r="AF32" i="16"/>
  <c r="Q32" i="16" s="1"/>
  <c r="AD32" i="16"/>
  <c r="O32" i="16" s="1"/>
  <c r="AB32" i="16"/>
  <c r="M32" i="16" s="1"/>
  <c r="Z32" i="16"/>
  <c r="K32" i="16" s="1"/>
  <c r="X32" i="16"/>
  <c r="I32" i="16" s="1"/>
  <c r="AF31" i="16"/>
  <c r="Q31" i="16" s="1"/>
  <c r="AD31" i="16"/>
  <c r="O31" i="16" s="1"/>
  <c r="AB31" i="16"/>
  <c r="M31" i="16" s="1"/>
  <c r="Z31" i="16"/>
  <c r="K31" i="16" s="1"/>
  <c r="X31" i="16"/>
  <c r="I31" i="16" s="1"/>
  <c r="AF30" i="16"/>
  <c r="Q30" i="16" s="1"/>
  <c r="AD30" i="16"/>
  <c r="O30" i="16" s="1"/>
  <c r="AB30" i="16"/>
  <c r="M30" i="16" s="1"/>
  <c r="Z30" i="16"/>
  <c r="K30" i="16" s="1"/>
  <c r="X30" i="16"/>
  <c r="I30" i="16" s="1"/>
  <c r="AF29" i="16"/>
  <c r="Q29" i="16" s="1"/>
  <c r="AD29" i="16"/>
  <c r="O29" i="16" s="1"/>
  <c r="AB29" i="16"/>
  <c r="M29" i="16" s="1"/>
  <c r="Z29" i="16"/>
  <c r="K29" i="16" s="1"/>
  <c r="X29" i="16"/>
  <c r="I29" i="16" s="1"/>
  <c r="AF28" i="16"/>
  <c r="Q28" i="16" s="1"/>
  <c r="AD28" i="16"/>
  <c r="O28" i="16" s="1"/>
  <c r="AB28" i="16"/>
  <c r="M28" i="16" s="1"/>
  <c r="Z28" i="16"/>
  <c r="K28" i="16" s="1"/>
  <c r="X28" i="16"/>
  <c r="I28" i="16" s="1"/>
  <c r="AG27" i="16"/>
  <c r="R27" i="16" s="1"/>
  <c r="AC27" i="16"/>
  <c r="N27" i="16" s="1"/>
  <c r="Y27" i="16"/>
  <c r="J27" i="16" s="1"/>
  <c r="X42" i="15"/>
  <c r="I42" i="15" s="1"/>
  <c r="AF42" i="15"/>
  <c r="Q42" i="15" s="1"/>
  <c r="AD43" i="15"/>
  <c r="O43" i="15" s="1"/>
  <c r="AB44" i="15"/>
  <c r="M44" i="15" s="1"/>
  <c r="AG40" i="15"/>
  <c r="R40" i="15" s="1"/>
  <c r="AE40" i="15"/>
  <c r="P40" i="15" s="1"/>
  <c r="AC40" i="15"/>
  <c r="N40" i="15" s="1"/>
  <c r="AA40" i="15"/>
  <c r="L40" i="15" s="1"/>
  <c r="Y40" i="15"/>
  <c r="J40" i="15" s="1"/>
  <c r="AG42" i="15"/>
  <c r="R42" i="15" s="1"/>
  <c r="AE42" i="15"/>
  <c r="P42" i="15" s="1"/>
  <c r="AC42" i="15"/>
  <c r="N42" i="15" s="1"/>
  <c r="AA42" i="15"/>
  <c r="L42" i="15" s="1"/>
  <c r="Y42" i="15"/>
  <c r="J42" i="15" s="1"/>
  <c r="AG44" i="15"/>
  <c r="R44" i="15" s="1"/>
  <c r="AE44" i="15"/>
  <c r="P44" i="15" s="1"/>
  <c r="AC44" i="15"/>
  <c r="N44" i="15" s="1"/>
  <c r="AA44" i="15"/>
  <c r="L44" i="15" s="1"/>
  <c r="Y44" i="15"/>
  <c r="J44" i="15" s="1"/>
  <c r="P4" i="16"/>
  <c r="P12" i="16"/>
  <c r="P16" i="16"/>
  <c r="P20" i="16"/>
  <c r="P10" i="16"/>
  <c r="AG38" i="16"/>
  <c r="R38" i="16" s="1"/>
  <c r="AE38" i="16"/>
  <c r="P38" i="16" s="1"/>
  <c r="AC38" i="16"/>
  <c r="N38" i="16" s="1"/>
  <c r="AA38" i="16"/>
  <c r="L38" i="16" s="1"/>
  <c r="Y38" i="16"/>
  <c r="J38" i="16" s="1"/>
  <c r="AG40" i="16"/>
  <c r="R40" i="16" s="1"/>
  <c r="AE40" i="16"/>
  <c r="P40" i="16" s="1"/>
  <c r="AC40" i="16"/>
  <c r="N40" i="16" s="1"/>
  <c r="AA40" i="16"/>
  <c r="L40" i="16" s="1"/>
  <c r="Y40" i="16"/>
  <c r="J40" i="16" s="1"/>
  <c r="G40" i="16"/>
  <c r="S40" i="16" s="1"/>
  <c r="AF42" i="16"/>
  <c r="Q42" i="16" s="1"/>
  <c r="AD42" i="16"/>
  <c r="O42" i="16" s="1"/>
  <c r="AB42" i="16"/>
  <c r="M42" i="16" s="1"/>
  <c r="Z42" i="16"/>
  <c r="K42" i="16" s="1"/>
  <c r="X42" i="16"/>
  <c r="I42" i="16" s="1"/>
  <c r="AE42" i="16"/>
  <c r="P42" i="16" s="1"/>
  <c r="AC42" i="16"/>
  <c r="N42" i="16" s="1"/>
  <c r="AF44" i="16"/>
  <c r="Q44" i="16" s="1"/>
  <c r="AD44" i="16"/>
  <c r="O44" i="16" s="1"/>
  <c r="AB44" i="16"/>
  <c r="M44" i="16" s="1"/>
  <c r="Z44" i="16"/>
  <c r="K44" i="16" s="1"/>
  <c r="X44" i="16"/>
  <c r="I44" i="16" s="1"/>
  <c r="AA44" i="16"/>
  <c r="L44" i="16" s="1"/>
  <c r="AG44" i="16"/>
  <c r="R44" i="16" s="1"/>
  <c r="Y44" i="16"/>
  <c r="J44" i="16" s="1"/>
  <c r="G44" i="16"/>
  <c r="S44" i="16" s="1"/>
  <c r="P17" i="16"/>
  <c r="P11" i="16"/>
  <c r="V37" i="16"/>
  <c r="V41" i="16"/>
  <c r="Y37" i="16"/>
  <c r="J37" i="16" s="1"/>
  <c r="AA37" i="16"/>
  <c r="L37" i="16" s="1"/>
  <c r="AC37" i="16"/>
  <c r="N37" i="16" s="1"/>
  <c r="AE37" i="16"/>
  <c r="P37" i="16" s="1"/>
  <c r="Y39" i="16"/>
  <c r="J39" i="16" s="1"/>
  <c r="AA39" i="16"/>
  <c r="L39" i="16" s="1"/>
  <c r="AC39" i="16"/>
  <c r="N39" i="16" s="1"/>
  <c r="AE39" i="16"/>
  <c r="P39" i="16" s="1"/>
  <c r="P9" i="18"/>
  <c r="P19" i="18"/>
  <c r="P13" i="18"/>
  <c r="V41" i="18"/>
  <c r="Y39" i="18"/>
  <c r="J39" i="18" s="1"/>
  <c r="AC39" i="18"/>
  <c r="N39" i="18" s="1"/>
  <c r="AA43" i="18"/>
  <c r="L43" i="18" s="1"/>
  <c r="P14" i="18"/>
  <c r="P18" i="18"/>
  <c r="P8" i="18"/>
  <c r="P5" i="18"/>
  <c r="AF37" i="18"/>
  <c r="Q37" i="18" s="1"/>
  <c r="AD37" i="18"/>
  <c r="O37" i="18" s="1"/>
  <c r="AB37" i="18"/>
  <c r="M37" i="18" s="1"/>
  <c r="Z37" i="18"/>
  <c r="K37" i="18" s="1"/>
  <c r="X37" i="18"/>
  <c r="I37" i="18" s="1"/>
  <c r="AF39" i="18"/>
  <c r="Q39" i="18" s="1"/>
  <c r="AD39" i="18"/>
  <c r="O39" i="18" s="1"/>
  <c r="AB39" i="18"/>
  <c r="M39" i="18" s="1"/>
  <c r="Z39" i="18"/>
  <c r="K39" i="18" s="1"/>
  <c r="X39" i="18"/>
  <c r="I39" i="18" s="1"/>
  <c r="G39" i="18"/>
  <c r="S39" i="18" s="1"/>
  <c r="AF41" i="18"/>
  <c r="Q41" i="18" s="1"/>
  <c r="AD41" i="18"/>
  <c r="O41" i="18" s="1"/>
  <c r="AB41" i="18"/>
  <c r="M41" i="18" s="1"/>
  <c r="Z41" i="18"/>
  <c r="K41" i="18" s="1"/>
  <c r="X41" i="18"/>
  <c r="I41" i="18" s="1"/>
  <c r="AD43" i="18"/>
  <c r="O43" i="18" s="1"/>
  <c r="AB43" i="18"/>
  <c r="M43" i="18" s="1"/>
  <c r="Z43" i="18"/>
  <c r="K43" i="18" s="1"/>
  <c r="X43" i="18"/>
  <c r="I43" i="18" s="1"/>
  <c r="AG43" i="18"/>
  <c r="R43" i="18" s="1"/>
  <c r="G43" i="18"/>
  <c r="S43" i="18" s="1"/>
  <c r="AF41" i="16"/>
  <c r="Q41" i="16" s="1"/>
  <c r="AD41" i="16"/>
  <c r="O41" i="16" s="1"/>
  <c r="AB41" i="16"/>
  <c r="M41" i="16" s="1"/>
  <c r="Z41" i="16"/>
  <c r="K41" i="16" s="1"/>
  <c r="X41" i="16"/>
  <c r="I41" i="16" s="1"/>
  <c r="AF43" i="16"/>
  <c r="Q43" i="16" s="1"/>
  <c r="AD43" i="16"/>
  <c r="O43" i="16" s="1"/>
  <c r="AB43" i="16"/>
  <c r="M43" i="16" s="1"/>
  <c r="Z43" i="16"/>
  <c r="K43" i="16" s="1"/>
  <c r="X43" i="16"/>
  <c r="I43" i="16" s="1"/>
  <c r="P10" i="18"/>
  <c r="P20" i="18"/>
  <c r="P15" i="18"/>
  <c r="Y37" i="18"/>
  <c r="J37" i="18" s="1"/>
  <c r="AC37" i="18"/>
  <c r="N37" i="18" s="1"/>
  <c r="AG37" i="18"/>
  <c r="R37" i="18" s="1"/>
  <c r="AA41" i="18"/>
  <c r="L41" i="18" s="1"/>
  <c r="AE41" i="18"/>
  <c r="P41" i="18" s="1"/>
  <c r="AD44" i="19"/>
  <c r="O44" i="19" s="1"/>
  <c r="AA44" i="19"/>
  <c r="L44" i="19" s="1"/>
  <c r="AB43" i="19"/>
  <c r="M43" i="19" s="1"/>
  <c r="AF42" i="19"/>
  <c r="Q42" i="19" s="1"/>
  <c r="AA42" i="19"/>
  <c r="L42" i="19" s="1"/>
  <c r="AF41" i="19"/>
  <c r="Q41" i="19" s="1"/>
  <c r="AC41" i="19"/>
  <c r="N41" i="19" s="1"/>
  <c r="Y41" i="19"/>
  <c r="J41" i="19" s="1"/>
  <c r="AA40" i="19"/>
  <c r="L40" i="19" s="1"/>
  <c r="AF39" i="19"/>
  <c r="Q39" i="19" s="1"/>
  <c r="Y39" i="19"/>
  <c r="J39" i="19" s="1"/>
  <c r="AD38" i="19"/>
  <c r="O38" i="19" s="1"/>
  <c r="AF37" i="19"/>
  <c r="Q37" i="19" s="1"/>
  <c r="AC37" i="19"/>
  <c r="N37" i="19" s="1"/>
  <c r="AG36" i="19"/>
  <c r="R36" i="19" s="1"/>
  <c r="AE35" i="19"/>
  <c r="P35" i="19" s="1"/>
  <c r="AB35" i="19"/>
  <c r="M35" i="19" s="1"/>
  <c r="Z34" i="19"/>
  <c r="K34" i="19" s="1"/>
  <c r="AB33" i="19"/>
  <c r="M33" i="19" s="1"/>
  <c r="Y33" i="19"/>
  <c r="J33" i="19" s="1"/>
  <c r="AC32" i="19"/>
  <c r="N32" i="19" s="1"/>
  <c r="AG31" i="19"/>
  <c r="R31" i="19" s="1"/>
  <c r="AD31" i="19"/>
  <c r="O31" i="19" s="1"/>
  <c r="AF30" i="19"/>
  <c r="Q30" i="19" s="1"/>
  <c r="AD29" i="19"/>
  <c r="O29" i="19" s="1"/>
  <c r="AA29" i="19"/>
  <c r="L29" i="19" s="1"/>
  <c r="Y28" i="19"/>
  <c r="J28" i="19" s="1"/>
  <c r="AC27" i="19"/>
  <c r="N27" i="19" s="1"/>
  <c r="X28" i="19"/>
  <c r="I28" i="19" s="1"/>
  <c r="Z28" i="19"/>
  <c r="K28" i="19" s="1"/>
  <c r="AB28" i="19"/>
  <c r="M28" i="19" s="1"/>
  <c r="AD28" i="19"/>
  <c r="O28" i="19" s="1"/>
  <c r="AF28" i="19"/>
  <c r="Q28" i="19" s="1"/>
  <c r="Y30" i="19"/>
  <c r="J30" i="19" s="1"/>
  <c r="AA30" i="19"/>
  <c r="L30" i="19" s="1"/>
  <c r="AC30" i="19"/>
  <c r="N30" i="19" s="1"/>
  <c r="AE30" i="19"/>
  <c r="P30" i="19" s="1"/>
  <c r="AG30" i="19"/>
  <c r="R30" i="19" s="1"/>
  <c r="X32" i="19"/>
  <c r="I32" i="19" s="1"/>
  <c r="Z32" i="19"/>
  <c r="K32" i="19" s="1"/>
  <c r="AB32" i="19"/>
  <c r="M32" i="19" s="1"/>
  <c r="AD32" i="19"/>
  <c r="O32" i="19" s="1"/>
  <c r="AF32" i="19"/>
  <c r="Q32" i="19" s="1"/>
  <c r="Y34" i="19"/>
  <c r="J34" i="19" s="1"/>
  <c r="AA34" i="19"/>
  <c r="L34" i="19" s="1"/>
  <c r="AC34" i="19"/>
  <c r="N34" i="19" s="1"/>
  <c r="AE34" i="19"/>
  <c r="P34" i="19" s="1"/>
  <c r="AG34" i="19"/>
  <c r="R34" i="19" s="1"/>
  <c r="Y27" i="19"/>
  <c r="J27" i="19" s="1"/>
  <c r="AB27" i="19"/>
  <c r="M27" i="19" s="1"/>
  <c r="AG27" i="19"/>
  <c r="R27" i="19" s="1"/>
  <c r="AA28" i="19"/>
  <c r="L28" i="19" s="1"/>
  <c r="Z29" i="19"/>
  <c r="K29" i="19" s="1"/>
  <c r="AC29" i="19"/>
  <c r="N29" i="19" s="1"/>
  <c r="S29" i="19"/>
  <c r="AD30" i="19"/>
  <c r="O30" i="19" s="1"/>
  <c r="Z31" i="19"/>
  <c r="K31" i="19" s="1"/>
  <c r="AE31" i="19"/>
  <c r="P31" i="19" s="1"/>
  <c r="S31" i="19"/>
  <c r="Y32" i="19"/>
  <c r="J32" i="19" s="1"/>
  <c r="AG32" i="19"/>
  <c r="R32" i="19" s="1"/>
  <c r="X33" i="19"/>
  <c r="I33" i="19" s="1"/>
  <c r="AA33" i="19"/>
  <c r="L33" i="19" s="1"/>
  <c r="AF33" i="19"/>
  <c r="Q33" i="19" s="1"/>
  <c r="AB34" i="19"/>
  <c r="M34" i="19" s="1"/>
  <c r="X35" i="19"/>
  <c r="I35" i="19" s="1"/>
  <c r="AC35" i="19"/>
  <c r="N35" i="19" s="1"/>
  <c r="AF35" i="19"/>
  <c r="Q35" i="19" s="1"/>
  <c r="AE36" i="19"/>
  <c r="P36" i="19" s="1"/>
  <c r="Y37" i="19"/>
  <c r="J37" i="19" s="1"/>
  <c r="AD37" i="19"/>
  <c r="O37" i="19" s="1"/>
  <c r="AG37" i="19"/>
  <c r="R37" i="19" s="1"/>
  <c r="Z38" i="19"/>
  <c r="K38" i="19" s="1"/>
  <c r="S38" i="19"/>
  <c r="AA39" i="19"/>
  <c r="L39" i="19" s="1"/>
  <c r="AD39" i="19"/>
  <c r="O39" i="19" s="1"/>
  <c r="AC40" i="19"/>
  <c r="N40" i="19" s="1"/>
  <c r="AB41" i="19"/>
  <c r="M41" i="19" s="1"/>
  <c r="AE41" i="19"/>
  <c r="P41" i="19" s="1"/>
  <c r="X42" i="19"/>
  <c r="I42" i="19" s="1"/>
  <c r="Y43" i="19"/>
  <c r="J43" i="19" s="1"/>
  <c r="AA43" i="19"/>
  <c r="L43" i="19" s="1"/>
  <c r="AC43" i="19"/>
  <c r="N43" i="19" s="1"/>
  <c r="AE43" i="19"/>
  <c r="P43" i="19" s="1"/>
  <c r="AG43" i="19"/>
  <c r="R43" i="19" s="1"/>
  <c r="S40" i="19"/>
  <c r="Y42" i="19"/>
  <c r="J42" i="19" s="1"/>
  <c r="X40" i="19"/>
  <c r="I40" i="19" s="1"/>
  <c r="Z40" i="19"/>
  <c r="K40" i="19" s="1"/>
  <c r="AB40" i="19"/>
  <c r="M40" i="19" s="1"/>
  <c r="AD40" i="19"/>
  <c r="O40" i="19" s="1"/>
  <c r="AF40" i="19"/>
  <c r="Q40" i="19" s="1"/>
  <c r="Y38" i="19"/>
  <c r="J38" i="19" s="1"/>
  <c r="AA38" i="19"/>
  <c r="L38" i="19" s="1"/>
  <c r="AC38" i="19"/>
  <c r="N38" i="19" s="1"/>
  <c r="AE38" i="19"/>
  <c r="P38" i="19" s="1"/>
  <c r="AG38" i="19"/>
  <c r="R38" i="19" s="1"/>
  <c r="X36" i="19"/>
  <c r="I36" i="19" s="1"/>
  <c r="Z36" i="19"/>
  <c r="K36" i="19" s="1"/>
  <c r="AB36" i="19"/>
  <c r="M36" i="19" s="1"/>
  <c r="AD36" i="19"/>
  <c r="O36" i="19" s="1"/>
  <c r="AF36" i="19"/>
  <c r="Q36" i="19" s="1"/>
  <c r="G38" i="20"/>
  <c r="S38" i="20" s="1"/>
  <c r="P16" i="20"/>
  <c r="P12" i="20"/>
  <c r="P11" i="20"/>
  <c r="P10" i="20"/>
  <c r="P9" i="20"/>
  <c r="P8" i="20"/>
  <c r="P7" i="20"/>
  <c r="P6" i="20"/>
  <c r="P5" i="20"/>
  <c r="P4" i="20"/>
  <c r="P14" i="20"/>
  <c r="P19" i="21"/>
  <c r="V42" i="21"/>
  <c r="P15" i="21"/>
  <c r="V38" i="21"/>
  <c r="AF40" i="20"/>
  <c r="Q40" i="20" s="1"/>
  <c r="AD40" i="20"/>
  <c r="O40" i="20" s="1"/>
  <c r="AB40" i="20"/>
  <c r="M40" i="20" s="1"/>
  <c r="Z40" i="20"/>
  <c r="K40" i="20" s="1"/>
  <c r="AG38" i="20"/>
  <c r="R38" i="20" s="1"/>
  <c r="AE38" i="20"/>
  <c r="P38" i="20" s="1"/>
  <c r="AC38" i="20"/>
  <c r="N38" i="20" s="1"/>
  <c r="AA38" i="20"/>
  <c r="L38" i="20" s="1"/>
  <c r="V40" i="21"/>
  <c r="AF40" i="21"/>
  <c r="Q40" i="21" s="1"/>
  <c r="AC40" i="21"/>
  <c r="N40" i="21" s="1"/>
  <c r="P18" i="21"/>
  <c r="X41" i="21"/>
  <c r="I41" i="21" s="1"/>
  <c r="Z41" i="21"/>
  <c r="K41" i="21" s="1"/>
  <c r="AB41" i="21"/>
  <c r="M41" i="21" s="1"/>
  <c r="AD41" i="21"/>
  <c r="O41" i="21" s="1"/>
  <c r="AF41" i="21"/>
  <c r="Q41" i="21" s="1"/>
  <c r="P14" i="21"/>
  <c r="X37" i="21"/>
  <c r="I37" i="21" s="1"/>
  <c r="Z37" i="21"/>
  <c r="K37" i="21" s="1"/>
  <c r="AB37" i="21"/>
  <c r="M37" i="21" s="1"/>
  <c r="AD37" i="21"/>
  <c r="O37" i="21" s="1"/>
  <c r="AF37" i="21"/>
  <c r="Q37" i="21" s="1"/>
  <c r="P15" i="20"/>
  <c r="P17" i="20"/>
  <c r="P19" i="20"/>
  <c r="P17" i="21"/>
  <c r="G40" i="21"/>
  <c r="S40" i="21" s="1"/>
  <c r="P21" i="20"/>
  <c r="P13" i="20"/>
  <c r="P20" i="21"/>
  <c r="Y43" i="21"/>
  <c r="J43" i="21" s="1"/>
  <c r="AA43" i="21"/>
  <c r="L43" i="21" s="1"/>
  <c r="AC43" i="21"/>
  <c r="N43" i="21" s="1"/>
  <c r="AE43" i="21"/>
  <c r="P43" i="21" s="1"/>
  <c r="AG43" i="21"/>
  <c r="R43" i="21" s="1"/>
  <c r="P16" i="21"/>
  <c r="Y39" i="21"/>
  <c r="J39" i="21" s="1"/>
  <c r="AA39" i="21"/>
  <c r="L39" i="21" s="1"/>
  <c r="AC39" i="21"/>
  <c r="N39" i="21" s="1"/>
  <c r="AE39" i="21"/>
  <c r="P39" i="21" s="1"/>
  <c r="AG39" i="21"/>
  <c r="R39" i="21" s="1"/>
</calcChain>
</file>

<file path=xl/comments1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2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3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4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5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Z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6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
Vous trouverez des informations dans le tableau des coefficients kc, colonne Z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7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
Vous trouverez des informations dans le tableau des coefficients kc, colonne Z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8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comments9.xml><?xml version="1.0" encoding="utf-8"?>
<comments xmlns="http://schemas.openxmlformats.org/spreadsheetml/2006/main">
  <authors>
    <author>AC_VS</author>
  </authors>
  <commentList>
    <comment ref="K4" authorId="0">
      <text>
        <r>
          <rPr>
            <b/>
            <sz val="10"/>
            <color indexed="81"/>
            <rFont val="Tahoma"/>
            <family val="2"/>
          </rPr>
          <t>Pour modifier les valeurs de l'ETPserre déplacez-vous dans les colonnes AE, AF et AG.</t>
        </r>
      </text>
    </comment>
    <comment ref="N4" authorId="0">
      <text>
        <r>
          <rPr>
            <b/>
            <sz val="10"/>
            <color indexed="81"/>
            <rFont val="Tahoma"/>
            <family val="2"/>
          </rPr>
          <t>Adaptez le coefficent de végétation kc en fonction du développement de la végétation. Vous trouverez des informations dans le tableau des coefficients kc, colonne W.</t>
        </r>
      </text>
    </comment>
    <comment ref="S13" authorId="0">
      <text>
        <r>
          <rPr>
            <b/>
            <sz val="10"/>
            <color indexed="81"/>
            <rFont val="Tahoma"/>
            <family val="2"/>
          </rPr>
          <t>Modifiez le nombre d'arrosage par semaine dans la cellule C28.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Saisissez la quantité d'engrais à diluer dans le bac d'engrais.</t>
        </r>
      </text>
    </comment>
  </commentList>
</comments>
</file>

<file path=xl/sharedStrings.xml><?xml version="1.0" encoding="utf-8"?>
<sst xmlns="http://schemas.openxmlformats.org/spreadsheetml/2006/main" count="688" uniqueCount="104">
  <si>
    <t>TABLE D'IRRIGATION</t>
  </si>
  <si>
    <t>Installation</t>
  </si>
  <si>
    <t>Unité</t>
  </si>
  <si>
    <t>kc</t>
  </si>
  <si>
    <t>Débit/goutteur</t>
  </si>
  <si>
    <t>l/heure</t>
  </si>
  <si>
    <t>mars</t>
  </si>
  <si>
    <t>m</t>
  </si>
  <si>
    <t>avril</t>
  </si>
  <si>
    <t>mai</t>
  </si>
  <si>
    <r>
      <t>g/m</t>
    </r>
    <r>
      <rPr>
        <vertAlign val="superscript"/>
        <sz val="10"/>
        <rFont val="Arial"/>
        <family val="2"/>
      </rPr>
      <t>2</t>
    </r>
  </si>
  <si>
    <t>juin</t>
  </si>
  <si>
    <t>Longueur des lignes</t>
  </si>
  <si>
    <t>juillet</t>
  </si>
  <si>
    <t>Nombre de ligne g-a-g</t>
  </si>
  <si>
    <t>lignes</t>
  </si>
  <si>
    <t>août</t>
  </si>
  <si>
    <t>Débit pour la parcelle</t>
  </si>
  <si>
    <t>m3/heure</t>
  </si>
  <si>
    <t>Concentration (g/l) de la solution mère pour  x minutes d'arrosage</t>
  </si>
  <si>
    <t>Durée d'arrosage</t>
  </si>
  <si>
    <t>kg</t>
  </si>
  <si>
    <t>Quantité d'engrais</t>
  </si>
  <si>
    <t>en minutes</t>
  </si>
  <si>
    <t>Taux d'injection en %</t>
  </si>
  <si>
    <t>Fraise sous tunnel</t>
  </si>
  <si>
    <t>Décades</t>
  </si>
  <si>
    <t>mm/jour</t>
  </si>
  <si>
    <t>ETPs</t>
  </si>
  <si>
    <t>Nb de goutteur/m2</t>
  </si>
  <si>
    <t xml:space="preserve">Un goutteur tous les </t>
  </si>
  <si>
    <t xml:space="preserve">Une ligne tous les </t>
  </si>
  <si>
    <t>EC de la solution fille</t>
  </si>
  <si>
    <t>Quantité apportée mm</t>
  </si>
  <si>
    <t>3 - Durée d'arrosage</t>
  </si>
  <si>
    <t xml:space="preserve">2 - Consommation d'eau </t>
  </si>
  <si>
    <t>1 - Caractéristiques de l'installation</t>
  </si>
  <si>
    <t>ETP x Kc</t>
  </si>
  <si>
    <t>Valeurs moyennes des années 1990 à 2000 à Sion</t>
  </si>
  <si>
    <t>4 - Litres de solution mère nécessaires pour la durée d'arrosage</t>
  </si>
  <si>
    <t>Tomates de serre</t>
  </si>
  <si>
    <t>Office maraîcher valaisan - Vincent Gunther - 2001</t>
  </si>
  <si>
    <t xml:space="preserve"> ETPserre</t>
  </si>
  <si>
    <t>Coeff. végétation</t>
  </si>
  <si>
    <t>Tomate</t>
  </si>
  <si>
    <t>Stade</t>
  </si>
  <si>
    <t>Pltn à F2</t>
  </si>
  <si>
    <t>F2 à F4</t>
  </si>
  <si>
    <t>0.5 à 0.7</t>
  </si>
  <si>
    <t>F4 à F6</t>
  </si>
  <si>
    <t>0.7 à 0.8</t>
  </si>
  <si>
    <t>F6 à R2</t>
  </si>
  <si>
    <t>R3 à fin</t>
  </si>
  <si>
    <t>Fraise (plantation de fin juin)</t>
  </si>
  <si>
    <t>époque</t>
  </si>
  <si>
    <t>Reprise des plantes</t>
  </si>
  <si>
    <t>Juillet</t>
  </si>
  <si>
    <t>Croissance</t>
  </si>
  <si>
    <t>Août</t>
  </si>
  <si>
    <t>0.4 - 0.5</t>
  </si>
  <si>
    <t>Initiation florale</t>
  </si>
  <si>
    <t>Fin août septembre</t>
  </si>
  <si>
    <t>Accumulation des réserves</t>
  </si>
  <si>
    <t>Octobre</t>
  </si>
  <si>
    <t>Débourrement</t>
  </si>
  <si>
    <t>Début mars à mi-avril</t>
  </si>
  <si>
    <t>Grossissement</t>
  </si>
  <si>
    <t>Avril - mai</t>
  </si>
  <si>
    <t>0.6 - 0.7</t>
  </si>
  <si>
    <t>Récolte</t>
  </si>
  <si>
    <t>Mi-juin</t>
  </si>
  <si>
    <t>0.5 - 0.6</t>
  </si>
  <si>
    <t xml:space="preserve">  x  </t>
  </si>
  <si>
    <t>Nombre d'arrosages/sem.</t>
  </si>
  <si>
    <t>Fraise de plein champ</t>
  </si>
  <si>
    <t xml:space="preserve"> ETP Plein champ</t>
  </si>
  <si>
    <t>Courgette plein champ</t>
  </si>
  <si>
    <t>Courgette</t>
  </si>
  <si>
    <t xml:space="preserve"> ETP plein champ</t>
  </si>
  <si>
    <t>Coefficient de végétation</t>
  </si>
  <si>
    <t>Reprise à début floraison</t>
  </si>
  <si>
    <t>0.4 à 0.6</t>
  </si>
  <si>
    <t>Floraison à début récolte</t>
  </si>
  <si>
    <t>0.9 à 1.2</t>
  </si>
  <si>
    <t>Poivrons tunnels</t>
  </si>
  <si>
    <t>Poivron</t>
  </si>
  <si>
    <t>Stades</t>
  </si>
  <si>
    <t>Plantation</t>
  </si>
  <si>
    <t>Nouaison des premiers fruits</t>
  </si>
  <si>
    <t>Maturation et récolte</t>
  </si>
  <si>
    <t>Aubergine tunnels</t>
  </si>
  <si>
    <t>Aubergine</t>
  </si>
  <si>
    <t>Grossissement des 1er fruits</t>
  </si>
  <si>
    <t>Melon</t>
  </si>
  <si>
    <t>Croissance: floraison-nouaison</t>
  </si>
  <si>
    <t>0.4 - 0.9</t>
  </si>
  <si>
    <t>Grossissement du fruit -&gt; d. maturation</t>
  </si>
  <si>
    <t>0.9 - 1</t>
  </si>
  <si>
    <t>Fin de maturation -&gt; pleine récolte</t>
  </si>
  <si>
    <t>0.7 - 0.9</t>
  </si>
  <si>
    <t>sept</t>
  </si>
  <si>
    <t>oct</t>
  </si>
  <si>
    <t>Tomate tunnel 5 m</t>
  </si>
  <si>
    <t>Courgette tunnel 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</si>
</sst>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18"/>
      <color indexed="9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4"/>
      <color indexed="9"/>
      <name val="Arial"/>
      <family val="2"/>
    </font>
    <font>
      <sz val="24"/>
      <color indexed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b/>
      <sz val="16"/>
      <color indexed="9"/>
      <name val="Arial"/>
      <family val="2"/>
    </font>
    <font>
      <sz val="10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8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Protection="1"/>
    <xf numFmtId="0" fontId="0" fillId="0" borderId="0" xfId="0" applyBorder="1" applyProtection="1"/>
    <xf numFmtId="2" fontId="0" fillId="0" borderId="0" xfId="0" applyNumberFormat="1" applyBorder="1" applyProtection="1"/>
    <xf numFmtId="1" fontId="0" fillId="0" borderId="0" xfId="0" applyNumberFormat="1" applyBorder="1" applyProtection="1"/>
    <xf numFmtId="49" fontId="1" fillId="0" borderId="1" xfId="0" applyNumberFormat="1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49" fontId="1" fillId="0" borderId="5" xfId="0" applyNumberFormat="1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6" xfId="0" applyFill="1" applyBorder="1" applyProtection="1"/>
    <xf numFmtId="1" fontId="0" fillId="0" borderId="1" xfId="0" applyNumberFormat="1" applyBorder="1" applyProtection="1"/>
    <xf numFmtId="1" fontId="0" fillId="0" borderId="2" xfId="0" applyNumberFormat="1" applyBorder="1" applyProtection="1"/>
    <xf numFmtId="1" fontId="0" fillId="0" borderId="5" xfId="0" applyNumberFormat="1" applyBorder="1" applyProtection="1"/>
    <xf numFmtId="1" fontId="0" fillId="0" borderId="7" xfId="0" applyNumberFormat="1" applyBorder="1" applyProtection="1"/>
    <xf numFmtId="1" fontId="0" fillId="0" borderId="6" xfId="0" applyNumberFormat="1" applyBorder="1" applyProtection="1"/>
    <xf numFmtId="1" fontId="0" fillId="0" borderId="8" xfId="0" applyNumberFormat="1" applyBorder="1" applyProtection="1"/>
    <xf numFmtId="1" fontId="0" fillId="0" borderId="9" xfId="0" applyNumberFormat="1" applyBorder="1" applyProtection="1"/>
    <xf numFmtId="1" fontId="0" fillId="0" borderId="10" xfId="0" applyNumberFormat="1" applyBorder="1" applyProtection="1"/>
    <xf numFmtId="0" fontId="7" fillId="2" borderId="0" xfId="0" applyFont="1" applyFill="1" applyBorder="1" applyAlignment="1" applyProtection="1">
      <alignment horizontal="centerContinuous"/>
    </xf>
    <xf numFmtId="0" fontId="10" fillId="2" borderId="8" xfId="0" applyFont="1" applyFill="1" applyBorder="1" applyProtection="1"/>
    <xf numFmtId="0" fontId="0" fillId="2" borderId="9" xfId="0" applyFill="1" applyBorder="1" applyProtection="1"/>
    <xf numFmtId="0" fontId="7" fillId="2" borderId="10" xfId="0" applyFont="1" applyFill="1" applyBorder="1" applyAlignment="1" applyProtection="1">
      <alignment horizontal="right"/>
    </xf>
    <xf numFmtId="0" fontId="7" fillId="2" borderId="11" xfId="0" applyFont="1" applyFill="1" applyBorder="1" applyAlignment="1" applyProtection="1">
      <alignment horizontal="centerContinuous"/>
    </xf>
    <xf numFmtId="0" fontId="7" fillId="2" borderId="12" xfId="0" applyFont="1" applyFill="1" applyBorder="1" applyAlignment="1" applyProtection="1">
      <alignment horizontal="centerContinuous"/>
    </xf>
    <xf numFmtId="0" fontId="7" fillId="2" borderId="13" xfId="0" applyFont="1" applyFill="1" applyBorder="1" applyAlignment="1" applyProtection="1">
      <alignment horizontal="centerContinuous"/>
    </xf>
    <xf numFmtId="0" fontId="9" fillId="2" borderId="14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2" fillId="2" borderId="20" xfId="1" applyNumberFormat="1" applyFont="1" applyFill="1" applyBorder="1" applyProtection="1"/>
    <xf numFmtId="164" fontId="12" fillId="2" borderId="0" xfId="1" applyNumberFormat="1" applyFont="1" applyFill="1" applyBorder="1" applyProtection="1"/>
    <xf numFmtId="164" fontId="5" fillId="0" borderId="21" xfId="0" applyNumberFormat="1" applyFont="1" applyFill="1" applyBorder="1" applyAlignment="1" applyProtection="1">
      <alignment horizontal="center"/>
    </xf>
    <xf numFmtId="164" fontId="5" fillId="0" borderId="22" xfId="0" applyNumberFormat="1" applyFont="1" applyFill="1" applyBorder="1" applyAlignment="1" applyProtection="1">
      <alignment horizontal="center"/>
    </xf>
    <xf numFmtId="164" fontId="5" fillId="0" borderId="2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top" textRotation="90"/>
    </xf>
    <xf numFmtId="0" fontId="7" fillId="2" borderId="24" xfId="0" applyFont="1" applyFill="1" applyBorder="1" applyAlignment="1" applyProtection="1">
      <alignment horizontal="centerContinuous"/>
    </xf>
    <xf numFmtId="0" fontId="7" fillId="2" borderId="1" xfId="0" applyFont="1" applyFill="1" applyBorder="1" applyAlignment="1" applyProtection="1">
      <alignment horizontal="centerContinuous"/>
    </xf>
    <xf numFmtId="0" fontId="0" fillId="0" borderId="25" xfId="0" applyBorder="1" applyAlignment="1">
      <alignment horizontal="center" vertical="top" textRotation="90"/>
    </xf>
    <xf numFmtId="0" fontId="0" fillId="0" borderId="25" xfId="0" applyBorder="1"/>
    <xf numFmtId="49" fontId="1" fillId="0" borderId="25" xfId="0" applyNumberFormat="1" applyFont="1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164" fontId="0" fillId="0" borderId="25" xfId="0" applyNumberForma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 textRotation="90"/>
    </xf>
    <xf numFmtId="0" fontId="15" fillId="0" borderId="0" xfId="0" applyFont="1" applyAlignment="1">
      <alignment horizontal="center" textRotation="90"/>
    </xf>
    <xf numFmtId="0" fontId="16" fillId="0" borderId="0" xfId="0" applyFont="1" applyFill="1" applyAlignment="1" applyProtection="1">
      <alignment horizontal="center" vertical="top" textRotation="90"/>
    </xf>
    <xf numFmtId="0" fontId="17" fillId="0" borderId="0" xfId="0" applyFont="1" applyFill="1" applyAlignment="1">
      <alignment horizontal="center" vertical="top" textRotation="90"/>
    </xf>
    <xf numFmtId="0" fontId="4" fillId="0" borderId="1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0" borderId="18" xfId="0" applyNumberFormat="1" applyFill="1" applyBorder="1" applyProtection="1"/>
    <xf numFmtId="0" fontId="0" fillId="0" borderId="19" xfId="0" applyFill="1" applyBorder="1" applyProtection="1"/>
    <xf numFmtId="0" fontId="12" fillId="2" borderId="26" xfId="0" applyFont="1" applyFill="1" applyBorder="1" applyProtection="1"/>
    <xf numFmtId="0" fontId="4" fillId="0" borderId="8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0" fillId="0" borderId="10" xfId="0" applyFill="1" applyBorder="1" applyProtection="1"/>
    <xf numFmtId="164" fontId="5" fillId="0" borderId="18" xfId="0" applyNumberFormat="1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 applyProtection="1">
      <alignment horizontal="center"/>
    </xf>
    <xf numFmtId="164" fontId="5" fillId="0" borderId="19" xfId="0" applyNumberFormat="1" applyFont="1" applyFill="1" applyBorder="1" applyAlignment="1" applyProtection="1">
      <alignment horizontal="center"/>
    </xf>
    <xf numFmtId="0" fontId="5" fillId="3" borderId="28" xfId="0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>
      <alignment horizontal="left"/>
    </xf>
    <xf numFmtId="0" fontId="7" fillId="2" borderId="30" xfId="0" applyFont="1" applyFill="1" applyBorder="1" applyAlignment="1" applyProtection="1">
      <alignment horizontal="centerContinuous"/>
    </xf>
    <xf numFmtId="0" fontId="7" fillId="2" borderId="6" xfId="0" applyFont="1" applyFill="1" applyBorder="1" applyAlignment="1" applyProtection="1">
      <alignment horizontal="centerContinuous"/>
    </xf>
    <xf numFmtId="0" fontId="9" fillId="2" borderId="31" xfId="0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0" fontId="10" fillId="4" borderId="8" xfId="0" applyFont="1" applyFill="1" applyBorder="1" applyProtection="1"/>
    <xf numFmtId="0" fontId="0" fillId="4" borderId="9" xfId="0" applyFill="1" applyBorder="1" applyProtection="1"/>
    <xf numFmtId="0" fontId="7" fillId="4" borderId="32" xfId="0" applyFont="1" applyFill="1" applyBorder="1" applyAlignment="1" applyProtection="1">
      <alignment horizontal="center"/>
    </xf>
    <xf numFmtId="0" fontId="8" fillId="4" borderId="31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7" fillId="4" borderId="11" xfId="0" applyFont="1" applyFill="1" applyBorder="1" applyAlignment="1" applyProtection="1">
      <alignment horizontal="centerContinuous"/>
    </xf>
    <xf numFmtId="0" fontId="7" fillId="4" borderId="12" xfId="0" applyFont="1" applyFill="1" applyBorder="1" applyAlignment="1" applyProtection="1">
      <alignment horizontal="centerContinuous"/>
    </xf>
    <xf numFmtId="0" fontId="7" fillId="4" borderId="2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>
      <alignment horizontal="centerContinuous"/>
    </xf>
    <xf numFmtId="0" fontId="7" fillId="4" borderId="13" xfId="0" applyFont="1" applyFill="1" applyBorder="1" applyAlignment="1" applyProtection="1">
      <alignment horizontal="centerContinuous"/>
    </xf>
    <xf numFmtId="164" fontId="12" fillId="4" borderId="20" xfId="1" applyNumberFormat="1" applyFont="1" applyFill="1" applyBorder="1" applyProtection="1"/>
    <xf numFmtId="164" fontId="12" fillId="4" borderId="0" xfId="1" applyNumberFormat="1" applyFont="1" applyFill="1" applyBorder="1" applyProtection="1"/>
    <xf numFmtId="164" fontId="12" fillId="4" borderId="2" xfId="1" applyNumberFormat="1" applyFont="1" applyFill="1" applyBorder="1" applyProtection="1"/>
    <xf numFmtId="49" fontId="1" fillId="0" borderId="8" xfId="0" applyNumberFormat="1" applyFon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left"/>
    </xf>
    <xf numFmtId="0" fontId="8" fillId="2" borderId="34" xfId="0" applyFont="1" applyFill="1" applyBorder="1" applyAlignment="1" applyProtection="1">
      <alignment horizontal="center"/>
    </xf>
    <xf numFmtId="0" fontId="9" fillId="2" borderId="35" xfId="0" applyFont="1" applyFill="1" applyBorder="1" applyAlignment="1" applyProtection="1">
      <alignment horizontal="center" wrapText="1"/>
    </xf>
    <xf numFmtId="164" fontId="6" fillId="3" borderId="21" xfId="0" applyNumberFormat="1" applyFont="1" applyFill="1" applyBorder="1" applyAlignment="1" applyProtection="1">
      <alignment horizontal="center"/>
      <protection locked="0"/>
    </xf>
    <xf numFmtId="164" fontId="6" fillId="3" borderId="22" xfId="0" applyNumberFormat="1" applyFont="1" applyFill="1" applyBorder="1" applyAlignment="1" applyProtection="1">
      <alignment horizontal="center"/>
      <protection locked="0"/>
    </xf>
    <xf numFmtId="164" fontId="6" fillId="3" borderId="23" xfId="0" applyNumberFormat="1" applyFont="1" applyFill="1" applyBorder="1" applyAlignment="1" applyProtection="1">
      <alignment horizontal="center"/>
      <protection locked="0"/>
    </xf>
    <xf numFmtId="164" fontId="0" fillId="3" borderId="3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</xf>
    <xf numFmtId="164" fontId="0" fillId="3" borderId="37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</xf>
    <xf numFmtId="164" fontId="0" fillId="3" borderId="38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</xf>
    <xf numFmtId="164" fontId="0" fillId="3" borderId="39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10" fillId="4" borderId="17" xfId="0" applyFont="1" applyFill="1" applyBorder="1" applyProtection="1"/>
    <xf numFmtId="0" fontId="8" fillId="4" borderId="34" xfId="0" applyFont="1" applyFill="1" applyBorder="1" applyAlignment="1" applyProtection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22" fillId="2" borderId="6" xfId="0" applyFont="1" applyFill="1" applyBorder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5" fillId="3" borderId="5" xfId="0" applyFont="1" applyFill="1" applyBorder="1" applyProtection="1">
      <protection locked="0"/>
    </xf>
    <xf numFmtId="0" fontId="12" fillId="5" borderId="26" xfId="0" applyFont="1" applyFill="1" applyBorder="1" applyProtection="1"/>
    <xf numFmtId="0" fontId="22" fillId="5" borderId="6" xfId="0" applyFont="1" applyFill="1" applyBorder="1"/>
    <xf numFmtId="0" fontId="10" fillId="5" borderId="8" xfId="0" applyFont="1" applyFill="1" applyBorder="1" applyProtection="1"/>
    <xf numFmtId="0" fontId="0" fillId="5" borderId="9" xfId="0" applyFill="1" applyBorder="1" applyProtection="1"/>
    <xf numFmtId="0" fontId="7" fillId="5" borderId="10" xfId="0" applyFont="1" applyFill="1" applyBorder="1" applyAlignment="1" applyProtection="1">
      <alignment horizontal="right"/>
    </xf>
    <xf numFmtId="0" fontId="7" fillId="5" borderId="16" xfId="0" applyFont="1" applyFill="1" applyBorder="1" applyAlignment="1" applyProtection="1">
      <alignment horizontal="center"/>
    </xf>
    <xf numFmtId="0" fontId="7" fillId="5" borderId="15" xfId="0" applyFont="1" applyFill="1" applyBorder="1" applyAlignment="1" applyProtection="1">
      <alignment horizontal="center"/>
    </xf>
    <xf numFmtId="0" fontId="9" fillId="5" borderId="35" xfId="0" applyFont="1" applyFill="1" applyBorder="1" applyAlignment="1" applyProtection="1">
      <alignment horizontal="center" wrapText="1"/>
    </xf>
    <xf numFmtId="0" fontId="9" fillId="5" borderId="31" xfId="0" applyFont="1" applyFill="1" applyBorder="1" applyAlignment="1" applyProtection="1">
      <alignment horizontal="center"/>
    </xf>
    <xf numFmtId="0" fontId="9" fillId="5" borderId="14" xfId="0" applyFont="1" applyFill="1" applyBorder="1" applyAlignment="1" applyProtection="1">
      <alignment horizontal="center"/>
    </xf>
    <xf numFmtId="0" fontId="8" fillId="5" borderId="34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Continuous"/>
    </xf>
    <xf numFmtId="0" fontId="7" fillId="5" borderId="13" xfId="0" applyFont="1" applyFill="1" applyBorder="1" applyAlignment="1" applyProtection="1">
      <alignment horizontal="centerContinuous"/>
    </xf>
    <xf numFmtId="0" fontId="7" fillId="5" borderId="30" xfId="0" applyFont="1" applyFill="1" applyBorder="1" applyAlignment="1" applyProtection="1">
      <alignment horizontal="centerContinuous"/>
    </xf>
    <xf numFmtId="0" fontId="7" fillId="5" borderId="6" xfId="0" applyFont="1" applyFill="1" applyBorder="1" applyAlignment="1" applyProtection="1">
      <alignment horizontal="centerContinuous"/>
    </xf>
    <xf numFmtId="0" fontId="7" fillId="5" borderId="24" xfId="0" applyFont="1" applyFill="1" applyBorder="1" applyAlignment="1" applyProtection="1">
      <alignment horizontal="centerContinuous"/>
    </xf>
    <xf numFmtId="0" fontId="7" fillId="5" borderId="12" xfId="0" applyFont="1" applyFill="1" applyBorder="1" applyAlignment="1" applyProtection="1">
      <alignment horizontal="centerContinuous"/>
    </xf>
    <xf numFmtId="0" fontId="7" fillId="5" borderId="1" xfId="0" applyFont="1" applyFill="1" applyBorder="1" applyAlignment="1" applyProtection="1">
      <alignment horizontal="centerContinuous"/>
    </xf>
    <xf numFmtId="0" fontId="7" fillId="5" borderId="0" xfId="0" applyFont="1" applyFill="1" applyBorder="1" applyAlignment="1" applyProtection="1">
      <alignment horizontal="centerContinuous"/>
    </xf>
    <xf numFmtId="164" fontId="12" fillId="5" borderId="20" xfId="1" applyNumberFormat="1" applyFont="1" applyFill="1" applyBorder="1" applyProtection="1"/>
    <xf numFmtId="164" fontId="12" fillId="5" borderId="0" xfId="1" applyNumberFormat="1" applyFont="1" applyFill="1" applyBorder="1" applyProtection="1"/>
    <xf numFmtId="0" fontId="8" fillId="6" borderId="33" xfId="0" applyFont="1" applyFill="1" applyBorder="1" applyAlignment="1" applyProtection="1">
      <alignment horizontal="center"/>
    </xf>
    <xf numFmtId="0" fontId="8" fillId="6" borderId="34" xfId="0" applyFont="1" applyFill="1" applyBorder="1" applyAlignment="1" applyProtection="1">
      <alignment horizontal="center"/>
    </xf>
    <xf numFmtId="0" fontId="10" fillId="6" borderId="8" xfId="0" applyFont="1" applyFill="1" applyBorder="1" applyProtection="1"/>
    <xf numFmtId="0" fontId="0" fillId="6" borderId="9" xfId="0" applyFill="1" applyBorder="1" applyProtection="1"/>
    <xf numFmtId="0" fontId="7" fillId="6" borderId="32" xfId="0" applyFont="1" applyFill="1" applyBorder="1" applyAlignment="1" applyProtection="1">
      <alignment horizontal="center"/>
    </xf>
    <xf numFmtId="0" fontId="8" fillId="6" borderId="31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Continuous"/>
    </xf>
    <xf numFmtId="0" fontId="7" fillId="6" borderId="12" xfId="0" applyFont="1" applyFill="1" applyBorder="1" applyAlignment="1" applyProtection="1">
      <alignment horizontal="centerContinuous"/>
    </xf>
    <xf numFmtId="0" fontId="7" fillId="6" borderId="20" xfId="0" applyFont="1" applyFill="1" applyBorder="1" applyAlignment="1" applyProtection="1">
      <alignment horizontal="centerContinuous"/>
    </xf>
    <xf numFmtId="0" fontId="7" fillId="6" borderId="0" xfId="0" applyFont="1" applyFill="1" applyBorder="1" applyAlignment="1" applyProtection="1">
      <alignment horizontal="centerContinuous"/>
    </xf>
    <xf numFmtId="0" fontId="7" fillId="6" borderId="13" xfId="0" applyFont="1" applyFill="1" applyBorder="1" applyAlignment="1" applyProtection="1">
      <alignment horizontal="centerContinuous"/>
    </xf>
    <xf numFmtId="164" fontId="12" fillId="6" borderId="20" xfId="1" applyNumberFormat="1" applyFont="1" applyFill="1" applyBorder="1" applyProtection="1"/>
    <xf numFmtId="164" fontId="12" fillId="6" borderId="0" xfId="1" applyNumberFormat="1" applyFont="1" applyFill="1" applyBorder="1" applyProtection="1"/>
    <xf numFmtId="164" fontId="12" fillId="6" borderId="2" xfId="1" applyNumberFormat="1" applyFont="1" applyFill="1" applyBorder="1" applyProtection="1"/>
    <xf numFmtId="1" fontId="0" fillId="0" borderId="1" xfId="0" applyNumberFormat="1" applyFill="1" applyBorder="1" applyAlignment="1" applyProtection="1">
      <alignment horizontal="center"/>
    </xf>
    <xf numFmtId="1" fontId="0" fillId="0" borderId="2" xfId="0" quotePrefix="1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1" fontId="0" fillId="0" borderId="6" xfId="0" applyNumberForma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0" fillId="4" borderId="40" xfId="0" applyFont="1" applyFill="1" applyBorder="1" applyProtection="1"/>
    <xf numFmtId="0" fontId="10" fillId="4" borderId="41" xfId="0" applyFont="1" applyFill="1" applyBorder="1" applyProtection="1"/>
    <xf numFmtId="0" fontId="21" fillId="4" borderId="41" xfId="0" applyFont="1" applyFill="1" applyBorder="1" applyAlignment="1" applyProtection="1">
      <alignment horizontal="left" vertical="top"/>
    </xf>
    <xf numFmtId="0" fontId="21" fillId="4" borderId="42" xfId="0" applyFont="1" applyFill="1" applyBorder="1" applyAlignment="1" applyProtection="1">
      <alignment horizontal="left" vertical="top"/>
    </xf>
    <xf numFmtId="0" fontId="7" fillId="4" borderId="24" xfId="0" applyFont="1" applyFill="1" applyBorder="1" applyAlignment="1" applyProtection="1">
      <alignment horizontal="center"/>
    </xf>
    <xf numFmtId="0" fontId="0" fillId="4" borderId="12" xfId="0" applyFill="1" applyBorder="1"/>
    <xf numFmtId="0" fontId="0" fillId="4" borderId="43" xfId="0" applyFill="1" applyBorder="1" applyAlignment="1">
      <alignment horizontal="left" vertical="top"/>
    </xf>
    <xf numFmtId="0" fontId="7" fillId="4" borderId="26" xfId="0" applyFont="1" applyFill="1" applyBorder="1" applyAlignment="1" applyProtection="1">
      <alignment horizontal="center"/>
    </xf>
    <xf numFmtId="0" fontId="0" fillId="4" borderId="44" xfId="0" applyFill="1" applyBorder="1" applyAlignment="1"/>
    <xf numFmtId="0" fontId="0" fillId="4" borderId="45" xfId="0" applyFill="1" applyBorder="1" applyAlignment="1"/>
    <xf numFmtId="0" fontId="8" fillId="4" borderId="46" xfId="0" applyFont="1" applyFill="1" applyBorder="1" applyAlignment="1" applyProtection="1">
      <alignment horizontal="center"/>
    </xf>
    <xf numFmtId="0" fontId="0" fillId="4" borderId="47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64" fontId="5" fillId="0" borderId="5" xfId="0" applyNumberFormat="1" applyFont="1" applyFill="1" applyBorder="1" applyAlignment="1" applyProtection="1">
      <alignment horizontal="center"/>
    </xf>
    <xf numFmtId="164" fontId="5" fillId="0" borderId="7" xfId="0" applyNumberFormat="1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4" fillId="0" borderId="51" xfId="0" applyFont="1" applyBorder="1" applyAlignment="1" applyProtection="1">
      <alignment horizontal="center" textRotation="90"/>
    </xf>
    <xf numFmtId="0" fontId="15" fillId="0" borderId="52" xfId="0" applyFont="1" applyBorder="1" applyAlignment="1">
      <alignment horizontal="center" textRotation="90"/>
    </xf>
    <xf numFmtId="0" fontId="15" fillId="0" borderId="53" xfId="0" applyFont="1" applyBorder="1" applyAlignment="1">
      <alignment horizontal="center" textRotation="90"/>
    </xf>
    <xf numFmtId="0" fontId="14" fillId="0" borderId="51" xfId="0" applyFont="1" applyFill="1" applyBorder="1" applyAlignment="1" applyProtection="1">
      <alignment horizontal="center" vertical="top" textRotation="90"/>
      <protection locked="0"/>
    </xf>
    <xf numFmtId="0" fontId="15" fillId="0" borderId="52" xfId="0" applyFont="1" applyFill="1" applyBorder="1" applyAlignment="1" applyProtection="1">
      <alignment horizontal="center" vertical="top" textRotation="90"/>
      <protection locked="0"/>
    </xf>
    <xf numFmtId="0" fontId="15" fillId="0" borderId="53" xfId="0" applyFont="1" applyFill="1" applyBorder="1" applyAlignment="1" applyProtection="1">
      <alignment horizontal="center" vertical="top" textRotation="90"/>
      <protection locked="0"/>
    </xf>
    <xf numFmtId="0" fontId="7" fillId="2" borderId="24" xfId="0" applyFont="1" applyFill="1" applyBorder="1" applyAlignment="1" applyProtection="1">
      <alignment horizontal="center" wrapText="1"/>
    </xf>
    <xf numFmtId="0" fontId="0" fillId="0" borderId="4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4" xfId="0" applyBorder="1" applyAlignment="1">
      <alignment wrapText="1"/>
    </xf>
    <xf numFmtId="0" fontId="10" fillId="2" borderId="40" xfId="0" applyFont="1" applyFill="1" applyBorder="1" applyAlignment="1" applyProtection="1">
      <alignment horizontal="left" vertical="top" wrapText="1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164" fontId="18" fillId="0" borderId="50" xfId="0" applyNumberFormat="1" applyFont="1" applyFill="1" applyBorder="1" applyAlignment="1" applyProtection="1">
      <alignment horizontal="center"/>
    </xf>
    <xf numFmtId="0" fontId="8" fillId="2" borderId="28" xfId="0" applyFont="1" applyFill="1" applyBorder="1" applyAlignment="1" applyProtection="1">
      <alignment horizontal="right"/>
    </xf>
    <xf numFmtId="0" fontId="8" fillId="2" borderId="14" xfId="0" applyFont="1" applyFill="1" applyBorder="1" applyAlignment="1" applyProtection="1">
      <alignment horizontal="right"/>
    </xf>
    <xf numFmtId="0" fontId="10" fillId="2" borderId="8" xfId="0" applyFont="1" applyFill="1" applyBorder="1" applyAlignment="1" applyProtection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9" xfId="0" applyBorder="1" applyAlignment="1">
      <alignment wrapText="1"/>
    </xf>
    <xf numFmtId="0" fontId="12" fillId="2" borderId="28" xfId="0" applyFont="1" applyFill="1" applyBorder="1" applyAlignment="1" applyProtection="1">
      <alignment horizontal="left"/>
    </xf>
    <xf numFmtId="0" fontId="12" fillId="2" borderId="31" xfId="0" applyFont="1" applyFill="1" applyBorder="1" applyAlignment="1" applyProtection="1">
      <alignment horizontal="left"/>
    </xf>
    <xf numFmtId="0" fontId="12" fillId="2" borderId="14" xfId="0" applyFont="1" applyFill="1" applyBorder="1" applyAlignment="1" applyProtection="1">
      <alignment horizontal="left"/>
    </xf>
    <xf numFmtId="0" fontId="7" fillId="2" borderId="40" xfId="0" applyFont="1" applyFill="1" applyBorder="1" applyAlignment="1" applyProtection="1">
      <alignment horizontal="left"/>
    </xf>
    <xf numFmtId="0" fontId="7" fillId="2" borderId="42" xfId="0" applyFont="1" applyFill="1" applyBorder="1" applyAlignment="1" applyProtection="1">
      <alignment horizontal="left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0" fontId="13" fillId="4" borderId="46" xfId="0" applyFont="1" applyFill="1" applyBorder="1" applyAlignment="1">
      <alignment horizontal="center"/>
    </xf>
    <xf numFmtId="0" fontId="8" fillId="4" borderId="28" xfId="0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2" borderId="40" xfId="0" applyFont="1" applyFill="1" applyBorder="1" applyAlignment="1" applyProtection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7" fillId="2" borderId="26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1" fillId="4" borderId="44" xfId="0" applyFont="1" applyFill="1" applyBorder="1" applyAlignment="1" applyProtection="1">
      <alignment horizontal="left"/>
    </xf>
    <xf numFmtId="0" fontId="0" fillId="4" borderId="45" xfId="0" applyFill="1" applyBorder="1" applyAlignment="1">
      <alignment horizontal="left"/>
    </xf>
    <xf numFmtId="0" fontId="13" fillId="2" borderId="44" xfId="0" applyFont="1" applyFill="1" applyBorder="1" applyAlignment="1">
      <alignment horizontal="center"/>
    </xf>
    <xf numFmtId="0" fontId="13" fillId="2" borderId="46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4" borderId="24" xfId="0" applyFont="1" applyFill="1" applyBorder="1" applyAlignment="1" applyProtection="1">
      <alignment horizontal="center"/>
    </xf>
    <xf numFmtId="0" fontId="0" fillId="0" borderId="5" xfId="0" applyBorder="1" applyAlignment="1"/>
    <xf numFmtId="0" fontId="8" fillId="4" borderId="13" xfId="0" applyFont="1" applyFill="1" applyBorder="1" applyAlignment="1" applyProtection="1">
      <alignment horizontal="center"/>
    </xf>
    <xf numFmtId="0" fontId="0" fillId="0" borderId="6" xfId="0" applyBorder="1" applyAlignment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/>
    <xf numFmtId="0" fontId="8" fillId="4" borderId="33" xfId="0" applyFont="1" applyFill="1" applyBorder="1" applyAlignment="1" applyProtection="1">
      <alignment horizontal="center"/>
    </xf>
    <xf numFmtId="0" fontId="0" fillId="0" borderId="14" xfId="0" applyBorder="1" applyAlignment="1"/>
    <xf numFmtId="0" fontId="21" fillId="4" borderId="9" xfId="0" applyFont="1" applyFill="1" applyBorder="1" applyAlignment="1" applyProtection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8" fillId="4" borderId="55" xfId="0" applyFont="1" applyFill="1" applyBorder="1" applyAlignment="1" applyProtection="1">
      <alignment horizontal="center"/>
    </xf>
    <xf numFmtId="0" fontId="8" fillId="4" borderId="56" xfId="0" applyFont="1" applyFill="1" applyBorder="1" applyAlignment="1" applyProtection="1">
      <alignment horizontal="center"/>
    </xf>
    <xf numFmtId="0" fontId="8" fillId="6" borderId="33" xfId="0" applyFont="1" applyFill="1" applyBorder="1" applyAlignment="1" applyProtection="1">
      <alignment horizontal="center"/>
    </xf>
    <xf numFmtId="0" fontId="0" fillId="6" borderId="14" xfId="0" applyFill="1" applyBorder="1" applyAlignment="1"/>
    <xf numFmtId="0" fontId="21" fillId="6" borderId="9" xfId="0" applyFont="1" applyFill="1" applyBorder="1" applyAlignment="1" applyProtection="1">
      <alignment horizontal="left" vertical="top" wrapText="1"/>
    </xf>
    <xf numFmtId="0" fontId="0" fillId="6" borderId="45" xfId="0" applyFill="1" applyBorder="1" applyAlignment="1">
      <alignment horizontal="left" vertical="top" wrapText="1"/>
    </xf>
    <xf numFmtId="0" fontId="7" fillId="5" borderId="24" xfId="0" applyFont="1" applyFill="1" applyBorder="1" applyAlignment="1" applyProtection="1">
      <alignment horizontal="center" wrapText="1"/>
    </xf>
    <xf numFmtId="0" fontId="0" fillId="5" borderId="43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4" xfId="0" applyFill="1" applyBorder="1" applyAlignment="1">
      <alignment wrapText="1"/>
    </xf>
    <xf numFmtId="0" fontId="10" fillId="5" borderId="40" xfId="0" applyFont="1" applyFill="1" applyBorder="1" applyAlignment="1" applyProtection="1">
      <alignment horizontal="left" vertical="top" wrapText="1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8" fillId="6" borderId="55" xfId="0" applyFont="1" applyFill="1" applyBorder="1" applyAlignment="1" applyProtection="1">
      <alignment horizontal="center"/>
    </xf>
    <xf numFmtId="0" fontId="8" fillId="6" borderId="56" xfId="0" applyFont="1" applyFill="1" applyBorder="1" applyAlignment="1" applyProtection="1">
      <alignment horizontal="center"/>
    </xf>
    <xf numFmtId="0" fontId="10" fillId="5" borderId="8" xfId="0" applyFont="1" applyFill="1" applyBorder="1" applyAlignment="1" applyProtection="1">
      <alignment horizontal="left" wrapText="1"/>
    </xf>
    <xf numFmtId="0" fontId="0" fillId="5" borderId="9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44" xfId="0" applyFill="1" applyBorder="1" applyAlignment="1">
      <alignment wrapText="1"/>
    </xf>
    <xf numFmtId="0" fontId="0" fillId="5" borderId="45" xfId="0" applyFill="1" applyBorder="1" applyAlignment="1">
      <alignment wrapText="1"/>
    </xf>
    <xf numFmtId="0" fontId="0" fillId="5" borderId="49" xfId="0" applyFill="1" applyBorder="1" applyAlignment="1">
      <alignment wrapText="1"/>
    </xf>
    <xf numFmtId="0" fontId="12" fillId="5" borderId="28" xfId="0" applyFont="1" applyFill="1" applyBorder="1" applyAlignment="1" applyProtection="1">
      <alignment horizontal="left"/>
    </xf>
    <xf numFmtId="0" fontId="12" fillId="5" borderId="31" xfId="0" applyFont="1" applyFill="1" applyBorder="1" applyAlignment="1" applyProtection="1">
      <alignment horizontal="left"/>
    </xf>
    <xf numFmtId="0" fontId="12" fillId="5" borderId="14" xfId="0" applyFont="1" applyFill="1" applyBorder="1" applyAlignment="1" applyProtection="1">
      <alignment horizontal="left"/>
    </xf>
    <xf numFmtId="0" fontId="7" fillId="5" borderId="40" xfId="0" applyFont="1" applyFill="1" applyBorder="1" applyAlignment="1" applyProtection="1">
      <alignment horizontal="left"/>
    </xf>
    <xf numFmtId="0" fontId="7" fillId="5" borderId="42" xfId="0" applyFont="1" applyFill="1" applyBorder="1" applyAlignment="1" applyProtection="1">
      <alignment horizontal="left"/>
    </xf>
    <xf numFmtId="0" fontId="7" fillId="5" borderId="8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3" fillId="6" borderId="44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center"/>
    </xf>
    <xf numFmtId="0" fontId="8" fillId="6" borderId="28" xfId="0" applyFont="1" applyFill="1" applyBorder="1" applyAlignment="1" applyProtection="1">
      <alignment horizontal="right"/>
    </xf>
    <xf numFmtId="0" fontId="8" fillId="6" borderId="14" xfId="0" applyFont="1" applyFill="1" applyBorder="1" applyAlignment="1" applyProtection="1">
      <alignment horizontal="right"/>
    </xf>
    <xf numFmtId="0" fontId="11" fillId="6" borderId="44" xfId="0" applyFont="1" applyFill="1" applyBorder="1" applyAlignment="1" applyProtection="1">
      <alignment horizontal="left"/>
    </xf>
    <xf numFmtId="0" fontId="0" fillId="6" borderId="45" xfId="0" applyFill="1" applyBorder="1" applyAlignment="1">
      <alignment horizontal="left"/>
    </xf>
    <xf numFmtId="0" fontId="10" fillId="5" borderId="40" xfId="0" applyFont="1" applyFill="1" applyBorder="1" applyAlignment="1" applyProtection="1">
      <alignment horizontal="left" vertical="top"/>
    </xf>
    <xf numFmtId="0" fontId="0" fillId="5" borderId="41" xfId="0" applyFill="1" applyBorder="1" applyAlignment="1">
      <alignment horizontal="left" vertical="top"/>
    </xf>
    <xf numFmtId="0" fontId="0" fillId="5" borderId="42" xfId="0" applyFill="1" applyBorder="1" applyAlignment="1">
      <alignment horizontal="left" vertical="top"/>
    </xf>
    <xf numFmtId="0" fontId="8" fillId="5" borderId="28" xfId="0" applyFont="1" applyFill="1" applyBorder="1" applyAlignment="1" applyProtection="1">
      <alignment horizontal="right"/>
    </xf>
    <xf numFmtId="0" fontId="8" fillId="5" borderId="14" xfId="0" applyFont="1" applyFill="1" applyBorder="1" applyAlignment="1" applyProtection="1">
      <alignment horizontal="right"/>
    </xf>
    <xf numFmtId="0" fontId="13" fillId="5" borderId="44" xfId="0" applyFont="1" applyFill="1" applyBorder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21" fillId="6" borderId="8" xfId="0" applyFont="1" applyFill="1" applyBorder="1" applyAlignment="1" applyProtection="1">
      <alignment horizontal="left" vertical="top" wrapText="1"/>
    </xf>
    <xf numFmtId="0" fontId="21" fillId="6" borderId="10" xfId="0" applyFont="1" applyFill="1" applyBorder="1" applyAlignment="1" applyProtection="1">
      <alignment horizontal="left" vertical="top" wrapText="1"/>
    </xf>
    <xf numFmtId="0" fontId="12" fillId="6" borderId="44" xfId="0" applyFont="1" applyFill="1" applyBorder="1" applyAlignment="1">
      <alignment horizontal="left" vertical="top" wrapText="1"/>
    </xf>
    <xf numFmtId="0" fontId="12" fillId="6" borderId="45" xfId="0" applyFont="1" applyFill="1" applyBorder="1" applyAlignment="1">
      <alignment horizontal="left" vertical="top" wrapText="1"/>
    </xf>
    <xf numFmtId="0" fontId="12" fillId="6" borderId="49" xfId="0" applyFont="1" applyFill="1" applyBorder="1" applyAlignment="1">
      <alignment horizontal="left" vertical="top" wrapText="1"/>
    </xf>
    <xf numFmtId="0" fontId="21" fillId="4" borderId="8" xfId="0" applyFont="1" applyFill="1" applyBorder="1" applyAlignment="1" applyProtection="1">
      <alignment horizontal="left" vertical="top" wrapText="1"/>
    </xf>
    <xf numFmtId="0" fontId="21" fillId="4" borderId="10" xfId="0" applyFont="1" applyFill="1" applyBorder="1" applyAlignment="1" applyProtection="1">
      <alignment horizontal="left" vertical="top" wrapText="1"/>
    </xf>
    <xf numFmtId="0" fontId="12" fillId="4" borderId="44" xfId="0" applyFont="1" applyFill="1" applyBorder="1" applyAlignment="1">
      <alignment horizontal="left" vertical="top" wrapText="1"/>
    </xf>
    <xf numFmtId="0" fontId="12" fillId="4" borderId="45" xfId="0" applyFont="1" applyFill="1" applyBorder="1" applyAlignment="1">
      <alignment horizontal="left" vertical="top" wrapText="1"/>
    </xf>
    <xf numFmtId="0" fontId="12" fillId="4" borderId="49" xfId="0" applyFont="1" applyFill="1" applyBorder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8433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8434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</xdr:row>
          <xdr:rowOff>66675</xdr:rowOff>
        </xdr:from>
        <xdr:to>
          <xdr:col>10</xdr:col>
          <xdr:colOff>352425</xdr:colOff>
          <xdr:row>1</xdr:row>
          <xdr:rowOff>257175</xdr:rowOff>
        </xdr:to>
        <xdr:sp macro="" textlink="">
          <xdr:nvSpPr>
            <xdr:cNvPr id="18435" name="Object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66675</xdr:rowOff>
        </xdr:from>
        <xdr:to>
          <xdr:col>11</xdr:col>
          <xdr:colOff>495300</xdr:colOff>
          <xdr:row>1</xdr:row>
          <xdr:rowOff>285750</xdr:rowOff>
        </xdr:to>
        <xdr:sp macro="" textlink="">
          <xdr:nvSpPr>
            <xdr:cNvPr id="18436" name="Object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0</xdr:row>
          <xdr:rowOff>266700</xdr:rowOff>
        </xdr:from>
        <xdr:to>
          <xdr:col>12</xdr:col>
          <xdr:colOff>466725</xdr:colOff>
          <xdr:row>2</xdr:row>
          <xdr:rowOff>38100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8438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8439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219075</xdr:colOff>
          <xdr:row>1</xdr:row>
          <xdr:rowOff>76200</xdr:rowOff>
        </xdr:from>
        <xdr:to>
          <xdr:col>30</xdr:col>
          <xdr:colOff>428625</xdr:colOff>
          <xdr:row>1</xdr:row>
          <xdr:rowOff>257175</xdr:rowOff>
        </xdr:to>
        <xdr:sp macro="" textlink="">
          <xdr:nvSpPr>
            <xdr:cNvPr id="18440" name="Object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</xdr:row>
          <xdr:rowOff>47625</xdr:rowOff>
        </xdr:from>
        <xdr:to>
          <xdr:col>31</xdr:col>
          <xdr:colOff>514350</xdr:colOff>
          <xdr:row>1</xdr:row>
          <xdr:rowOff>257175</xdr:rowOff>
        </xdr:to>
        <xdr:sp macro="" textlink="">
          <xdr:nvSpPr>
            <xdr:cNvPr id="18441" name="Object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0</xdr:row>
          <xdr:rowOff>257175</xdr:rowOff>
        </xdr:from>
        <xdr:to>
          <xdr:col>32</xdr:col>
          <xdr:colOff>514350</xdr:colOff>
          <xdr:row>2</xdr:row>
          <xdr:rowOff>28575</xdr:rowOff>
        </xdr:to>
        <xdr:sp macro="" textlink="">
          <xdr:nvSpPr>
            <xdr:cNvPr id="18442" name="Object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7409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</xdr:row>
          <xdr:rowOff>66675</xdr:rowOff>
        </xdr:from>
        <xdr:to>
          <xdr:col>10</xdr:col>
          <xdr:colOff>352425</xdr:colOff>
          <xdr:row>1</xdr:row>
          <xdr:rowOff>257175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66675</xdr:rowOff>
        </xdr:from>
        <xdr:to>
          <xdr:col>11</xdr:col>
          <xdr:colOff>495300</xdr:colOff>
          <xdr:row>1</xdr:row>
          <xdr:rowOff>285750</xdr:rowOff>
        </xdr:to>
        <xdr:sp macro="" textlink="">
          <xdr:nvSpPr>
            <xdr:cNvPr id="17412" name="Object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0</xdr:row>
          <xdr:rowOff>266700</xdr:rowOff>
        </xdr:from>
        <xdr:to>
          <xdr:col>12</xdr:col>
          <xdr:colOff>466725</xdr:colOff>
          <xdr:row>2</xdr:row>
          <xdr:rowOff>38100</xdr:rowOff>
        </xdr:to>
        <xdr:sp macro="" textlink="">
          <xdr:nvSpPr>
            <xdr:cNvPr id="17413" name="Object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7414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7415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219075</xdr:colOff>
          <xdr:row>1</xdr:row>
          <xdr:rowOff>76200</xdr:rowOff>
        </xdr:from>
        <xdr:to>
          <xdr:col>30</xdr:col>
          <xdr:colOff>428625</xdr:colOff>
          <xdr:row>1</xdr:row>
          <xdr:rowOff>257175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</xdr:row>
          <xdr:rowOff>47625</xdr:rowOff>
        </xdr:from>
        <xdr:to>
          <xdr:col>31</xdr:col>
          <xdr:colOff>514350</xdr:colOff>
          <xdr:row>1</xdr:row>
          <xdr:rowOff>257175</xdr:rowOff>
        </xdr:to>
        <xdr:sp macro="" textlink="">
          <xdr:nvSpPr>
            <xdr:cNvPr id="17417" name="Object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0</xdr:row>
          <xdr:rowOff>257175</xdr:rowOff>
        </xdr:from>
        <xdr:to>
          <xdr:col>32</xdr:col>
          <xdr:colOff>514350</xdr:colOff>
          <xdr:row>2</xdr:row>
          <xdr:rowOff>28575</xdr:rowOff>
        </xdr:to>
        <xdr:sp macro="" textlink="">
          <xdr:nvSpPr>
            <xdr:cNvPr id="17418" name="Object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4337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</xdr:row>
          <xdr:rowOff>95250</xdr:rowOff>
        </xdr:from>
        <xdr:to>
          <xdr:col>10</xdr:col>
          <xdr:colOff>342900</xdr:colOff>
          <xdr:row>1</xdr:row>
          <xdr:rowOff>247650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76200</xdr:rowOff>
        </xdr:from>
        <xdr:to>
          <xdr:col>11</xdr:col>
          <xdr:colOff>419100</xdr:colOff>
          <xdr:row>1</xdr:row>
          <xdr:rowOff>257175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</xdr:row>
          <xdr:rowOff>0</xdr:rowOff>
        </xdr:from>
        <xdr:to>
          <xdr:col>12</xdr:col>
          <xdr:colOff>409575</xdr:colOff>
          <xdr:row>2</xdr:row>
          <xdr:rowOff>9525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4342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4343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</xdr:row>
          <xdr:rowOff>85725</xdr:rowOff>
        </xdr:from>
        <xdr:to>
          <xdr:col>30</xdr:col>
          <xdr:colOff>361950</xdr:colOff>
          <xdr:row>1</xdr:row>
          <xdr:rowOff>238125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1</xdr:row>
          <xdr:rowOff>76200</xdr:rowOff>
        </xdr:from>
        <xdr:to>
          <xdr:col>31</xdr:col>
          <xdr:colOff>457200</xdr:colOff>
          <xdr:row>1</xdr:row>
          <xdr:rowOff>247650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0</xdr:row>
          <xdr:rowOff>304800</xdr:rowOff>
        </xdr:from>
        <xdr:to>
          <xdr:col>32</xdr:col>
          <xdr:colOff>428625</xdr:colOff>
          <xdr:row>2</xdr:row>
          <xdr:rowOff>0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20481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</xdr:row>
          <xdr:rowOff>66675</xdr:rowOff>
        </xdr:from>
        <xdr:to>
          <xdr:col>10</xdr:col>
          <xdr:colOff>352425</xdr:colOff>
          <xdr:row>1</xdr:row>
          <xdr:rowOff>257175</xdr:rowOff>
        </xdr:to>
        <xdr:sp macro="" textlink="">
          <xdr:nvSpPr>
            <xdr:cNvPr id="20483" name="Object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</xdr:row>
          <xdr:rowOff>66675</xdr:rowOff>
        </xdr:from>
        <xdr:to>
          <xdr:col>11</xdr:col>
          <xdr:colOff>504825</xdr:colOff>
          <xdr:row>1</xdr:row>
          <xdr:rowOff>285750</xdr:rowOff>
        </xdr:to>
        <xdr:sp macro="" textlink="">
          <xdr:nvSpPr>
            <xdr:cNvPr id="20484" name="Object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0</xdr:row>
          <xdr:rowOff>266700</xdr:rowOff>
        </xdr:from>
        <xdr:to>
          <xdr:col>12</xdr:col>
          <xdr:colOff>476250</xdr:colOff>
          <xdr:row>2</xdr:row>
          <xdr:rowOff>38100</xdr:rowOff>
        </xdr:to>
        <xdr:sp macro="" textlink="">
          <xdr:nvSpPr>
            <xdr:cNvPr id="20485" name="Object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0486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20487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257175</xdr:colOff>
          <xdr:row>1</xdr:row>
          <xdr:rowOff>76200</xdr:rowOff>
        </xdr:from>
        <xdr:to>
          <xdr:col>30</xdr:col>
          <xdr:colOff>466725</xdr:colOff>
          <xdr:row>1</xdr:row>
          <xdr:rowOff>257175</xdr:rowOff>
        </xdr:to>
        <xdr:sp macro="" textlink="">
          <xdr:nvSpPr>
            <xdr:cNvPr id="20488" name="Object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</xdr:row>
          <xdr:rowOff>47625</xdr:rowOff>
        </xdr:from>
        <xdr:to>
          <xdr:col>31</xdr:col>
          <xdr:colOff>552450</xdr:colOff>
          <xdr:row>1</xdr:row>
          <xdr:rowOff>257175</xdr:rowOff>
        </xdr:to>
        <xdr:sp macro="" textlink="">
          <xdr:nvSpPr>
            <xdr:cNvPr id="20489" name="Object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0</xdr:row>
          <xdr:rowOff>257175</xdr:rowOff>
        </xdr:from>
        <xdr:to>
          <xdr:col>32</xdr:col>
          <xdr:colOff>552450</xdr:colOff>
          <xdr:row>2</xdr:row>
          <xdr:rowOff>28575</xdr:rowOff>
        </xdr:to>
        <xdr:sp macro="" textlink="">
          <xdr:nvSpPr>
            <xdr:cNvPr id="20490" name="Object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3313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</xdr:row>
          <xdr:rowOff>95250</xdr:rowOff>
        </xdr:from>
        <xdr:to>
          <xdr:col>10</xdr:col>
          <xdr:colOff>342900</xdr:colOff>
          <xdr:row>1</xdr:row>
          <xdr:rowOff>247650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</xdr:row>
          <xdr:rowOff>66675</xdr:rowOff>
        </xdr:from>
        <xdr:to>
          <xdr:col>11</xdr:col>
          <xdr:colOff>409575</xdr:colOff>
          <xdr:row>1</xdr:row>
          <xdr:rowOff>247650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</xdr:row>
          <xdr:rowOff>9525</xdr:rowOff>
        </xdr:from>
        <xdr:to>
          <xdr:col>12</xdr:col>
          <xdr:colOff>400050</xdr:colOff>
          <xdr:row>2</xdr:row>
          <xdr:rowOff>19050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3318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3319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</xdr:row>
          <xdr:rowOff>76200</xdr:rowOff>
        </xdr:from>
        <xdr:to>
          <xdr:col>30</xdr:col>
          <xdr:colOff>342900</xdr:colOff>
          <xdr:row>1</xdr:row>
          <xdr:rowOff>228600</xdr:rowOff>
        </xdr:to>
        <xdr:sp macro="" textlink="">
          <xdr:nvSpPr>
            <xdr:cNvPr id="13320" name="Object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</xdr:row>
          <xdr:rowOff>76200</xdr:rowOff>
        </xdr:from>
        <xdr:to>
          <xdr:col>31</xdr:col>
          <xdr:colOff>438150</xdr:colOff>
          <xdr:row>1</xdr:row>
          <xdr:rowOff>247650</xdr:rowOff>
        </xdr:to>
        <xdr:sp macro="" textlink="">
          <xdr:nvSpPr>
            <xdr:cNvPr id="13321" name="Object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1</xdr:row>
          <xdr:rowOff>0</xdr:rowOff>
        </xdr:from>
        <xdr:to>
          <xdr:col>32</xdr:col>
          <xdr:colOff>447675</xdr:colOff>
          <xdr:row>2</xdr:row>
          <xdr:rowOff>9525</xdr:rowOff>
        </xdr:to>
        <xdr:sp macro="" textlink="">
          <xdr:nvSpPr>
            <xdr:cNvPr id="13322" name="Object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5361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</xdr:row>
          <xdr:rowOff>76200</xdr:rowOff>
        </xdr:from>
        <xdr:to>
          <xdr:col>10</xdr:col>
          <xdr:colOff>333375</xdr:colOff>
          <xdr:row>1</xdr:row>
          <xdr:rowOff>228600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</xdr:row>
          <xdr:rowOff>57150</xdr:rowOff>
        </xdr:from>
        <xdr:to>
          <xdr:col>11</xdr:col>
          <xdr:colOff>390525</xdr:colOff>
          <xdr:row>1</xdr:row>
          <xdr:rowOff>238125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0</xdr:row>
          <xdr:rowOff>304800</xdr:rowOff>
        </xdr:from>
        <xdr:to>
          <xdr:col>12</xdr:col>
          <xdr:colOff>409575</xdr:colOff>
          <xdr:row>2</xdr:row>
          <xdr:rowOff>0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5366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5367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</xdr:row>
          <xdr:rowOff>95250</xdr:rowOff>
        </xdr:from>
        <xdr:to>
          <xdr:col>30</xdr:col>
          <xdr:colOff>361950</xdr:colOff>
          <xdr:row>1</xdr:row>
          <xdr:rowOff>247650</xdr:rowOff>
        </xdr:to>
        <xdr:sp macro="" textlink="">
          <xdr:nvSpPr>
            <xdr:cNvPr id="15368" name="Object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</xdr:row>
          <xdr:rowOff>66675</xdr:rowOff>
        </xdr:from>
        <xdr:to>
          <xdr:col>31</xdr:col>
          <xdr:colOff>447675</xdr:colOff>
          <xdr:row>1</xdr:row>
          <xdr:rowOff>238125</xdr:rowOff>
        </xdr:to>
        <xdr:sp macro="" textlink="">
          <xdr:nvSpPr>
            <xdr:cNvPr id="15369" name="Object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0</xdr:row>
          <xdr:rowOff>304800</xdr:rowOff>
        </xdr:from>
        <xdr:to>
          <xdr:col>32</xdr:col>
          <xdr:colOff>409575</xdr:colOff>
          <xdr:row>2</xdr:row>
          <xdr:rowOff>0</xdr:rowOff>
        </xdr:to>
        <xdr:sp macro="" textlink="">
          <xdr:nvSpPr>
            <xdr:cNvPr id="15370" name="Object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6385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6386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</xdr:row>
          <xdr:rowOff>85725</xdr:rowOff>
        </xdr:from>
        <xdr:to>
          <xdr:col>10</xdr:col>
          <xdr:colOff>352425</xdr:colOff>
          <xdr:row>1</xdr:row>
          <xdr:rowOff>238125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57150</xdr:rowOff>
        </xdr:from>
        <xdr:to>
          <xdr:col>11</xdr:col>
          <xdr:colOff>419100</xdr:colOff>
          <xdr:row>1</xdr:row>
          <xdr:rowOff>238125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0</xdr:row>
          <xdr:rowOff>285750</xdr:rowOff>
        </xdr:from>
        <xdr:to>
          <xdr:col>12</xdr:col>
          <xdr:colOff>400050</xdr:colOff>
          <xdr:row>1</xdr:row>
          <xdr:rowOff>295275</xdr:rowOff>
        </xdr:to>
        <xdr:sp macro="" textlink="">
          <xdr:nvSpPr>
            <xdr:cNvPr id="16389" name="Object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6390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6391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</xdr:row>
          <xdr:rowOff>66675</xdr:rowOff>
        </xdr:from>
        <xdr:to>
          <xdr:col>30</xdr:col>
          <xdr:colOff>361950</xdr:colOff>
          <xdr:row>1</xdr:row>
          <xdr:rowOff>219075</xdr:rowOff>
        </xdr:to>
        <xdr:sp macro="" textlink="">
          <xdr:nvSpPr>
            <xdr:cNvPr id="16392" name="Object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1</xdr:row>
          <xdr:rowOff>66675</xdr:rowOff>
        </xdr:from>
        <xdr:to>
          <xdr:col>31</xdr:col>
          <xdr:colOff>457200</xdr:colOff>
          <xdr:row>1</xdr:row>
          <xdr:rowOff>238125</xdr:rowOff>
        </xdr:to>
        <xdr:sp macro="" textlink="">
          <xdr:nvSpPr>
            <xdr:cNvPr id="16393" name="Object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</xdr:row>
          <xdr:rowOff>0</xdr:rowOff>
        </xdr:from>
        <xdr:to>
          <xdr:col>32</xdr:col>
          <xdr:colOff>438150</xdr:colOff>
          <xdr:row>2</xdr:row>
          <xdr:rowOff>9525</xdr:rowOff>
        </xdr:to>
        <xdr:sp macro="" textlink="">
          <xdr:nvSpPr>
            <xdr:cNvPr id="16394" name="Object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21505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</xdr:row>
          <xdr:rowOff>76200</xdr:rowOff>
        </xdr:from>
        <xdr:to>
          <xdr:col>10</xdr:col>
          <xdr:colOff>333375</xdr:colOff>
          <xdr:row>1</xdr:row>
          <xdr:rowOff>228600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</xdr:row>
          <xdr:rowOff>85725</xdr:rowOff>
        </xdr:from>
        <xdr:to>
          <xdr:col>11</xdr:col>
          <xdr:colOff>400050</xdr:colOff>
          <xdr:row>1</xdr:row>
          <xdr:rowOff>266700</xdr:rowOff>
        </xdr:to>
        <xdr:sp macro="" textlink="">
          <xdr:nvSpPr>
            <xdr:cNvPr id="21508" name="Object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</xdr:row>
          <xdr:rowOff>19050</xdr:rowOff>
        </xdr:from>
        <xdr:to>
          <xdr:col>12</xdr:col>
          <xdr:colOff>400050</xdr:colOff>
          <xdr:row>2</xdr:row>
          <xdr:rowOff>28575</xdr:rowOff>
        </xdr:to>
        <xdr:sp macro="" textlink="">
          <xdr:nvSpPr>
            <xdr:cNvPr id="21509" name="Object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21510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21511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</xdr:row>
          <xdr:rowOff>95250</xdr:rowOff>
        </xdr:from>
        <xdr:to>
          <xdr:col>30</xdr:col>
          <xdr:colOff>342900</xdr:colOff>
          <xdr:row>1</xdr:row>
          <xdr:rowOff>247650</xdr:rowOff>
        </xdr:to>
        <xdr:sp macro="" textlink="">
          <xdr:nvSpPr>
            <xdr:cNvPr id="21512" name="Object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</xdr:row>
          <xdr:rowOff>85725</xdr:rowOff>
        </xdr:from>
        <xdr:to>
          <xdr:col>31</xdr:col>
          <xdr:colOff>447675</xdr:colOff>
          <xdr:row>1</xdr:row>
          <xdr:rowOff>257175</xdr:rowOff>
        </xdr:to>
        <xdr:sp macro="" textlink="">
          <xdr:nvSpPr>
            <xdr:cNvPr id="21513" name="Object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</xdr:row>
          <xdr:rowOff>0</xdr:rowOff>
        </xdr:from>
        <xdr:to>
          <xdr:col>32</xdr:col>
          <xdr:colOff>438150</xdr:colOff>
          <xdr:row>2</xdr:row>
          <xdr:rowOff>9525</xdr:rowOff>
        </xdr:to>
        <xdr:sp macro="" textlink="">
          <xdr:nvSpPr>
            <xdr:cNvPr id="21514" name="Object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7</xdr:col>
      <xdr:colOff>428625</xdr:colOff>
      <xdr:row>8</xdr:row>
      <xdr:rowOff>0</xdr:rowOff>
    </xdr:to>
    <xdr:sp macro="" textlink="">
      <xdr:nvSpPr>
        <xdr:cNvPr id="19457" name="Texte 2"/>
        <xdr:cNvSpPr txBox="1">
          <a:spLocks noChangeArrowheads="1"/>
        </xdr:cNvSpPr>
      </xdr:nvSpPr>
      <xdr:spPr bwMode="auto">
        <a:xfrm>
          <a:off x="847725" y="47625"/>
          <a:ext cx="4429125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Calculer la durée d'arrosage selon l'ETP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  <a:r>
            <a:rPr lang="fr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Modifiez (dans le tableau 1 -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Caractéristiques de l'installation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 les cases jaunes en fonction de  votre installation d'irrigation. Le tableau 1 vous calcule le nombre de goutteurs par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 le débit d'eau en m</a:t>
          </a:r>
          <a:r>
            <a:rPr lang="fr-CH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pour cette parcelle.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Choisissez dans le tableau 2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consommation théorique d'eau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la culture selon le mois, la décade et les conditions métérologiques.</a:t>
          </a:r>
        </a:p>
        <a:p>
          <a:pPr algn="l" rtl="0">
            <a:lnSpc>
              <a:spcPts val="1100"/>
            </a:lnSpc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Recherchez dans le tableau 3 </a:t>
          </a:r>
          <a:r>
            <a:rPr lang="fr-CH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la durée d'arrosage nécessaire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qui apporte la même quantité d'eau que la consommation théorique déterminée au point 2.</a:t>
          </a: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28</xdr:row>
      <xdr:rowOff>123825</xdr:rowOff>
    </xdr:from>
    <xdr:to>
      <xdr:col>5</xdr:col>
      <xdr:colOff>352425</xdr:colOff>
      <xdr:row>43</xdr:row>
      <xdr:rowOff>152400</xdr:rowOff>
    </xdr:to>
    <xdr:sp macro="" textlink="">
      <xdr:nvSpPr>
        <xdr:cNvPr id="19458" name="Text Box 2"/>
        <xdr:cNvSpPr txBox="1">
          <a:spLocks noChangeArrowheads="1"/>
        </xdr:cNvSpPr>
      </xdr:nvSpPr>
      <xdr:spPr bwMode="auto">
        <a:xfrm>
          <a:off x="876300" y="5257800"/>
          <a:ext cx="3181350" cy="2457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Pour fertiliser à chaque arrosage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vous devez déterminer la quantité de solution mère nécessaire pour la durée de l'irrigation.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1 - Indiquez la quantité d'engrais à apporter sur la parcelle.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2 - Dans le tableau 4 choisissez la ligne qui correspond à la durée d'arrosage déterminée dans le tableau 3.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3 - Le tableau 4 vous calcule le nombre de litres de solution mère à préparer selon le taux d'injection de votre mélangeur d'engrais.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4 - La dernière colonne du tableau vous indique la concentration d'engrais que l'on peut mesurer aux goutteurs avec un conductivimètre. EC = Electro-Conductivité en mS/cm.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</xdr:row>
          <xdr:rowOff>95250</xdr:rowOff>
        </xdr:from>
        <xdr:to>
          <xdr:col>10</xdr:col>
          <xdr:colOff>342900</xdr:colOff>
          <xdr:row>1</xdr:row>
          <xdr:rowOff>247650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</xdr:row>
          <xdr:rowOff>76200</xdr:rowOff>
        </xdr:from>
        <xdr:to>
          <xdr:col>11</xdr:col>
          <xdr:colOff>400050</xdr:colOff>
          <xdr:row>1</xdr:row>
          <xdr:rowOff>257175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</xdr:row>
          <xdr:rowOff>0</xdr:rowOff>
        </xdr:from>
        <xdr:to>
          <xdr:col>12</xdr:col>
          <xdr:colOff>428625</xdr:colOff>
          <xdr:row>2</xdr:row>
          <xdr:rowOff>9525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9462" name="Rectangle 6"/>
        <xdr:cNvSpPr>
          <a:spLocks noChangeArrowheads="1"/>
        </xdr:cNvSpPr>
      </xdr:nvSpPr>
      <xdr:spPr bwMode="auto">
        <a:xfrm>
          <a:off x="0" y="0"/>
          <a:ext cx="762000" cy="3733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9463" name="Rectangle 7"/>
        <xdr:cNvSpPr>
          <a:spLocks noChangeArrowheads="1"/>
        </xdr:cNvSpPr>
      </xdr:nvSpPr>
      <xdr:spPr bwMode="auto">
        <a:xfrm>
          <a:off x="0" y="4057650"/>
          <a:ext cx="762000" cy="3676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1</xdr:row>
          <xdr:rowOff>76200</xdr:rowOff>
        </xdr:from>
        <xdr:to>
          <xdr:col>30</xdr:col>
          <xdr:colOff>352425</xdr:colOff>
          <xdr:row>1</xdr:row>
          <xdr:rowOff>228600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</xdr:row>
          <xdr:rowOff>66675</xdr:rowOff>
        </xdr:from>
        <xdr:to>
          <xdr:col>31</xdr:col>
          <xdr:colOff>438150</xdr:colOff>
          <xdr:row>1</xdr:row>
          <xdr:rowOff>238125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</xdr:row>
          <xdr:rowOff>19050</xdr:rowOff>
        </xdr:from>
        <xdr:to>
          <xdr:col>32</xdr:col>
          <xdr:colOff>428625</xdr:colOff>
          <xdr:row>2</xdr:row>
          <xdr:rowOff>28575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3.bin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12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8.bin"/><Relationship Id="rId12" Type="http://schemas.openxmlformats.org/officeDocument/2006/relationships/oleObject" Target="../embeddings/oleObject11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10.bin"/><Relationship Id="rId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9.bin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18.bin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4.bin"/><Relationship Id="rId12" Type="http://schemas.openxmlformats.org/officeDocument/2006/relationships/oleObject" Target="../embeddings/oleObject1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16.bin"/><Relationship Id="rId5" Type="http://schemas.openxmlformats.org/officeDocument/2006/relationships/oleObject" Target="../embeddings/oleObject13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15.bin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24.bin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3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22.bin"/><Relationship Id="rId5" Type="http://schemas.openxmlformats.org/officeDocument/2006/relationships/oleObject" Target="../embeddings/oleObject19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21.bin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30.bin"/><Relationship Id="rId3" Type="http://schemas.openxmlformats.org/officeDocument/2006/relationships/vmlDrawing" Target="../drawings/vmlDrawing9.vml"/><Relationship Id="rId7" Type="http://schemas.openxmlformats.org/officeDocument/2006/relationships/oleObject" Target="../embeddings/oleObject26.bin"/><Relationship Id="rId12" Type="http://schemas.openxmlformats.org/officeDocument/2006/relationships/oleObject" Target="../embeddings/oleObject29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28.bin"/><Relationship Id="rId5" Type="http://schemas.openxmlformats.org/officeDocument/2006/relationships/oleObject" Target="../embeddings/oleObject25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0.vml"/><Relationship Id="rId9" Type="http://schemas.openxmlformats.org/officeDocument/2006/relationships/oleObject" Target="../embeddings/oleObject27.bin"/><Relationship Id="rId1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36.bin"/><Relationship Id="rId3" Type="http://schemas.openxmlformats.org/officeDocument/2006/relationships/vmlDrawing" Target="../drawings/vmlDrawing11.vml"/><Relationship Id="rId7" Type="http://schemas.openxmlformats.org/officeDocument/2006/relationships/oleObject" Target="../embeddings/oleObject32.bin"/><Relationship Id="rId12" Type="http://schemas.openxmlformats.org/officeDocument/2006/relationships/oleObject" Target="../embeddings/oleObject35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34.bin"/><Relationship Id="rId5" Type="http://schemas.openxmlformats.org/officeDocument/2006/relationships/oleObject" Target="../embeddings/oleObject31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2.vml"/><Relationship Id="rId9" Type="http://schemas.openxmlformats.org/officeDocument/2006/relationships/oleObject" Target="../embeddings/oleObject33.bin"/><Relationship Id="rId1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42.bin"/><Relationship Id="rId3" Type="http://schemas.openxmlformats.org/officeDocument/2006/relationships/vmlDrawing" Target="../drawings/vmlDrawing13.vml"/><Relationship Id="rId7" Type="http://schemas.openxmlformats.org/officeDocument/2006/relationships/oleObject" Target="../embeddings/oleObject38.bin"/><Relationship Id="rId12" Type="http://schemas.openxmlformats.org/officeDocument/2006/relationships/oleObject" Target="../embeddings/oleObject41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0.bin"/><Relationship Id="rId5" Type="http://schemas.openxmlformats.org/officeDocument/2006/relationships/oleObject" Target="../embeddings/oleObject37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4.vml"/><Relationship Id="rId9" Type="http://schemas.openxmlformats.org/officeDocument/2006/relationships/oleObject" Target="../embeddings/oleObject39.bin"/><Relationship Id="rId1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48.bin"/><Relationship Id="rId3" Type="http://schemas.openxmlformats.org/officeDocument/2006/relationships/vmlDrawing" Target="../drawings/vmlDrawing15.vml"/><Relationship Id="rId7" Type="http://schemas.openxmlformats.org/officeDocument/2006/relationships/oleObject" Target="../embeddings/oleObject44.bin"/><Relationship Id="rId12" Type="http://schemas.openxmlformats.org/officeDocument/2006/relationships/oleObject" Target="../embeddings/oleObject47.bin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46.bin"/><Relationship Id="rId5" Type="http://schemas.openxmlformats.org/officeDocument/2006/relationships/oleObject" Target="../embeddings/oleObject43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6.vml"/><Relationship Id="rId9" Type="http://schemas.openxmlformats.org/officeDocument/2006/relationships/oleObject" Target="../embeddings/oleObject45.bin"/><Relationship Id="rId1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oleObject" Target="../embeddings/oleObject54.bin"/><Relationship Id="rId3" Type="http://schemas.openxmlformats.org/officeDocument/2006/relationships/vmlDrawing" Target="../drawings/vmlDrawing17.vml"/><Relationship Id="rId7" Type="http://schemas.openxmlformats.org/officeDocument/2006/relationships/oleObject" Target="../embeddings/oleObject50.bin"/><Relationship Id="rId12" Type="http://schemas.openxmlformats.org/officeDocument/2006/relationships/oleObject" Target="../embeddings/oleObject53.bin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image" Target="../media/image1.emf"/><Relationship Id="rId11" Type="http://schemas.openxmlformats.org/officeDocument/2006/relationships/oleObject" Target="../embeddings/oleObject52.bin"/><Relationship Id="rId5" Type="http://schemas.openxmlformats.org/officeDocument/2006/relationships/oleObject" Target="../embeddings/oleObject49.bin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8.vml"/><Relationship Id="rId9" Type="http://schemas.openxmlformats.org/officeDocument/2006/relationships/oleObject" Target="../embeddings/oleObject51.bin"/><Relationship Id="rId1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showZeros="0" zoomScaleNormal="100" workbookViewId="0">
      <selection activeCell="U14" sqref="U14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90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164" t="s">
        <v>91</v>
      </c>
      <c r="W1" s="165"/>
      <c r="X1" s="166"/>
      <c r="Y1" s="167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168" t="s">
        <v>86</v>
      </c>
      <c r="W2" s="169"/>
      <c r="X2" s="170"/>
      <c r="Y2" s="171" t="s">
        <v>3</v>
      </c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172"/>
      <c r="W3" s="173"/>
      <c r="X3" s="174"/>
      <c r="Y3" s="175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1.2050000000000001</v>
      </c>
      <c r="L4" s="36">
        <f t="shared" ref="L4:L21" si="1">AF4*$N4</f>
        <v>0.6</v>
      </c>
      <c r="M4" s="36">
        <f t="shared" ref="M4:M21" si="2">AG4*$N4</f>
        <v>0.2</v>
      </c>
      <c r="N4" s="90">
        <v>0.5</v>
      </c>
      <c r="P4" s="189">
        <f t="shared" ref="P4:P21" si="3">$E$15*$E$18/60*R4</f>
        <v>0.55555555555555558</v>
      </c>
      <c r="Q4" s="190"/>
      <c r="R4" s="185">
        <v>10</v>
      </c>
      <c r="S4" s="186"/>
      <c r="V4" s="247" t="s">
        <v>87</v>
      </c>
      <c r="W4" s="248"/>
      <c r="X4" s="249"/>
      <c r="Y4" s="104">
        <v>0.5</v>
      </c>
      <c r="Z4" s="118"/>
      <c r="AC4" s="85" t="s">
        <v>6</v>
      </c>
      <c r="AD4" s="86">
        <v>1</v>
      </c>
      <c r="AE4" s="93">
        <v>2.41</v>
      </c>
      <c r="AF4" s="93">
        <v>1.2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1.45</v>
      </c>
      <c r="L5" s="36">
        <f t="shared" si="1"/>
        <v>0.7</v>
      </c>
      <c r="M5" s="36">
        <f t="shared" si="2"/>
        <v>0.2</v>
      </c>
      <c r="N5" s="90">
        <v>0.5</v>
      </c>
      <c r="P5" s="189">
        <f t="shared" si="3"/>
        <v>0.83333333333333326</v>
      </c>
      <c r="Q5" s="190"/>
      <c r="R5" s="185">
        <v>15</v>
      </c>
      <c r="S5" s="186"/>
      <c r="V5" s="247" t="s">
        <v>92</v>
      </c>
      <c r="W5" s="248"/>
      <c r="X5" s="249"/>
      <c r="Y5" s="104">
        <v>0.6</v>
      </c>
      <c r="Z5" s="118"/>
      <c r="AC5" s="5"/>
      <c r="AD5" s="6">
        <v>2</v>
      </c>
      <c r="AE5" s="95">
        <v>2.9</v>
      </c>
      <c r="AF5" s="95">
        <v>1.4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1.65</v>
      </c>
      <c r="L6" s="37">
        <f t="shared" si="1"/>
        <v>0.8</v>
      </c>
      <c r="M6" s="37">
        <f t="shared" si="2"/>
        <v>0.25</v>
      </c>
      <c r="N6" s="91">
        <v>0.5</v>
      </c>
      <c r="P6" s="189">
        <f t="shared" si="3"/>
        <v>1.1111111111111112</v>
      </c>
      <c r="Q6" s="190"/>
      <c r="R6" s="204">
        <v>20</v>
      </c>
      <c r="S6" s="205"/>
      <c r="V6" s="244" t="s">
        <v>89</v>
      </c>
      <c r="W6" s="245"/>
      <c r="X6" s="246"/>
      <c r="Y6" s="106">
        <v>1</v>
      </c>
      <c r="Z6" s="118"/>
      <c r="AC6" s="7"/>
      <c r="AD6" s="8">
        <v>3</v>
      </c>
      <c r="AE6" s="97">
        <v>3.3</v>
      </c>
      <c r="AF6" s="97">
        <v>1.6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1.835</v>
      </c>
      <c r="L7" s="36">
        <f t="shared" si="1"/>
        <v>0.99</v>
      </c>
      <c r="M7" s="36">
        <f t="shared" si="2"/>
        <v>0.25</v>
      </c>
      <c r="N7" s="90">
        <v>0.5</v>
      </c>
      <c r="P7" s="189">
        <f t="shared" si="3"/>
        <v>1.6666666666666665</v>
      </c>
      <c r="Q7" s="190"/>
      <c r="R7" s="204">
        <v>30</v>
      </c>
      <c r="S7" s="205"/>
      <c r="V7" s="176"/>
      <c r="W7" s="176"/>
      <c r="X7" s="177"/>
      <c r="Y7" s="117"/>
      <c r="Z7" s="118"/>
      <c r="AC7" s="5" t="s">
        <v>8</v>
      </c>
      <c r="AD7" s="6">
        <v>1</v>
      </c>
      <c r="AE7" s="95">
        <v>3.67</v>
      </c>
      <c r="AF7" s="95">
        <v>1.98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2.1</v>
      </c>
      <c r="L8" s="36">
        <f t="shared" si="1"/>
        <v>1.1000000000000001</v>
      </c>
      <c r="M8" s="36">
        <f t="shared" si="2"/>
        <v>0.25</v>
      </c>
      <c r="N8" s="90">
        <v>0.5</v>
      </c>
      <c r="P8" s="189">
        <f t="shared" si="3"/>
        <v>2.2222222222222223</v>
      </c>
      <c r="Q8" s="190"/>
      <c r="R8" s="185">
        <v>40</v>
      </c>
      <c r="S8" s="186"/>
      <c r="V8" s="176"/>
      <c r="W8" s="176"/>
      <c r="X8" s="177"/>
      <c r="Y8" s="117"/>
      <c r="Z8" s="118"/>
      <c r="AC8" s="5"/>
      <c r="AD8" s="6">
        <v>2</v>
      </c>
      <c r="AE8" s="95">
        <v>4.2</v>
      </c>
      <c r="AF8" s="95">
        <v>2.2000000000000002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2.15</v>
      </c>
      <c r="L9" s="37">
        <f t="shared" si="1"/>
        <v>1.1000000000000001</v>
      </c>
      <c r="M9" s="37">
        <f t="shared" si="2"/>
        <v>0.25</v>
      </c>
      <c r="N9" s="91">
        <v>0.5</v>
      </c>
      <c r="P9" s="189">
        <f t="shared" si="3"/>
        <v>2.7777777777777777</v>
      </c>
      <c r="Q9" s="190"/>
      <c r="R9" s="204">
        <v>50</v>
      </c>
      <c r="S9" s="205"/>
      <c r="V9" s="117"/>
      <c r="W9" s="117"/>
      <c r="X9" s="117"/>
      <c r="Y9" s="117"/>
      <c r="Z9" s="118"/>
      <c r="AC9" s="7"/>
      <c r="AD9" s="8">
        <v>3</v>
      </c>
      <c r="AE9" s="97">
        <v>4.3</v>
      </c>
      <c r="AF9" s="97">
        <v>2.2000000000000002</v>
      </c>
      <c r="AG9" s="98">
        <v>0.5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9</v>
      </c>
      <c r="J10" s="6">
        <v>1</v>
      </c>
      <c r="K10" s="63">
        <f t="shared" si="0"/>
        <v>2.1949999999999998</v>
      </c>
      <c r="L10" s="36">
        <f t="shared" si="1"/>
        <v>1.1499999999999999</v>
      </c>
      <c r="M10" s="36">
        <f t="shared" si="2"/>
        <v>0.25</v>
      </c>
      <c r="N10" s="90">
        <v>0.5</v>
      </c>
      <c r="P10" s="189">
        <f t="shared" si="3"/>
        <v>3.333333333333333</v>
      </c>
      <c r="Q10" s="190"/>
      <c r="R10" s="204">
        <v>60</v>
      </c>
      <c r="S10" s="205"/>
      <c r="V10" s="117"/>
      <c r="W10" s="117"/>
      <c r="X10" s="117"/>
      <c r="Y10" s="117"/>
      <c r="Z10" s="118"/>
      <c r="AC10" s="5" t="s">
        <v>9</v>
      </c>
      <c r="AD10" s="6">
        <v>1</v>
      </c>
      <c r="AE10" s="95">
        <v>4.3899999999999997</v>
      </c>
      <c r="AF10" s="95">
        <v>2.2999999999999998</v>
      </c>
      <c r="AG10" s="96">
        <v>0.5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2.3050000000000002</v>
      </c>
      <c r="L11" s="36">
        <f t="shared" si="1"/>
        <v>1.1499999999999999</v>
      </c>
      <c r="M11" s="36">
        <f t="shared" si="2"/>
        <v>0.25</v>
      </c>
      <c r="N11" s="90">
        <v>0.5</v>
      </c>
      <c r="P11" s="189">
        <f t="shared" si="3"/>
        <v>3.8888888888888888</v>
      </c>
      <c r="Q11" s="190"/>
      <c r="R11" s="185">
        <v>70</v>
      </c>
      <c r="S11" s="186"/>
      <c r="AC11" s="5"/>
      <c r="AD11" s="6">
        <v>2</v>
      </c>
      <c r="AE11" s="95">
        <v>4.6100000000000003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2.4249999999999998</v>
      </c>
      <c r="L12" s="37">
        <f t="shared" si="1"/>
        <v>1.1499999999999999</v>
      </c>
      <c r="M12" s="37">
        <f t="shared" si="2"/>
        <v>0.3</v>
      </c>
      <c r="N12" s="91">
        <v>0.5</v>
      </c>
      <c r="P12" s="189">
        <f t="shared" si="3"/>
        <v>4.4444444444444446</v>
      </c>
      <c r="Q12" s="190"/>
      <c r="R12" s="204">
        <v>80</v>
      </c>
      <c r="S12" s="205"/>
      <c r="AC12" s="7"/>
      <c r="AD12" s="8">
        <v>3</v>
      </c>
      <c r="AE12" s="97">
        <v>4.8499999999999996</v>
      </c>
      <c r="AF12" s="97">
        <v>2.2999999999999998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11</v>
      </c>
      <c r="J13" s="6">
        <v>1</v>
      </c>
      <c r="K13" s="63">
        <f t="shared" si="0"/>
        <v>2.38</v>
      </c>
      <c r="L13" s="36">
        <f t="shared" si="1"/>
        <v>1.5</v>
      </c>
      <c r="M13" s="36">
        <f t="shared" si="2"/>
        <v>0.3</v>
      </c>
      <c r="N13" s="90">
        <v>0.5</v>
      </c>
      <c r="P13" s="189">
        <f t="shared" si="3"/>
        <v>1.1111111111111112</v>
      </c>
      <c r="Q13" s="190"/>
      <c r="R13" s="157">
        <f t="shared" ref="R13:R21" si="4">R4*$C$28</f>
        <v>20</v>
      </c>
      <c r="S13" s="158" t="str">
        <f t="shared" ref="S13:S21" si="5">CONCATENATE(R4,$D$28,$C$28)</f>
        <v>10  x  2</v>
      </c>
      <c r="AC13" s="5" t="s">
        <v>11</v>
      </c>
      <c r="AD13" s="6">
        <v>1</v>
      </c>
      <c r="AE13" s="95">
        <v>4.76</v>
      </c>
      <c r="AF13" s="95">
        <v>3</v>
      </c>
      <c r="AG13" s="96">
        <v>0.6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3</v>
      </c>
      <c r="L14" s="36">
        <f t="shared" si="1"/>
        <v>1.7999999999999998</v>
      </c>
      <c r="M14" s="36">
        <f t="shared" si="2"/>
        <v>0.42</v>
      </c>
      <c r="N14" s="90">
        <v>0.6</v>
      </c>
      <c r="P14" s="189">
        <f t="shared" si="3"/>
        <v>1.6666666666666665</v>
      </c>
      <c r="Q14" s="190"/>
      <c r="R14" s="157">
        <f t="shared" si="4"/>
        <v>30</v>
      </c>
      <c r="S14" s="159" t="str">
        <f t="shared" si="5"/>
        <v>15  x  2</v>
      </c>
      <c r="AC14" s="5"/>
      <c r="AD14" s="6">
        <v>2</v>
      </c>
      <c r="AE14" s="95">
        <v>5</v>
      </c>
      <c r="AF14" s="95">
        <v>3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3.29</v>
      </c>
      <c r="L15" s="37">
        <f t="shared" si="1"/>
        <v>2.0999999999999996</v>
      </c>
      <c r="M15" s="37">
        <f t="shared" si="2"/>
        <v>0.48999999999999994</v>
      </c>
      <c r="N15" s="91">
        <v>0.7</v>
      </c>
      <c r="P15" s="189">
        <f t="shared" si="3"/>
        <v>2.2222222222222223</v>
      </c>
      <c r="Q15" s="190"/>
      <c r="R15" s="157">
        <f t="shared" si="4"/>
        <v>40</v>
      </c>
      <c r="S15" s="159" t="str">
        <f t="shared" si="5"/>
        <v>20  x  2</v>
      </c>
      <c r="AC15" s="7"/>
      <c r="AD15" s="8">
        <v>3</v>
      </c>
      <c r="AE15" s="97">
        <v>4.7</v>
      </c>
      <c r="AF15" s="97">
        <v>3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0.2</v>
      </c>
      <c r="F16" s="11" t="s">
        <v>7</v>
      </c>
      <c r="I16" s="5" t="s">
        <v>13</v>
      </c>
      <c r="J16" s="6">
        <v>1</v>
      </c>
      <c r="K16" s="63">
        <f t="shared" si="0"/>
        <v>3.6</v>
      </c>
      <c r="L16" s="36">
        <f t="shared" si="1"/>
        <v>2.8000000000000003</v>
      </c>
      <c r="M16" s="36">
        <f t="shared" si="2"/>
        <v>0.55999999999999994</v>
      </c>
      <c r="N16" s="90">
        <v>0.8</v>
      </c>
      <c r="P16" s="189">
        <f t="shared" si="3"/>
        <v>3.333333333333333</v>
      </c>
      <c r="Q16" s="190"/>
      <c r="R16" s="157">
        <f t="shared" si="4"/>
        <v>60</v>
      </c>
      <c r="S16" s="159" t="str">
        <f t="shared" si="5"/>
        <v>30  x  2</v>
      </c>
      <c r="AC16" s="5" t="s">
        <v>13</v>
      </c>
      <c r="AD16" s="6">
        <v>1</v>
      </c>
      <c r="AE16" s="95">
        <v>4.5</v>
      </c>
      <c r="AF16" s="95">
        <v>3.5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1.5</v>
      </c>
      <c r="F17" s="11" t="s">
        <v>7</v>
      </c>
      <c r="I17" s="5"/>
      <c r="J17" s="6">
        <v>2</v>
      </c>
      <c r="K17" s="63">
        <f t="shared" si="0"/>
        <v>3.9600000000000004</v>
      </c>
      <c r="L17" s="36">
        <f t="shared" si="1"/>
        <v>3.15</v>
      </c>
      <c r="M17" s="36">
        <f t="shared" si="2"/>
        <v>0.63</v>
      </c>
      <c r="N17" s="90">
        <v>0.9</v>
      </c>
      <c r="P17" s="189">
        <f t="shared" si="3"/>
        <v>4.4444444444444446</v>
      </c>
      <c r="Q17" s="190"/>
      <c r="R17" s="157">
        <f t="shared" si="4"/>
        <v>80</v>
      </c>
      <c r="S17" s="159" t="str">
        <f t="shared" si="5"/>
        <v>40  x  2</v>
      </c>
      <c r="AC17" s="5"/>
      <c r="AD17" s="6">
        <v>2</v>
      </c>
      <c r="AE17" s="95">
        <v>4.4000000000000004</v>
      </c>
      <c r="AF17" s="95">
        <v>3.5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3.333333333333333</v>
      </c>
      <c r="F18" s="11" t="s">
        <v>10</v>
      </c>
      <c r="I18" s="7"/>
      <c r="J18" s="8">
        <v>3</v>
      </c>
      <c r="K18" s="64">
        <f t="shared" si="0"/>
        <v>4.3</v>
      </c>
      <c r="L18" s="37">
        <f t="shared" si="1"/>
        <v>3.5</v>
      </c>
      <c r="M18" s="37">
        <f t="shared" si="2"/>
        <v>0.6</v>
      </c>
      <c r="N18" s="91">
        <v>1</v>
      </c>
      <c r="P18" s="189">
        <f t="shared" si="3"/>
        <v>5.5555555555555554</v>
      </c>
      <c r="Q18" s="190"/>
      <c r="R18" s="157">
        <f t="shared" si="4"/>
        <v>100</v>
      </c>
      <c r="S18" s="159" t="str">
        <f t="shared" si="5"/>
        <v>50  x  2</v>
      </c>
      <c r="AC18" s="7"/>
      <c r="AD18" s="8">
        <v>3</v>
      </c>
      <c r="AE18" s="97">
        <v>4.3</v>
      </c>
      <c r="AF18" s="97">
        <v>3.5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40</v>
      </c>
      <c r="F19" s="11" t="s">
        <v>7</v>
      </c>
      <c r="I19" s="5" t="s">
        <v>16</v>
      </c>
      <c r="J19" s="6">
        <v>1</v>
      </c>
      <c r="K19" s="63">
        <f t="shared" si="0"/>
        <v>3.8</v>
      </c>
      <c r="L19" s="36">
        <f t="shared" si="1"/>
        <v>3</v>
      </c>
      <c r="M19" s="36">
        <f t="shared" si="2"/>
        <v>0.5</v>
      </c>
      <c r="N19" s="90">
        <v>1</v>
      </c>
      <c r="P19" s="189">
        <f t="shared" si="3"/>
        <v>6.6666666666666661</v>
      </c>
      <c r="Q19" s="190"/>
      <c r="R19" s="157">
        <f t="shared" si="4"/>
        <v>120</v>
      </c>
      <c r="S19" s="159" t="str">
        <f t="shared" si="5"/>
        <v>60  x  2</v>
      </c>
      <c r="AC19" s="5" t="s">
        <v>16</v>
      </c>
      <c r="AD19" s="6">
        <v>1</v>
      </c>
      <c r="AE19" s="95">
        <v>3.8</v>
      </c>
      <c r="AF19" s="95">
        <v>3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6</v>
      </c>
      <c r="F20" s="11" t="s">
        <v>15</v>
      </c>
      <c r="I20" s="5"/>
      <c r="J20" s="6">
        <v>2</v>
      </c>
      <c r="K20" s="63">
        <f t="shared" si="0"/>
        <v>3.8</v>
      </c>
      <c r="L20" s="36">
        <f t="shared" si="1"/>
        <v>2.6</v>
      </c>
      <c r="M20" s="36">
        <f t="shared" si="2"/>
        <v>0.5</v>
      </c>
      <c r="N20" s="90">
        <v>1</v>
      </c>
      <c r="P20" s="189">
        <f t="shared" si="3"/>
        <v>7.7777777777777777</v>
      </c>
      <c r="Q20" s="190"/>
      <c r="R20" s="157">
        <f t="shared" si="4"/>
        <v>140</v>
      </c>
      <c r="S20" s="159" t="str">
        <f t="shared" si="5"/>
        <v>70  x  2</v>
      </c>
      <c r="AC20" s="5"/>
      <c r="AD20" s="6">
        <v>2</v>
      </c>
      <c r="AE20" s="95">
        <v>3.8</v>
      </c>
      <c r="AF20" s="95">
        <v>2.6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1.2</v>
      </c>
      <c r="F21" s="12" t="s">
        <v>18</v>
      </c>
      <c r="I21" s="9"/>
      <c r="J21" s="10">
        <v>3</v>
      </c>
      <c r="K21" s="65">
        <f t="shared" si="0"/>
        <v>3.2</v>
      </c>
      <c r="L21" s="38">
        <f t="shared" si="1"/>
        <v>2.4</v>
      </c>
      <c r="M21" s="38">
        <f t="shared" si="2"/>
        <v>0.4</v>
      </c>
      <c r="N21" s="92">
        <v>1</v>
      </c>
      <c r="P21" s="187">
        <f t="shared" si="3"/>
        <v>8.8888888888888893</v>
      </c>
      <c r="Q21" s="188"/>
      <c r="R21" s="160">
        <f t="shared" si="4"/>
        <v>160</v>
      </c>
      <c r="S21" s="161" t="str">
        <f t="shared" si="5"/>
        <v>80  x  2</v>
      </c>
      <c r="AA21" s="4"/>
      <c r="AB21" s="4"/>
      <c r="AC21" s="9"/>
      <c r="AD21" s="10">
        <v>3</v>
      </c>
      <c r="AE21" s="99">
        <v>3.2</v>
      </c>
      <c r="AF21" s="99">
        <v>2.4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2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0</v>
      </c>
      <c r="S27" s="31">
        <f t="shared" ref="S27:S44" si="18">$C$25*60/($G27*$E$21*0.8)</f>
        <v>12.499999999999998</v>
      </c>
      <c r="V27" s="233">
        <f t="shared" ref="V27:V44" si="19">R4</f>
        <v>10</v>
      </c>
      <c r="W27" s="234"/>
      <c r="X27" s="18">
        <f t="shared" ref="X27:AG27" si="20">$C$25*100*60/($R4*$E$21*X$26)</f>
        <v>4999.9999999999991</v>
      </c>
      <c r="Y27" s="19">
        <f t="shared" si="20"/>
        <v>2499.9999999999995</v>
      </c>
      <c r="Z27" s="19">
        <f t="shared" si="20"/>
        <v>1666.6666666666667</v>
      </c>
      <c r="AA27" s="19">
        <f t="shared" si="20"/>
        <v>1249.9999999999998</v>
      </c>
      <c r="AB27" s="19">
        <f t="shared" si="20"/>
        <v>1000</v>
      </c>
      <c r="AC27" s="19">
        <f t="shared" si="20"/>
        <v>833.33333333333337</v>
      </c>
      <c r="AD27" s="19">
        <f t="shared" si="20"/>
        <v>714.28571428571445</v>
      </c>
      <c r="AE27" s="19">
        <f t="shared" si="20"/>
        <v>624.99999999999989</v>
      </c>
      <c r="AF27" s="19">
        <f t="shared" si="20"/>
        <v>555.55555555555554</v>
      </c>
      <c r="AG27" s="20">
        <f t="shared" si="20"/>
        <v>500</v>
      </c>
    </row>
    <row r="28" spans="1:33" ht="12.75" customHeight="1" x14ac:dyDescent="0.2">
      <c r="A28" s="192"/>
      <c r="B28" s="48"/>
      <c r="C28" s="121">
        <v>2</v>
      </c>
      <c r="D28" s="115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0</v>
      </c>
      <c r="P28" s="4">
        <f t="shared" si="15"/>
        <v>0</v>
      </c>
      <c r="Q28" s="4">
        <f t="shared" si="16"/>
        <v>0</v>
      </c>
      <c r="R28" s="14">
        <f t="shared" si="17"/>
        <v>0</v>
      </c>
      <c r="S28" s="32">
        <f t="shared" si="18"/>
        <v>8.3333333333333339</v>
      </c>
      <c r="V28" s="183">
        <f t="shared" si="19"/>
        <v>15</v>
      </c>
      <c r="W28" s="184"/>
      <c r="X28" s="13">
        <f t="shared" ref="X28:AG28" si="21">$C$25*100*60/($R5*$E$21*X$26)</f>
        <v>3333.333333333333</v>
      </c>
      <c r="Y28" s="4">
        <f t="shared" si="21"/>
        <v>1666.6666666666665</v>
      </c>
      <c r="Z28" s="4">
        <f t="shared" si="21"/>
        <v>1111.1111111111113</v>
      </c>
      <c r="AA28" s="4">
        <f t="shared" si="21"/>
        <v>833.33333333333326</v>
      </c>
      <c r="AB28" s="4">
        <f t="shared" si="21"/>
        <v>666.66666666666663</v>
      </c>
      <c r="AC28" s="4">
        <f t="shared" si="21"/>
        <v>555.55555555555566</v>
      </c>
      <c r="AD28" s="4">
        <f t="shared" si="21"/>
        <v>476.1904761904762</v>
      </c>
      <c r="AE28" s="4">
        <f t="shared" si="21"/>
        <v>416.66666666666663</v>
      </c>
      <c r="AF28" s="4">
        <f t="shared" si="21"/>
        <v>370.37037037037038</v>
      </c>
      <c r="AG28" s="14">
        <f t="shared" si="21"/>
        <v>333.33333333333331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0</v>
      </c>
      <c r="O29" s="4">
        <f t="shared" si="14"/>
        <v>0</v>
      </c>
      <c r="P29" s="4">
        <f t="shared" si="15"/>
        <v>0</v>
      </c>
      <c r="Q29" s="4">
        <f t="shared" si="16"/>
        <v>0</v>
      </c>
      <c r="R29" s="14">
        <f t="shared" si="17"/>
        <v>0</v>
      </c>
      <c r="S29" s="32">
        <f t="shared" si="18"/>
        <v>6.2499999999999991</v>
      </c>
      <c r="V29" s="183">
        <f t="shared" si="19"/>
        <v>20</v>
      </c>
      <c r="W29" s="184"/>
      <c r="X29" s="13">
        <f t="shared" ref="X29:AG29" si="22">$C$25*100*60/($R6*$E$21*X$26)</f>
        <v>2499.9999999999995</v>
      </c>
      <c r="Y29" s="4">
        <f t="shared" si="22"/>
        <v>1249.9999999999998</v>
      </c>
      <c r="Z29" s="4">
        <f t="shared" si="22"/>
        <v>833.33333333333337</v>
      </c>
      <c r="AA29" s="4">
        <f t="shared" si="22"/>
        <v>624.99999999999989</v>
      </c>
      <c r="AB29" s="4">
        <f t="shared" si="22"/>
        <v>500</v>
      </c>
      <c r="AC29" s="4">
        <f t="shared" si="22"/>
        <v>416.66666666666669</v>
      </c>
      <c r="AD29" s="4">
        <f t="shared" si="22"/>
        <v>357.14285714285722</v>
      </c>
      <c r="AE29" s="4">
        <f t="shared" si="22"/>
        <v>312.49999999999994</v>
      </c>
      <c r="AF29" s="4">
        <f t="shared" si="22"/>
        <v>277.77777777777777</v>
      </c>
      <c r="AG29" s="14">
        <f t="shared" si="22"/>
        <v>250</v>
      </c>
    </row>
    <row r="30" spans="1:33" x14ac:dyDescent="0.2">
      <c r="A30" s="192"/>
      <c r="B30" s="48"/>
      <c r="G30" s="183">
        <f t="shared" si="7"/>
        <v>30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0</v>
      </c>
      <c r="N30" s="4">
        <f t="shared" si="13"/>
        <v>0</v>
      </c>
      <c r="O30" s="4">
        <f t="shared" si="14"/>
        <v>8.4</v>
      </c>
      <c r="P30" s="4">
        <f t="shared" si="15"/>
        <v>9.6000000000000014</v>
      </c>
      <c r="Q30" s="4">
        <f t="shared" si="16"/>
        <v>10.799999999999999</v>
      </c>
      <c r="R30" s="14">
        <f t="shared" si="17"/>
        <v>12</v>
      </c>
      <c r="S30" s="32">
        <f t="shared" si="18"/>
        <v>4.166666666666667</v>
      </c>
      <c r="V30" s="183">
        <f t="shared" si="19"/>
        <v>30</v>
      </c>
      <c r="W30" s="184"/>
      <c r="X30" s="13">
        <f t="shared" ref="X30:AG30" si="23">$C$25*100*60/($R7*$E$21*X$26)</f>
        <v>1666.6666666666665</v>
      </c>
      <c r="Y30" s="4">
        <f t="shared" si="23"/>
        <v>833.33333333333326</v>
      </c>
      <c r="Z30" s="4">
        <f t="shared" si="23"/>
        <v>555.55555555555566</v>
      </c>
      <c r="AA30" s="4">
        <f t="shared" si="23"/>
        <v>416.66666666666663</v>
      </c>
      <c r="AB30" s="4">
        <f t="shared" si="23"/>
        <v>333.33333333333331</v>
      </c>
      <c r="AC30" s="4">
        <f t="shared" si="23"/>
        <v>277.77777777777783</v>
      </c>
      <c r="AD30" s="4">
        <f t="shared" si="23"/>
        <v>238.0952380952381</v>
      </c>
      <c r="AE30" s="4">
        <f t="shared" si="23"/>
        <v>208.33333333333331</v>
      </c>
      <c r="AF30" s="4">
        <f t="shared" si="23"/>
        <v>185.18518518518519</v>
      </c>
      <c r="AG30" s="14">
        <f t="shared" si="23"/>
        <v>166.66666666666666</v>
      </c>
    </row>
    <row r="31" spans="1:33" x14ac:dyDescent="0.2">
      <c r="A31" s="192"/>
      <c r="B31" s="48"/>
      <c r="G31" s="183">
        <f t="shared" si="7"/>
        <v>40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0</v>
      </c>
      <c r="M31" s="4">
        <f t="shared" si="12"/>
        <v>0</v>
      </c>
      <c r="N31" s="4">
        <f t="shared" si="13"/>
        <v>9.6</v>
      </c>
      <c r="O31" s="4">
        <f t="shared" si="14"/>
        <v>11.199999999999998</v>
      </c>
      <c r="P31" s="4">
        <f t="shared" si="15"/>
        <v>12.800000000000002</v>
      </c>
      <c r="Q31" s="4">
        <f t="shared" si="16"/>
        <v>14.4</v>
      </c>
      <c r="R31" s="14">
        <f t="shared" si="17"/>
        <v>16</v>
      </c>
      <c r="S31" s="32">
        <f t="shared" si="18"/>
        <v>3.1249999999999996</v>
      </c>
      <c r="V31" s="183">
        <f t="shared" si="19"/>
        <v>40</v>
      </c>
      <c r="W31" s="184"/>
      <c r="X31" s="13">
        <f t="shared" ref="X31:AG31" si="24">$C$25*100*60/($R8*$E$21*X$26)</f>
        <v>1249.9999999999998</v>
      </c>
      <c r="Y31" s="4">
        <f t="shared" si="24"/>
        <v>624.99999999999989</v>
      </c>
      <c r="Z31" s="4">
        <f t="shared" si="24"/>
        <v>416.66666666666669</v>
      </c>
      <c r="AA31" s="4">
        <f t="shared" si="24"/>
        <v>312.49999999999994</v>
      </c>
      <c r="AB31" s="4">
        <f t="shared" si="24"/>
        <v>250</v>
      </c>
      <c r="AC31" s="4">
        <f t="shared" si="24"/>
        <v>208.33333333333334</v>
      </c>
      <c r="AD31" s="4">
        <f t="shared" si="24"/>
        <v>178.57142857142861</v>
      </c>
      <c r="AE31" s="4">
        <f t="shared" si="24"/>
        <v>156.24999999999997</v>
      </c>
      <c r="AF31" s="4">
        <f t="shared" si="24"/>
        <v>138.88888888888889</v>
      </c>
      <c r="AG31" s="14">
        <f t="shared" si="24"/>
        <v>125</v>
      </c>
    </row>
    <row r="32" spans="1:33" x14ac:dyDescent="0.2">
      <c r="A32" s="192"/>
      <c r="B32" s="48"/>
      <c r="G32" s="183">
        <f t="shared" si="7"/>
        <v>50</v>
      </c>
      <c r="H32" s="184"/>
      <c r="I32" s="13">
        <f t="shared" si="8"/>
        <v>0</v>
      </c>
      <c r="J32" s="4">
        <f t="shared" si="9"/>
        <v>0</v>
      </c>
      <c r="K32" s="4">
        <f t="shared" si="10"/>
        <v>0</v>
      </c>
      <c r="L32" s="4">
        <f t="shared" si="11"/>
        <v>0</v>
      </c>
      <c r="M32" s="4">
        <f t="shared" si="12"/>
        <v>10</v>
      </c>
      <c r="N32" s="4">
        <f t="shared" si="13"/>
        <v>12</v>
      </c>
      <c r="O32" s="4">
        <f t="shared" si="14"/>
        <v>14</v>
      </c>
      <c r="P32" s="4">
        <f t="shared" si="15"/>
        <v>16</v>
      </c>
      <c r="Q32" s="4">
        <f t="shared" si="16"/>
        <v>18</v>
      </c>
      <c r="R32" s="14">
        <f t="shared" si="17"/>
        <v>20</v>
      </c>
      <c r="S32" s="32">
        <f t="shared" si="18"/>
        <v>2.5</v>
      </c>
      <c r="V32" s="183">
        <f t="shared" si="19"/>
        <v>50</v>
      </c>
      <c r="W32" s="184"/>
      <c r="X32" s="13">
        <f t="shared" ref="X32:AG32" si="25">$C$25*100*60/($R9*$E$21*X$26)</f>
        <v>1000</v>
      </c>
      <c r="Y32" s="4">
        <f t="shared" si="25"/>
        <v>500</v>
      </c>
      <c r="Z32" s="4">
        <f t="shared" si="25"/>
        <v>333.33333333333331</v>
      </c>
      <c r="AA32" s="4">
        <f t="shared" si="25"/>
        <v>250</v>
      </c>
      <c r="AB32" s="4">
        <f t="shared" si="25"/>
        <v>200</v>
      </c>
      <c r="AC32" s="4">
        <f t="shared" si="25"/>
        <v>166.66666666666666</v>
      </c>
      <c r="AD32" s="4">
        <f t="shared" si="25"/>
        <v>142.85714285714286</v>
      </c>
      <c r="AE32" s="4">
        <f t="shared" si="25"/>
        <v>125</v>
      </c>
      <c r="AF32" s="4">
        <f t="shared" si="25"/>
        <v>111.11111111111111</v>
      </c>
      <c r="AG32" s="14">
        <f t="shared" si="25"/>
        <v>100</v>
      </c>
    </row>
    <row r="33" spans="1:33" x14ac:dyDescent="0.2">
      <c r="A33" s="192"/>
      <c r="B33" s="48"/>
      <c r="G33" s="183">
        <f t="shared" si="7"/>
        <v>60</v>
      </c>
      <c r="H33" s="184"/>
      <c r="I33" s="13">
        <f t="shared" si="8"/>
        <v>0</v>
      </c>
      <c r="J33" s="4">
        <f t="shared" si="9"/>
        <v>0</v>
      </c>
      <c r="K33" s="4">
        <f t="shared" si="10"/>
        <v>0</v>
      </c>
      <c r="L33" s="4">
        <f t="shared" si="11"/>
        <v>9.6000000000000014</v>
      </c>
      <c r="M33" s="4">
        <f t="shared" si="12"/>
        <v>12</v>
      </c>
      <c r="N33" s="4">
        <f t="shared" si="13"/>
        <v>14.399999999999997</v>
      </c>
      <c r="O33" s="4">
        <f t="shared" si="14"/>
        <v>16.8</v>
      </c>
      <c r="P33" s="4">
        <f t="shared" si="15"/>
        <v>19.200000000000003</v>
      </c>
      <c r="Q33" s="4">
        <f t="shared" si="16"/>
        <v>21.599999999999998</v>
      </c>
      <c r="R33" s="14">
        <f t="shared" si="17"/>
        <v>24</v>
      </c>
      <c r="S33" s="32">
        <f t="shared" si="18"/>
        <v>2.0833333333333335</v>
      </c>
      <c r="V33" s="183">
        <f t="shared" si="19"/>
        <v>60</v>
      </c>
      <c r="W33" s="184"/>
      <c r="X33" s="13">
        <f t="shared" ref="X33:AG33" si="26">$C$25*100*60/($R10*$E$21*X$26)</f>
        <v>833.33333333333326</v>
      </c>
      <c r="Y33" s="4">
        <f t="shared" si="26"/>
        <v>416.66666666666663</v>
      </c>
      <c r="Z33" s="4">
        <f t="shared" si="26"/>
        <v>277.77777777777783</v>
      </c>
      <c r="AA33" s="4">
        <f t="shared" si="26"/>
        <v>208.33333333333331</v>
      </c>
      <c r="AB33" s="4">
        <f t="shared" si="26"/>
        <v>166.66666666666666</v>
      </c>
      <c r="AC33" s="4">
        <f t="shared" si="26"/>
        <v>138.88888888888891</v>
      </c>
      <c r="AD33" s="4">
        <f t="shared" si="26"/>
        <v>119.04761904761905</v>
      </c>
      <c r="AE33" s="4">
        <f t="shared" si="26"/>
        <v>104.16666666666666</v>
      </c>
      <c r="AF33" s="4">
        <f t="shared" si="26"/>
        <v>92.592592592592595</v>
      </c>
      <c r="AG33" s="14">
        <f t="shared" si="26"/>
        <v>83.333333333333329</v>
      </c>
    </row>
    <row r="34" spans="1:33" x14ac:dyDescent="0.2">
      <c r="A34" s="192"/>
      <c r="B34" s="48"/>
      <c r="G34" s="183">
        <f t="shared" si="7"/>
        <v>70</v>
      </c>
      <c r="H34" s="184"/>
      <c r="I34" s="13">
        <f t="shared" si="8"/>
        <v>0</v>
      </c>
      <c r="J34" s="4">
        <f t="shared" si="9"/>
        <v>0</v>
      </c>
      <c r="K34" s="4">
        <f t="shared" si="10"/>
        <v>8.4</v>
      </c>
      <c r="L34" s="4">
        <f t="shared" si="11"/>
        <v>11.200000000000001</v>
      </c>
      <c r="M34" s="4">
        <f t="shared" si="12"/>
        <v>14</v>
      </c>
      <c r="N34" s="4">
        <f t="shared" si="13"/>
        <v>16.8</v>
      </c>
      <c r="O34" s="4">
        <f t="shared" si="14"/>
        <v>19.599999999999998</v>
      </c>
      <c r="P34" s="4">
        <f t="shared" si="15"/>
        <v>22.400000000000002</v>
      </c>
      <c r="Q34" s="4">
        <f t="shared" si="16"/>
        <v>25.200000000000003</v>
      </c>
      <c r="R34" s="14">
        <f t="shared" si="17"/>
        <v>28</v>
      </c>
      <c r="S34" s="32">
        <f t="shared" si="18"/>
        <v>1.7857142857142856</v>
      </c>
      <c r="V34" s="183">
        <f t="shared" si="19"/>
        <v>70</v>
      </c>
      <c r="W34" s="184"/>
      <c r="X34" s="13">
        <f t="shared" ref="X34:AG34" si="27">$C$25*100*60/($R11*$E$21*X$26)</f>
        <v>714.28571428571422</v>
      </c>
      <c r="Y34" s="4">
        <f t="shared" si="27"/>
        <v>357.14285714285711</v>
      </c>
      <c r="Z34" s="4">
        <f t="shared" si="27"/>
        <v>238.0952380952381</v>
      </c>
      <c r="AA34" s="4">
        <f t="shared" si="27"/>
        <v>178.57142857142856</v>
      </c>
      <c r="AB34" s="4">
        <f t="shared" si="27"/>
        <v>142.85714285714286</v>
      </c>
      <c r="AC34" s="4">
        <f t="shared" si="27"/>
        <v>119.04761904761905</v>
      </c>
      <c r="AD34" s="4">
        <f t="shared" si="27"/>
        <v>102.04081632653062</v>
      </c>
      <c r="AE34" s="4">
        <f t="shared" si="27"/>
        <v>89.285714285714278</v>
      </c>
      <c r="AF34" s="4">
        <f t="shared" si="27"/>
        <v>79.365079365079353</v>
      </c>
      <c r="AG34" s="14">
        <f t="shared" si="27"/>
        <v>71.428571428571431</v>
      </c>
    </row>
    <row r="35" spans="1:33" x14ac:dyDescent="0.2">
      <c r="A35" s="192"/>
      <c r="B35" s="48"/>
      <c r="G35" s="183">
        <f t="shared" si="7"/>
        <v>80</v>
      </c>
      <c r="H35" s="184"/>
      <c r="I35" s="13">
        <f t="shared" si="8"/>
        <v>0</v>
      </c>
      <c r="J35" s="4">
        <f t="shared" si="9"/>
        <v>0</v>
      </c>
      <c r="K35" s="4">
        <f t="shared" si="10"/>
        <v>9.6</v>
      </c>
      <c r="L35" s="4">
        <f t="shared" si="11"/>
        <v>12.800000000000002</v>
      </c>
      <c r="M35" s="4">
        <f t="shared" si="12"/>
        <v>16</v>
      </c>
      <c r="N35" s="4">
        <f t="shared" si="13"/>
        <v>19.2</v>
      </c>
      <c r="O35" s="4">
        <f t="shared" si="14"/>
        <v>22.399999999999995</v>
      </c>
      <c r="P35" s="4">
        <f t="shared" si="15"/>
        <v>25.600000000000005</v>
      </c>
      <c r="Q35" s="4">
        <f t="shared" si="16"/>
        <v>28.8</v>
      </c>
      <c r="R35" s="14">
        <f t="shared" si="17"/>
        <v>32</v>
      </c>
      <c r="S35" s="32">
        <f t="shared" si="18"/>
        <v>1.5624999999999998</v>
      </c>
      <c r="V35" s="183">
        <f t="shared" si="19"/>
        <v>80</v>
      </c>
      <c r="W35" s="184"/>
      <c r="X35" s="13">
        <f t="shared" ref="X35:AG35" si="28">$C$25*100*60/($R12*$E$21*X$26)</f>
        <v>624.99999999999989</v>
      </c>
      <c r="Y35" s="4">
        <f t="shared" si="28"/>
        <v>312.49999999999994</v>
      </c>
      <c r="Z35" s="4">
        <f t="shared" si="28"/>
        <v>208.33333333333334</v>
      </c>
      <c r="AA35" s="4">
        <f t="shared" si="28"/>
        <v>156.24999999999997</v>
      </c>
      <c r="AB35" s="4">
        <f t="shared" si="28"/>
        <v>125</v>
      </c>
      <c r="AC35" s="4">
        <f t="shared" si="28"/>
        <v>104.16666666666667</v>
      </c>
      <c r="AD35" s="4">
        <f t="shared" si="28"/>
        <v>89.285714285714306</v>
      </c>
      <c r="AE35" s="4">
        <f t="shared" si="28"/>
        <v>78.124999999999986</v>
      </c>
      <c r="AF35" s="4">
        <f t="shared" si="28"/>
        <v>69.444444444444443</v>
      </c>
      <c r="AG35" s="14">
        <f t="shared" si="28"/>
        <v>62.5</v>
      </c>
    </row>
    <row r="36" spans="1:33" x14ac:dyDescent="0.2">
      <c r="A36" s="192"/>
      <c r="B36" s="48"/>
      <c r="G36" s="183">
        <f t="shared" si="7"/>
        <v>20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0</v>
      </c>
      <c r="M36" s="4">
        <f t="shared" si="12"/>
        <v>0</v>
      </c>
      <c r="N36" s="4">
        <f t="shared" si="13"/>
        <v>0</v>
      </c>
      <c r="O36" s="4">
        <f t="shared" si="14"/>
        <v>0</v>
      </c>
      <c r="P36" s="4">
        <f t="shared" si="15"/>
        <v>0</v>
      </c>
      <c r="Q36" s="4">
        <f t="shared" si="16"/>
        <v>0</v>
      </c>
      <c r="R36" s="14">
        <f t="shared" si="17"/>
        <v>0</v>
      </c>
      <c r="S36" s="32">
        <f t="shared" si="18"/>
        <v>6.2499999999999991</v>
      </c>
      <c r="V36" s="183">
        <f t="shared" si="19"/>
        <v>20</v>
      </c>
      <c r="W36" s="184"/>
      <c r="X36" s="13">
        <f t="shared" ref="X36:AG36" si="29">$C$25*100*60/($R13*$E$21*X$26)</f>
        <v>2499.9999999999995</v>
      </c>
      <c r="Y36" s="4">
        <f t="shared" si="29"/>
        <v>1249.9999999999998</v>
      </c>
      <c r="Z36" s="4">
        <f t="shared" si="29"/>
        <v>833.33333333333337</v>
      </c>
      <c r="AA36" s="4">
        <f t="shared" si="29"/>
        <v>624.99999999999989</v>
      </c>
      <c r="AB36" s="4">
        <f t="shared" si="29"/>
        <v>500</v>
      </c>
      <c r="AC36" s="4">
        <f t="shared" si="29"/>
        <v>416.66666666666669</v>
      </c>
      <c r="AD36" s="4">
        <f t="shared" si="29"/>
        <v>357.14285714285722</v>
      </c>
      <c r="AE36" s="4">
        <f t="shared" si="29"/>
        <v>312.49999999999994</v>
      </c>
      <c r="AF36" s="4">
        <f t="shared" si="29"/>
        <v>277.77777777777777</v>
      </c>
      <c r="AG36" s="14">
        <f t="shared" si="29"/>
        <v>250</v>
      </c>
    </row>
    <row r="37" spans="1:33" x14ac:dyDescent="0.2">
      <c r="A37" s="192"/>
      <c r="B37" s="48"/>
      <c r="G37" s="183">
        <f t="shared" si="7"/>
        <v>30</v>
      </c>
      <c r="H37" s="184"/>
      <c r="I37" s="13">
        <f t="shared" si="8"/>
        <v>0</v>
      </c>
      <c r="J37" s="4">
        <f t="shared" si="9"/>
        <v>0</v>
      </c>
      <c r="K37" s="4">
        <f t="shared" si="10"/>
        <v>0</v>
      </c>
      <c r="L37" s="4">
        <f t="shared" si="11"/>
        <v>0</v>
      </c>
      <c r="M37" s="4">
        <f t="shared" si="12"/>
        <v>0</v>
      </c>
      <c r="N37" s="4">
        <f t="shared" si="13"/>
        <v>0</v>
      </c>
      <c r="O37" s="4">
        <f t="shared" si="14"/>
        <v>8.4</v>
      </c>
      <c r="P37" s="4">
        <f t="shared" si="15"/>
        <v>9.6000000000000014</v>
      </c>
      <c r="Q37" s="4">
        <f t="shared" si="16"/>
        <v>10.799999999999999</v>
      </c>
      <c r="R37" s="14">
        <f t="shared" si="17"/>
        <v>12</v>
      </c>
      <c r="S37" s="32">
        <f t="shared" si="18"/>
        <v>4.166666666666667</v>
      </c>
      <c r="V37" s="183">
        <f t="shared" si="19"/>
        <v>30</v>
      </c>
      <c r="W37" s="184"/>
      <c r="X37" s="13">
        <f t="shared" ref="X37:AG37" si="30">$C$25*100*60/($R14*$E$21*X$26)</f>
        <v>1666.6666666666665</v>
      </c>
      <c r="Y37" s="4">
        <f t="shared" si="30"/>
        <v>833.33333333333326</v>
      </c>
      <c r="Z37" s="4">
        <f t="shared" si="30"/>
        <v>555.55555555555566</v>
      </c>
      <c r="AA37" s="4">
        <f t="shared" si="30"/>
        <v>416.66666666666663</v>
      </c>
      <c r="AB37" s="4">
        <f t="shared" si="30"/>
        <v>333.33333333333331</v>
      </c>
      <c r="AC37" s="4">
        <f t="shared" si="30"/>
        <v>277.77777777777783</v>
      </c>
      <c r="AD37" s="4">
        <f t="shared" si="30"/>
        <v>238.0952380952381</v>
      </c>
      <c r="AE37" s="4">
        <f t="shared" si="30"/>
        <v>208.33333333333331</v>
      </c>
      <c r="AF37" s="4">
        <f t="shared" si="30"/>
        <v>185.18518518518519</v>
      </c>
      <c r="AG37" s="14">
        <f t="shared" si="30"/>
        <v>166.66666666666666</v>
      </c>
    </row>
    <row r="38" spans="1:33" x14ac:dyDescent="0.2">
      <c r="A38" s="192"/>
      <c r="B38" s="48"/>
      <c r="G38" s="183">
        <f t="shared" si="7"/>
        <v>40</v>
      </c>
      <c r="H38" s="184"/>
      <c r="I38" s="13">
        <f t="shared" si="8"/>
        <v>0</v>
      </c>
      <c r="J38" s="4">
        <f t="shared" si="9"/>
        <v>0</v>
      </c>
      <c r="K38" s="4">
        <f t="shared" si="10"/>
        <v>0</v>
      </c>
      <c r="L38" s="4">
        <f t="shared" si="11"/>
        <v>0</v>
      </c>
      <c r="M38" s="4">
        <f t="shared" si="12"/>
        <v>0</v>
      </c>
      <c r="N38" s="4">
        <f t="shared" si="13"/>
        <v>9.6</v>
      </c>
      <c r="O38" s="4">
        <f t="shared" si="14"/>
        <v>11.199999999999998</v>
      </c>
      <c r="P38" s="4">
        <f t="shared" si="15"/>
        <v>12.800000000000002</v>
      </c>
      <c r="Q38" s="4">
        <f t="shared" si="16"/>
        <v>14.4</v>
      </c>
      <c r="R38" s="14">
        <f t="shared" si="17"/>
        <v>16</v>
      </c>
      <c r="S38" s="32">
        <f t="shared" si="18"/>
        <v>3.1249999999999996</v>
      </c>
      <c r="V38" s="183">
        <f t="shared" si="19"/>
        <v>40</v>
      </c>
      <c r="W38" s="184"/>
      <c r="X38" s="13">
        <f t="shared" ref="X38:AG38" si="31">$C$25*100*60/($R15*$E$21*X$26)</f>
        <v>1249.9999999999998</v>
      </c>
      <c r="Y38" s="4">
        <f t="shared" si="31"/>
        <v>624.99999999999989</v>
      </c>
      <c r="Z38" s="4">
        <f t="shared" si="31"/>
        <v>416.66666666666669</v>
      </c>
      <c r="AA38" s="4">
        <f t="shared" si="31"/>
        <v>312.49999999999994</v>
      </c>
      <c r="AB38" s="4">
        <f t="shared" si="31"/>
        <v>250</v>
      </c>
      <c r="AC38" s="4">
        <f t="shared" si="31"/>
        <v>208.33333333333334</v>
      </c>
      <c r="AD38" s="4">
        <f t="shared" si="31"/>
        <v>178.57142857142861</v>
      </c>
      <c r="AE38" s="4">
        <f t="shared" si="31"/>
        <v>156.24999999999997</v>
      </c>
      <c r="AF38" s="4">
        <f t="shared" si="31"/>
        <v>138.88888888888889</v>
      </c>
      <c r="AG38" s="14">
        <f t="shared" si="31"/>
        <v>125</v>
      </c>
    </row>
    <row r="39" spans="1:33" x14ac:dyDescent="0.2">
      <c r="A39" s="192"/>
      <c r="B39" s="48"/>
      <c r="G39" s="183">
        <f t="shared" si="7"/>
        <v>60</v>
      </c>
      <c r="H39" s="184"/>
      <c r="I39" s="13">
        <f t="shared" si="8"/>
        <v>0</v>
      </c>
      <c r="J39" s="4">
        <f t="shared" si="9"/>
        <v>0</v>
      </c>
      <c r="K39" s="4">
        <f t="shared" si="10"/>
        <v>0</v>
      </c>
      <c r="L39" s="4">
        <f t="shared" si="11"/>
        <v>9.6000000000000014</v>
      </c>
      <c r="M39" s="4">
        <f t="shared" si="12"/>
        <v>12</v>
      </c>
      <c r="N39" s="4">
        <f t="shared" si="13"/>
        <v>14.399999999999997</v>
      </c>
      <c r="O39" s="4">
        <f t="shared" si="14"/>
        <v>16.8</v>
      </c>
      <c r="P39" s="4">
        <f t="shared" si="15"/>
        <v>19.200000000000003</v>
      </c>
      <c r="Q39" s="4">
        <f t="shared" si="16"/>
        <v>21.599999999999998</v>
      </c>
      <c r="R39" s="14">
        <f t="shared" si="17"/>
        <v>24</v>
      </c>
      <c r="S39" s="32">
        <f t="shared" si="18"/>
        <v>2.0833333333333335</v>
      </c>
      <c r="V39" s="183">
        <f t="shared" si="19"/>
        <v>60</v>
      </c>
      <c r="W39" s="184"/>
      <c r="X39" s="13">
        <f t="shared" ref="X39:AG39" si="32">$C$25*100*60/($R16*$E$21*X$26)</f>
        <v>833.33333333333326</v>
      </c>
      <c r="Y39" s="4">
        <f t="shared" si="32"/>
        <v>416.66666666666663</v>
      </c>
      <c r="Z39" s="4">
        <f t="shared" si="32"/>
        <v>277.77777777777783</v>
      </c>
      <c r="AA39" s="4">
        <f t="shared" si="32"/>
        <v>208.33333333333331</v>
      </c>
      <c r="AB39" s="4">
        <f t="shared" si="32"/>
        <v>166.66666666666666</v>
      </c>
      <c r="AC39" s="4">
        <f t="shared" si="32"/>
        <v>138.88888888888891</v>
      </c>
      <c r="AD39" s="4">
        <f t="shared" si="32"/>
        <v>119.04761904761905</v>
      </c>
      <c r="AE39" s="4">
        <f t="shared" si="32"/>
        <v>104.16666666666666</v>
      </c>
      <c r="AF39" s="4">
        <f t="shared" si="32"/>
        <v>92.592592592592595</v>
      </c>
      <c r="AG39" s="14">
        <f t="shared" si="32"/>
        <v>83.333333333333329</v>
      </c>
    </row>
    <row r="40" spans="1:33" x14ac:dyDescent="0.2">
      <c r="A40" s="192"/>
      <c r="B40" s="48"/>
      <c r="G40" s="183">
        <f t="shared" si="7"/>
        <v>80</v>
      </c>
      <c r="H40" s="184"/>
      <c r="I40" s="13">
        <f t="shared" si="8"/>
        <v>0</v>
      </c>
      <c r="J40" s="4">
        <f t="shared" si="9"/>
        <v>0</v>
      </c>
      <c r="K40" s="4">
        <f t="shared" si="10"/>
        <v>9.6</v>
      </c>
      <c r="L40" s="4">
        <f t="shared" si="11"/>
        <v>12.800000000000002</v>
      </c>
      <c r="M40" s="4">
        <f t="shared" si="12"/>
        <v>16</v>
      </c>
      <c r="N40" s="4">
        <f t="shared" si="13"/>
        <v>19.2</v>
      </c>
      <c r="O40" s="4">
        <f t="shared" si="14"/>
        <v>22.399999999999995</v>
      </c>
      <c r="P40" s="4">
        <f t="shared" si="15"/>
        <v>25.600000000000005</v>
      </c>
      <c r="Q40" s="4">
        <f t="shared" si="16"/>
        <v>28.8</v>
      </c>
      <c r="R40" s="14">
        <f t="shared" si="17"/>
        <v>32</v>
      </c>
      <c r="S40" s="32">
        <f t="shared" si="18"/>
        <v>1.5624999999999998</v>
      </c>
      <c r="V40" s="183">
        <f t="shared" si="19"/>
        <v>80</v>
      </c>
      <c r="W40" s="184"/>
      <c r="X40" s="13">
        <f t="shared" ref="X40:AG40" si="33">$C$25*100*60/($R17*$E$21*X$26)</f>
        <v>624.99999999999989</v>
      </c>
      <c r="Y40" s="4">
        <f t="shared" si="33"/>
        <v>312.49999999999994</v>
      </c>
      <c r="Z40" s="4">
        <f t="shared" si="33"/>
        <v>208.33333333333334</v>
      </c>
      <c r="AA40" s="4">
        <f t="shared" si="33"/>
        <v>156.24999999999997</v>
      </c>
      <c r="AB40" s="4">
        <f t="shared" si="33"/>
        <v>125</v>
      </c>
      <c r="AC40" s="4">
        <f t="shared" si="33"/>
        <v>104.16666666666667</v>
      </c>
      <c r="AD40" s="4">
        <f t="shared" si="33"/>
        <v>89.285714285714306</v>
      </c>
      <c r="AE40" s="4">
        <f t="shared" si="33"/>
        <v>78.124999999999986</v>
      </c>
      <c r="AF40" s="4">
        <f t="shared" si="33"/>
        <v>69.444444444444443</v>
      </c>
      <c r="AG40" s="14">
        <f t="shared" si="33"/>
        <v>62.5</v>
      </c>
    </row>
    <row r="41" spans="1:33" x14ac:dyDescent="0.2">
      <c r="A41" s="192"/>
      <c r="B41" s="48"/>
      <c r="G41" s="183">
        <f t="shared" si="7"/>
        <v>100</v>
      </c>
      <c r="H41" s="184"/>
      <c r="I41" s="13">
        <f t="shared" si="8"/>
        <v>0</v>
      </c>
      <c r="J41" s="4">
        <f t="shared" si="9"/>
        <v>0</v>
      </c>
      <c r="K41" s="4">
        <f t="shared" si="10"/>
        <v>12</v>
      </c>
      <c r="L41" s="4">
        <f t="shared" si="11"/>
        <v>16</v>
      </c>
      <c r="M41" s="4">
        <f t="shared" si="12"/>
        <v>20</v>
      </c>
      <c r="N41" s="4">
        <f t="shared" si="13"/>
        <v>24</v>
      </c>
      <c r="O41" s="4">
        <f t="shared" si="14"/>
        <v>28</v>
      </c>
      <c r="P41" s="4">
        <f t="shared" si="15"/>
        <v>32</v>
      </c>
      <c r="Q41" s="4">
        <f t="shared" si="16"/>
        <v>36</v>
      </c>
      <c r="R41" s="14">
        <f t="shared" si="17"/>
        <v>40</v>
      </c>
      <c r="S41" s="32">
        <f t="shared" si="18"/>
        <v>1.25</v>
      </c>
      <c r="V41" s="183">
        <f t="shared" si="19"/>
        <v>100</v>
      </c>
      <c r="W41" s="184"/>
      <c r="X41" s="13">
        <f t="shared" ref="X41:AG41" si="34">$C$25*100*60/($R18*$E$21*X$26)</f>
        <v>500</v>
      </c>
      <c r="Y41" s="4">
        <f t="shared" si="34"/>
        <v>250</v>
      </c>
      <c r="Z41" s="4">
        <f t="shared" si="34"/>
        <v>166.66666666666666</v>
      </c>
      <c r="AA41" s="4">
        <f t="shared" si="34"/>
        <v>125</v>
      </c>
      <c r="AB41" s="4">
        <f t="shared" si="34"/>
        <v>100</v>
      </c>
      <c r="AC41" s="4">
        <f t="shared" si="34"/>
        <v>83.333333333333329</v>
      </c>
      <c r="AD41" s="4">
        <f t="shared" si="34"/>
        <v>71.428571428571431</v>
      </c>
      <c r="AE41" s="4">
        <f t="shared" si="34"/>
        <v>62.5</v>
      </c>
      <c r="AF41" s="4">
        <f t="shared" si="34"/>
        <v>55.555555555555557</v>
      </c>
      <c r="AG41" s="14">
        <f t="shared" si="34"/>
        <v>50</v>
      </c>
    </row>
    <row r="42" spans="1:33" x14ac:dyDescent="0.2">
      <c r="A42" s="192"/>
      <c r="B42" s="48"/>
      <c r="G42" s="183">
        <f t="shared" si="7"/>
        <v>120</v>
      </c>
      <c r="H42" s="184"/>
      <c r="I42" s="13">
        <f t="shared" si="8"/>
        <v>0</v>
      </c>
      <c r="J42" s="4">
        <f t="shared" si="9"/>
        <v>9.6000000000000014</v>
      </c>
      <c r="K42" s="4">
        <f t="shared" si="10"/>
        <v>14.399999999999997</v>
      </c>
      <c r="L42" s="4">
        <f t="shared" si="11"/>
        <v>19.200000000000003</v>
      </c>
      <c r="M42" s="4">
        <f t="shared" si="12"/>
        <v>24</v>
      </c>
      <c r="N42" s="4">
        <f t="shared" si="13"/>
        <v>28.799999999999994</v>
      </c>
      <c r="O42" s="4">
        <f t="shared" si="14"/>
        <v>33.6</v>
      </c>
      <c r="P42" s="4">
        <f t="shared" si="15"/>
        <v>38.400000000000006</v>
      </c>
      <c r="Q42" s="4">
        <f t="shared" si="16"/>
        <v>43.199999999999996</v>
      </c>
      <c r="R42" s="14">
        <f t="shared" si="17"/>
        <v>48</v>
      </c>
      <c r="S42" s="32">
        <f t="shared" si="18"/>
        <v>1.0416666666666667</v>
      </c>
      <c r="V42" s="183">
        <f t="shared" si="19"/>
        <v>120</v>
      </c>
      <c r="W42" s="184"/>
      <c r="X42" s="13">
        <f t="shared" ref="X42:AG42" si="35">$C$25*100*60/($R19*$E$21*X$26)</f>
        <v>416.66666666666663</v>
      </c>
      <c r="Y42" s="4">
        <f t="shared" si="35"/>
        <v>208.33333333333331</v>
      </c>
      <c r="Z42" s="4">
        <f t="shared" si="35"/>
        <v>138.88888888888891</v>
      </c>
      <c r="AA42" s="4">
        <f t="shared" si="35"/>
        <v>104.16666666666666</v>
      </c>
      <c r="AB42" s="4">
        <f t="shared" si="35"/>
        <v>83.333333333333329</v>
      </c>
      <c r="AC42" s="4">
        <f t="shared" si="35"/>
        <v>69.444444444444457</v>
      </c>
      <c r="AD42" s="4">
        <f t="shared" si="35"/>
        <v>59.523809523809526</v>
      </c>
      <c r="AE42" s="4">
        <f t="shared" si="35"/>
        <v>52.083333333333329</v>
      </c>
      <c r="AF42" s="4">
        <f t="shared" si="35"/>
        <v>46.296296296296298</v>
      </c>
      <c r="AG42" s="14">
        <f t="shared" si="35"/>
        <v>41.666666666666664</v>
      </c>
    </row>
    <row r="43" spans="1:33" x14ac:dyDescent="0.2">
      <c r="A43" s="192"/>
      <c r="B43" s="48"/>
      <c r="G43" s="183">
        <f t="shared" si="7"/>
        <v>140</v>
      </c>
      <c r="H43" s="184"/>
      <c r="I43" s="13">
        <f t="shared" si="8"/>
        <v>0</v>
      </c>
      <c r="J43" s="4">
        <f t="shared" si="9"/>
        <v>11.200000000000001</v>
      </c>
      <c r="K43" s="4">
        <f t="shared" si="10"/>
        <v>16.8</v>
      </c>
      <c r="L43" s="4">
        <f t="shared" si="11"/>
        <v>22.400000000000002</v>
      </c>
      <c r="M43" s="4">
        <f t="shared" si="12"/>
        <v>28</v>
      </c>
      <c r="N43" s="4">
        <f t="shared" si="13"/>
        <v>33.6</v>
      </c>
      <c r="O43" s="4">
        <f t="shared" si="14"/>
        <v>39.199999999999996</v>
      </c>
      <c r="P43" s="4">
        <f t="shared" si="15"/>
        <v>44.800000000000004</v>
      </c>
      <c r="Q43" s="4">
        <f t="shared" si="16"/>
        <v>50.400000000000006</v>
      </c>
      <c r="R43" s="14">
        <f t="shared" si="17"/>
        <v>56</v>
      </c>
      <c r="S43" s="32">
        <f t="shared" si="18"/>
        <v>0.89285714285714279</v>
      </c>
      <c r="V43" s="183">
        <f t="shared" si="19"/>
        <v>140</v>
      </c>
      <c r="W43" s="184"/>
      <c r="X43" s="13">
        <f t="shared" ref="X43:AG43" si="36">$C$25*100*60/($R20*$E$21*X$26)</f>
        <v>357.14285714285711</v>
      </c>
      <c r="Y43" s="4">
        <f t="shared" si="36"/>
        <v>178.57142857142856</v>
      </c>
      <c r="Z43" s="4">
        <f t="shared" si="36"/>
        <v>119.04761904761905</v>
      </c>
      <c r="AA43" s="4">
        <f t="shared" si="36"/>
        <v>89.285714285714278</v>
      </c>
      <c r="AB43" s="4">
        <f t="shared" si="36"/>
        <v>71.428571428571431</v>
      </c>
      <c r="AC43" s="4">
        <f t="shared" si="36"/>
        <v>59.523809523809526</v>
      </c>
      <c r="AD43" s="4">
        <f t="shared" si="36"/>
        <v>51.020408163265309</v>
      </c>
      <c r="AE43" s="4">
        <f t="shared" si="36"/>
        <v>44.642857142857139</v>
      </c>
      <c r="AF43" s="4">
        <f t="shared" si="36"/>
        <v>39.682539682539677</v>
      </c>
      <c r="AG43" s="14">
        <f t="shared" si="36"/>
        <v>35.714285714285715</v>
      </c>
    </row>
    <row r="44" spans="1:33" ht="13.5" thickBot="1" x14ac:dyDescent="0.25">
      <c r="A44" s="193"/>
      <c r="B44" s="48"/>
      <c r="G44" s="227">
        <f t="shared" si="7"/>
        <v>160</v>
      </c>
      <c r="H44" s="228"/>
      <c r="I44" s="15">
        <f t="shared" si="8"/>
        <v>0</v>
      </c>
      <c r="J44" s="16">
        <f t="shared" si="9"/>
        <v>12.800000000000002</v>
      </c>
      <c r="K44" s="16">
        <f t="shared" si="10"/>
        <v>19.2</v>
      </c>
      <c r="L44" s="16">
        <f t="shared" si="11"/>
        <v>25.600000000000005</v>
      </c>
      <c r="M44" s="16">
        <f t="shared" si="12"/>
        <v>32</v>
      </c>
      <c r="N44" s="16">
        <f t="shared" si="13"/>
        <v>38.4</v>
      </c>
      <c r="O44" s="16">
        <f t="shared" si="14"/>
        <v>44.79999999999999</v>
      </c>
      <c r="P44" s="16">
        <f t="shared" si="15"/>
        <v>51.20000000000001</v>
      </c>
      <c r="Q44" s="16">
        <f t="shared" si="16"/>
        <v>57.6</v>
      </c>
      <c r="R44" s="17">
        <f t="shared" si="17"/>
        <v>64</v>
      </c>
      <c r="S44" s="33">
        <f t="shared" si="18"/>
        <v>0.78124999999999989</v>
      </c>
      <c r="V44" s="227">
        <f t="shared" si="19"/>
        <v>160</v>
      </c>
      <c r="W44" s="228"/>
      <c r="X44" s="15">
        <f t="shared" ref="X44:AG44" si="37">$C$25*100*60/($R21*$E$21*X$26)</f>
        <v>312.49999999999994</v>
      </c>
      <c r="Y44" s="16">
        <f t="shared" si="37"/>
        <v>156.24999999999997</v>
      </c>
      <c r="Z44" s="16">
        <f t="shared" si="37"/>
        <v>104.16666666666667</v>
      </c>
      <c r="AA44" s="16">
        <f t="shared" si="37"/>
        <v>78.124999999999986</v>
      </c>
      <c r="AB44" s="16">
        <f t="shared" si="37"/>
        <v>62.5</v>
      </c>
      <c r="AC44" s="16">
        <f t="shared" si="37"/>
        <v>52.083333333333336</v>
      </c>
      <c r="AD44" s="16">
        <f t="shared" si="37"/>
        <v>44.642857142857153</v>
      </c>
      <c r="AE44" s="16">
        <f t="shared" si="37"/>
        <v>39.062499999999993</v>
      </c>
      <c r="AF44" s="16">
        <f t="shared" si="37"/>
        <v>34.722222222222221</v>
      </c>
      <c r="AG44" s="17">
        <f t="shared" si="37"/>
        <v>31.25</v>
      </c>
    </row>
    <row r="45" spans="1:33" x14ac:dyDescent="0.2">
      <c r="S45" s="71"/>
    </row>
  </sheetData>
  <sheetProtection password="DDA1" sheet="1" objects="1" scenarios="1"/>
  <mergeCells count="82">
    <mergeCell ref="V6:X6"/>
    <mergeCell ref="V4:X4"/>
    <mergeCell ref="V5:X5"/>
    <mergeCell ref="G41:H41"/>
    <mergeCell ref="G33:H33"/>
    <mergeCell ref="G34:H34"/>
    <mergeCell ref="G35:H35"/>
    <mergeCell ref="G36:H36"/>
    <mergeCell ref="V38:W38"/>
    <mergeCell ref="V39:W39"/>
    <mergeCell ref="V36:W36"/>
    <mergeCell ref="V37:W37"/>
    <mergeCell ref="V41:W41"/>
    <mergeCell ref="V30:W30"/>
    <mergeCell ref="V31:W31"/>
    <mergeCell ref="V32:W32"/>
    <mergeCell ref="G42:H42"/>
    <mergeCell ref="G43:H43"/>
    <mergeCell ref="G44:H44"/>
    <mergeCell ref="G37:H37"/>
    <mergeCell ref="G38:H38"/>
    <mergeCell ref="G39:H39"/>
    <mergeCell ref="G40:H40"/>
    <mergeCell ref="AC2:AD2"/>
    <mergeCell ref="AC3:AD3"/>
    <mergeCell ref="G27:H27"/>
    <mergeCell ref="G29:H29"/>
    <mergeCell ref="G24:S24"/>
    <mergeCell ref="S25:S26"/>
    <mergeCell ref="V24:AG24"/>
    <mergeCell ref="I2:J2"/>
    <mergeCell ref="R5:S5"/>
    <mergeCell ref="R6:S6"/>
    <mergeCell ref="R9:S9"/>
    <mergeCell ref="R10:S10"/>
    <mergeCell ref="R11:S11"/>
    <mergeCell ref="R12:S12"/>
    <mergeCell ref="V27:W27"/>
    <mergeCell ref="V29:W29"/>
    <mergeCell ref="V42:W42"/>
    <mergeCell ref="V43:W43"/>
    <mergeCell ref="V44:W44"/>
    <mergeCell ref="V40:W40"/>
    <mergeCell ref="V33:W33"/>
    <mergeCell ref="V34:W34"/>
    <mergeCell ref="V35:W35"/>
    <mergeCell ref="C10:F13"/>
    <mergeCell ref="C14:E14"/>
    <mergeCell ref="C24:D24"/>
    <mergeCell ref="G30:H30"/>
    <mergeCell ref="C26:D27"/>
    <mergeCell ref="I3:J3"/>
    <mergeCell ref="P10:Q10"/>
    <mergeCell ref="P11:Q11"/>
    <mergeCell ref="P12:Q12"/>
    <mergeCell ref="G31:H31"/>
    <mergeCell ref="P13:Q13"/>
    <mergeCell ref="P4:Q4"/>
    <mergeCell ref="R4:S4"/>
    <mergeCell ref="G28:H28"/>
    <mergeCell ref="A24:A44"/>
    <mergeCell ref="A1:A21"/>
    <mergeCell ref="P5:Q5"/>
    <mergeCell ref="P6:Q6"/>
    <mergeCell ref="P7:Q7"/>
    <mergeCell ref="P8:Q8"/>
    <mergeCell ref="P9:Q9"/>
    <mergeCell ref="P2:Q3"/>
    <mergeCell ref="P1:S1"/>
    <mergeCell ref="R7:S7"/>
    <mergeCell ref="G32:H32"/>
    <mergeCell ref="I22:N22"/>
    <mergeCell ref="P18:Q18"/>
    <mergeCell ref="P19:Q19"/>
    <mergeCell ref="V28:W28"/>
    <mergeCell ref="R8:S8"/>
    <mergeCell ref="P21:Q21"/>
    <mergeCell ref="P14:Q14"/>
    <mergeCell ref="P15:Q15"/>
    <mergeCell ref="P16:Q16"/>
    <mergeCell ref="P17:Q17"/>
    <mergeCell ref="P20:Q20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8435" r:id="rId5">
          <objectPr defaultSize="0" autoPict="0" r:id="rId6">
            <anchor moveWithCells="1">
              <from>
                <xdr:col>10</xdr:col>
                <xdr:colOff>133350</xdr:colOff>
                <xdr:row>1</xdr:row>
                <xdr:rowOff>66675</xdr:rowOff>
              </from>
              <to>
                <xdr:col>10</xdr:col>
                <xdr:colOff>352425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8435" r:id="rId5"/>
      </mc:Fallback>
    </mc:AlternateContent>
    <mc:AlternateContent xmlns:mc="http://schemas.openxmlformats.org/markup-compatibility/2006">
      <mc:Choice Requires="x14">
        <oleObject progId="CorelDraw.Graphic.7" shapeId="18436" r:id="rId7">
          <objectPr defaultSize="0" autoPict="0" r:id="rId8">
            <anchor moveWithCells="1">
              <from>
                <xdr:col>11</xdr:col>
                <xdr:colOff>95250</xdr:colOff>
                <xdr:row>1</xdr:row>
                <xdr:rowOff>66675</xdr:rowOff>
              </from>
              <to>
                <xdr:col>11</xdr:col>
                <xdr:colOff>495300</xdr:colOff>
                <xdr:row>1</xdr:row>
                <xdr:rowOff>285750</xdr:rowOff>
              </to>
            </anchor>
          </objectPr>
        </oleObject>
      </mc:Choice>
      <mc:Fallback>
        <oleObject progId="CorelDraw.Graphic.7" shapeId="18436" r:id="rId7"/>
      </mc:Fallback>
    </mc:AlternateContent>
    <mc:AlternateContent xmlns:mc="http://schemas.openxmlformats.org/markup-compatibility/2006">
      <mc:Choice Requires="x14">
        <oleObject progId="CorelDraw.Graphic.7" shapeId="18437" r:id="rId9">
          <objectPr defaultSize="0" autoPict="0" r:id="rId10">
            <anchor moveWithCells="1">
              <from>
                <xdr:col>12</xdr:col>
                <xdr:colOff>57150</xdr:colOff>
                <xdr:row>0</xdr:row>
                <xdr:rowOff>266700</xdr:rowOff>
              </from>
              <to>
                <xdr:col>12</xdr:col>
                <xdr:colOff>466725</xdr:colOff>
                <xdr:row>2</xdr:row>
                <xdr:rowOff>38100</xdr:rowOff>
              </to>
            </anchor>
          </objectPr>
        </oleObject>
      </mc:Choice>
      <mc:Fallback>
        <oleObject progId="CorelDraw.Graphic.7" shapeId="18437" r:id="rId9"/>
      </mc:Fallback>
    </mc:AlternateContent>
    <mc:AlternateContent xmlns:mc="http://schemas.openxmlformats.org/markup-compatibility/2006">
      <mc:Choice Requires="x14">
        <oleObject progId="CorelDraw.Graphic.7" shapeId="18440" r:id="rId11">
          <objectPr defaultSize="0" autoPict="0" r:id="rId6">
            <anchor moveWithCells="1">
              <from>
                <xdr:col>30</xdr:col>
                <xdr:colOff>219075</xdr:colOff>
                <xdr:row>1</xdr:row>
                <xdr:rowOff>76200</xdr:rowOff>
              </from>
              <to>
                <xdr:col>30</xdr:col>
                <xdr:colOff>428625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8440" r:id="rId11"/>
      </mc:Fallback>
    </mc:AlternateContent>
    <mc:AlternateContent xmlns:mc="http://schemas.openxmlformats.org/markup-compatibility/2006">
      <mc:Choice Requires="x14">
        <oleObject progId="CorelDraw.Graphic.7" shapeId="18441" r:id="rId12">
          <objectPr defaultSize="0" autoPict="0" r:id="rId8">
            <anchor moveWithCells="1">
              <from>
                <xdr:col>31</xdr:col>
                <xdr:colOff>104775</xdr:colOff>
                <xdr:row>1</xdr:row>
                <xdr:rowOff>47625</xdr:rowOff>
              </from>
              <to>
                <xdr:col>31</xdr:col>
                <xdr:colOff>514350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8441" r:id="rId12"/>
      </mc:Fallback>
    </mc:AlternateContent>
    <mc:AlternateContent xmlns:mc="http://schemas.openxmlformats.org/markup-compatibility/2006">
      <mc:Choice Requires="x14">
        <oleObject progId="CorelDraw.Graphic.7" shapeId="18442" r:id="rId13">
          <objectPr defaultSize="0" autoPict="0" r:id="rId10">
            <anchor moveWithCells="1">
              <from>
                <xdr:col>32</xdr:col>
                <xdr:colOff>114300</xdr:colOff>
                <xdr:row>0</xdr:row>
                <xdr:rowOff>257175</xdr:rowOff>
              </from>
              <to>
                <xdr:col>32</xdr:col>
                <xdr:colOff>514350</xdr:colOff>
                <xdr:row>2</xdr:row>
                <xdr:rowOff>28575</xdr:rowOff>
              </to>
            </anchor>
          </objectPr>
        </oleObject>
      </mc:Choice>
      <mc:Fallback>
        <oleObject progId="CorelDraw.Graphic.7" shapeId="18442" r:id="rId1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showZeros="0" zoomScale="85" zoomScaleNormal="85" workbookViewId="0">
      <selection activeCell="B13" sqref="B13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84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164" t="s">
        <v>85</v>
      </c>
      <c r="W1" s="165"/>
      <c r="X1" s="166"/>
      <c r="Y1" s="167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168" t="s">
        <v>86</v>
      </c>
      <c r="W2" s="169"/>
      <c r="X2" s="170"/>
      <c r="Y2" s="171" t="s">
        <v>3</v>
      </c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172"/>
      <c r="W3" s="173"/>
      <c r="X3" s="174"/>
      <c r="Y3" s="175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0.48200000000000004</v>
      </c>
      <c r="L4" s="36">
        <f t="shared" ref="L4:L21" si="1">AF4*$N4</f>
        <v>0.24</v>
      </c>
      <c r="M4" s="36">
        <f t="shared" ref="M4:M21" si="2">AG4*$N4</f>
        <v>8.0000000000000016E-2</v>
      </c>
      <c r="N4" s="90">
        <v>0.2</v>
      </c>
      <c r="P4" s="189">
        <f t="shared" ref="P4:P21" si="3">$E$15*$E$18/60*R4</f>
        <v>0.55555555555555558</v>
      </c>
      <c r="Q4" s="190"/>
      <c r="R4" s="185">
        <v>10</v>
      </c>
      <c r="S4" s="186"/>
      <c r="V4" s="247" t="s">
        <v>87</v>
      </c>
      <c r="W4" s="248"/>
      <c r="X4" s="249"/>
      <c r="Y4" s="104">
        <v>0.2</v>
      </c>
      <c r="Z4" s="118"/>
      <c r="AC4" s="85" t="s">
        <v>6</v>
      </c>
      <c r="AD4" s="86">
        <v>1</v>
      </c>
      <c r="AE4" s="93">
        <v>2.41</v>
      </c>
      <c r="AF4" s="93">
        <v>1.2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0.57999999999999996</v>
      </c>
      <c r="L5" s="36">
        <f t="shared" si="1"/>
        <v>0.27999999999999997</v>
      </c>
      <c r="M5" s="36">
        <f t="shared" si="2"/>
        <v>8.0000000000000016E-2</v>
      </c>
      <c r="N5" s="90">
        <v>0.2</v>
      </c>
      <c r="P5" s="189">
        <f t="shared" si="3"/>
        <v>0.83333333333333326</v>
      </c>
      <c r="Q5" s="190"/>
      <c r="R5" s="185">
        <v>15</v>
      </c>
      <c r="S5" s="186"/>
      <c r="V5" s="247" t="s">
        <v>88</v>
      </c>
      <c r="W5" s="248"/>
      <c r="X5" s="249"/>
      <c r="Y5" s="104">
        <v>0.6</v>
      </c>
      <c r="Z5" s="118"/>
      <c r="AC5" s="5"/>
      <c r="AD5" s="6">
        <v>2</v>
      </c>
      <c r="AE5" s="95">
        <v>2.9</v>
      </c>
      <c r="AF5" s="95">
        <v>1.4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0.66</v>
      </c>
      <c r="L6" s="37">
        <f t="shared" si="1"/>
        <v>0.32000000000000006</v>
      </c>
      <c r="M6" s="37">
        <f t="shared" si="2"/>
        <v>0.1</v>
      </c>
      <c r="N6" s="91">
        <v>0.2</v>
      </c>
      <c r="P6" s="189">
        <f t="shared" si="3"/>
        <v>1.1111111111111112</v>
      </c>
      <c r="Q6" s="190"/>
      <c r="R6" s="204">
        <v>20</v>
      </c>
      <c r="S6" s="205"/>
      <c r="V6" s="244" t="s">
        <v>89</v>
      </c>
      <c r="W6" s="245"/>
      <c r="X6" s="246"/>
      <c r="Y6" s="106">
        <v>0.8</v>
      </c>
      <c r="Z6" s="118"/>
      <c r="AC6" s="7"/>
      <c r="AD6" s="8">
        <v>3</v>
      </c>
      <c r="AE6" s="97">
        <v>3.3</v>
      </c>
      <c r="AF6" s="97">
        <v>1.6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0.73399999999999999</v>
      </c>
      <c r="L7" s="36">
        <f t="shared" si="1"/>
        <v>0.39600000000000002</v>
      </c>
      <c r="M7" s="36">
        <f t="shared" si="2"/>
        <v>0.1</v>
      </c>
      <c r="N7" s="90">
        <v>0.2</v>
      </c>
      <c r="P7" s="189">
        <f t="shared" si="3"/>
        <v>1.6666666666666665</v>
      </c>
      <c r="Q7" s="190"/>
      <c r="R7" s="204">
        <v>30</v>
      </c>
      <c r="S7" s="205"/>
      <c r="V7" s="176"/>
      <c r="W7" s="176"/>
      <c r="X7" s="177"/>
      <c r="Y7" s="117"/>
      <c r="Z7" s="118"/>
      <c r="AC7" s="5" t="s">
        <v>8</v>
      </c>
      <c r="AD7" s="6">
        <v>1</v>
      </c>
      <c r="AE7" s="95">
        <v>3.67</v>
      </c>
      <c r="AF7" s="95">
        <v>1.98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0.84000000000000008</v>
      </c>
      <c r="L8" s="36">
        <f t="shared" si="1"/>
        <v>0.44000000000000006</v>
      </c>
      <c r="M8" s="36">
        <f t="shared" si="2"/>
        <v>0.1</v>
      </c>
      <c r="N8" s="90">
        <v>0.2</v>
      </c>
      <c r="P8" s="189">
        <f t="shared" si="3"/>
        <v>2.2222222222222223</v>
      </c>
      <c r="Q8" s="190"/>
      <c r="R8" s="185">
        <v>40</v>
      </c>
      <c r="S8" s="186"/>
      <c r="V8" s="176"/>
      <c r="W8" s="176"/>
      <c r="X8" s="177"/>
      <c r="Y8" s="117"/>
      <c r="Z8" s="118"/>
      <c r="AC8" s="5"/>
      <c r="AD8" s="6">
        <v>2</v>
      </c>
      <c r="AE8" s="95">
        <v>4.2</v>
      </c>
      <c r="AF8" s="95">
        <v>2.2000000000000002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0.86</v>
      </c>
      <c r="L9" s="37">
        <f t="shared" si="1"/>
        <v>0.44000000000000006</v>
      </c>
      <c r="M9" s="37">
        <f t="shared" si="2"/>
        <v>0.1</v>
      </c>
      <c r="N9" s="91">
        <v>0.2</v>
      </c>
      <c r="P9" s="189">
        <f t="shared" si="3"/>
        <v>2.7777777777777777</v>
      </c>
      <c r="Q9" s="190"/>
      <c r="R9" s="204">
        <v>50</v>
      </c>
      <c r="S9" s="205"/>
      <c r="V9" s="117"/>
      <c r="W9" s="117"/>
      <c r="X9" s="117"/>
      <c r="Y9" s="117"/>
      <c r="Z9" s="118"/>
      <c r="AC9" s="7"/>
      <c r="AD9" s="8">
        <v>3</v>
      </c>
      <c r="AE9" s="97">
        <v>4.3</v>
      </c>
      <c r="AF9" s="97">
        <v>2.2000000000000002</v>
      </c>
      <c r="AG9" s="98">
        <v>0.5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9</v>
      </c>
      <c r="J10" s="6">
        <v>1</v>
      </c>
      <c r="K10" s="63">
        <f t="shared" si="0"/>
        <v>0.878</v>
      </c>
      <c r="L10" s="36">
        <f t="shared" si="1"/>
        <v>0.45999999999999996</v>
      </c>
      <c r="M10" s="36">
        <f t="shared" si="2"/>
        <v>0.1</v>
      </c>
      <c r="N10" s="90">
        <v>0.2</v>
      </c>
      <c r="P10" s="189">
        <f t="shared" si="3"/>
        <v>3.333333333333333</v>
      </c>
      <c r="Q10" s="190"/>
      <c r="R10" s="204">
        <v>60</v>
      </c>
      <c r="S10" s="205"/>
      <c r="V10" s="117"/>
      <c r="W10" s="117"/>
      <c r="X10" s="117"/>
      <c r="Y10" s="117"/>
      <c r="Z10" s="118"/>
      <c r="AC10" s="5" t="s">
        <v>9</v>
      </c>
      <c r="AD10" s="6">
        <v>1</v>
      </c>
      <c r="AE10" s="95">
        <v>4.3899999999999997</v>
      </c>
      <c r="AF10" s="95">
        <v>2.2999999999999998</v>
      </c>
      <c r="AG10" s="96">
        <v>0.5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0.92200000000000015</v>
      </c>
      <c r="L11" s="36">
        <f t="shared" si="1"/>
        <v>0.45999999999999996</v>
      </c>
      <c r="M11" s="36">
        <f t="shared" si="2"/>
        <v>0.1</v>
      </c>
      <c r="N11" s="90">
        <v>0.2</v>
      </c>
      <c r="P11" s="189">
        <f t="shared" si="3"/>
        <v>3.8888888888888888</v>
      </c>
      <c r="Q11" s="190"/>
      <c r="R11" s="185">
        <v>70</v>
      </c>
      <c r="S11" s="186"/>
      <c r="AC11" s="5"/>
      <c r="AD11" s="6">
        <v>2</v>
      </c>
      <c r="AE11" s="95">
        <v>4.6100000000000003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0.97</v>
      </c>
      <c r="L12" s="37">
        <f t="shared" si="1"/>
        <v>0.45999999999999996</v>
      </c>
      <c r="M12" s="37">
        <f t="shared" si="2"/>
        <v>0.12</v>
      </c>
      <c r="N12" s="91">
        <v>0.2</v>
      </c>
      <c r="P12" s="189">
        <f t="shared" si="3"/>
        <v>4.4444444444444446</v>
      </c>
      <c r="Q12" s="190"/>
      <c r="R12" s="204">
        <v>80</v>
      </c>
      <c r="S12" s="205"/>
      <c r="AC12" s="7"/>
      <c r="AD12" s="8">
        <v>3</v>
      </c>
      <c r="AE12" s="97">
        <v>4.8499999999999996</v>
      </c>
      <c r="AF12" s="97">
        <v>2.2999999999999998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11</v>
      </c>
      <c r="J13" s="6">
        <v>1</v>
      </c>
      <c r="K13" s="63">
        <f t="shared" si="0"/>
        <v>0.95199999999999996</v>
      </c>
      <c r="L13" s="36">
        <f t="shared" si="1"/>
        <v>0.60000000000000009</v>
      </c>
      <c r="M13" s="36">
        <f t="shared" si="2"/>
        <v>0.12</v>
      </c>
      <c r="N13" s="90">
        <v>0.2</v>
      </c>
      <c r="P13" s="189">
        <f t="shared" si="3"/>
        <v>1.1111111111111112</v>
      </c>
      <c r="Q13" s="190"/>
      <c r="R13" s="157">
        <f t="shared" ref="R13:R21" si="4">R4*$C$28</f>
        <v>20</v>
      </c>
      <c r="S13" s="158" t="str">
        <f t="shared" ref="S13:S21" si="5">CONCATENATE(R4,$D$28,$C$28)</f>
        <v>10  x  2</v>
      </c>
      <c r="AC13" s="5" t="s">
        <v>11</v>
      </c>
      <c r="AD13" s="6">
        <v>1</v>
      </c>
      <c r="AE13" s="95">
        <v>4.76</v>
      </c>
      <c r="AF13" s="95">
        <v>3</v>
      </c>
      <c r="AG13" s="96">
        <v>0.6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1.5</v>
      </c>
      <c r="L14" s="36">
        <f t="shared" si="1"/>
        <v>0.89999999999999991</v>
      </c>
      <c r="M14" s="36">
        <f t="shared" si="2"/>
        <v>0.21</v>
      </c>
      <c r="N14" s="90">
        <v>0.3</v>
      </c>
      <c r="P14" s="189">
        <f t="shared" si="3"/>
        <v>1.6666666666666665</v>
      </c>
      <c r="Q14" s="190"/>
      <c r="R14" s="157">
        <f t="shared" si="4"/>
        <v>30</v>
      </c>
      <c r="S14" s="159" t="str">
        <f t="shared" si="5"/>
        <v>15  x  2</v>
      </c>
      <c r="AC14" s="5"/>
      <c r="AD14" s="6">
        <v>2</v>
      </c>
      <c r="AE14" s="95">
        <v>5</v>
      </c>
      <c r="AF14" s="95">
        <v>3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1.8800000000000001</v>
      </c>
      <c r="L15" s="37">
        <f t="shared" si="1"/>
        <v>1.2000000000000002</v>
      </c>
      <c r="M15" s="37">
        <f t="shared" si="2"/>
        <v>0.27999999999999997</v>
      </c>
      <c r="N15" s="91">
        <v>0.4</v>
      </c>
      <c r="P15" s="189">
        <f t="shared" si="3"/>
        <v>2.2222222222222223</v>
      </c>
      <c r="Q15" s="190"/>
      <c r="R15" s="157">
        <f t="shared" si="4"/>
        <v>40</v>
      </c>
      <c r="S15" s="159" t="str">
        <f t="shared" si="5"/>
        <v>20  x  2</v>
      </c>
      <c r="AC15" s="7"/>
      <c r="AD15" s="8">
        <v>3</v>
      </c>
      <c r="AE15" s="97">
        <v>4.7</v>
      </c>
      <c r="AF15" s="97">
        <v>3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0.2</v>
      </c>
      <c r="F16" s="11" t="s">
        <v>7</v>
      </c>
      <c r="I16" s="5" t="s">
        <v>13</v>
      </c>
      <c r="J16" s="6">
        <v>1</v>
      </c>
      <c r="K16" s="63">
        <f t="shared" si="0"/>
        <v>2.25</v>
      </c>
      <c r="L16" s="36">
        <f t="shared" si="1"/>
        <v>1.75</v>
      </c>
      <c r="M16" s="36">
        <f t="shared" si="2"/>
        <v>0.35</v>
      </c>
      <c r="N16" s="90">
        <v>0.5</v>
      </c>
      <c r="P16" s="189">
        <f t="shared" si="3"/>
        <v>3.333333333333333</v>
      </c>
      <c r="Q16" s="190"/>
      <c r="R16" s="157">
        <f t="shared" si="4"/>
        <v>60</v>
      </c>
      <c r="S16" s="159" t="str">
        <f t="shared" si="5"/>
        <v>30  x  2</v>
      </c>
      <c r="AC16" s="5" t="s">
        <v>13</v>
      </c>
      <c r="AD16" s="6">
        <v>1</v>
      </c>
      <c r="AE16" s="95">
        <v>4.5</v>
      </c>
      <c r="AF16" s="95">
        <v>3.5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1.5</v>
      </c>
      <c r="F17" s="11" t="s">
        <v>7</v>
      </c>
      <c r="I17" s="5"/>
      <c r="J17" s="6">
        <v>2</v>
      </c>
      <c r="K17" s="63">
        <f t="shared" si="0"/>
        <v>2.64</v>
      </c>
      <c r="L17" s="36">
        <f t="shared" si="1"/>
        <v>2.1</v>
      </c>
      <c r="M17" s="36">
        <f t="shared" si="2"/>
        <v>0.42</v>
      </c>
      <c r="N17" s="90">
        <v>0.6</v>
      </c>
      <c r="P17" s="189">
        <f t="shared" si="3"/>
        <v>4.4444444444444446</v>
      </c>
      <c r="Q17" s="190"/>
      <c r="R17" s="157">
        <f t="shared" si="4"/>
        <v>80</v>
      </c>
      <c r="S17" s="159" t="str">
        <f t="shared" si="5"/>
        <v>40  x  2</v>
      </c>
      <c r="AC17" s="5"/>
      <c r="AD17" s="6">
        <v>2</v>
      </c>
      <c r="AE17" s="95">
        <v>4.4000000000000004</v>
      </c>
      <c r="AF17" s="95">
        <v>3.5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3.333333333333333</v>
      </c>
      <c r="F18" s="11" t="s">
        <v>10</v>
      </c>
      <c r="I18" s="7"/>
      <c r="J18" s="8">
        <v>3</v>
      </c>
      <c r="K18" s="64">
        <f t="shared" si="0"/>
        <v>3.01</v>
      </c>
      <c r="L18" s="37">
        <f t="shared" si="1"/>
        <v>2.4499999999999997</v>
      </c>
      <c r="M18" s="37">
        <f t="shared" si="2"/>
        <v>0.42</v>
      </c>
      <c r="N18" s="91">
        <v>0.7</v>
      </c>
      <c r="P18" s="189">
        <f t="shared" si="3"/>
        <v>5.5555555555555554</v>
      </c>
      <c r="Q18" s="190"/>
      <c r="R18" s="157">
        <f t="shared" si="4"/>
        <v>100</v>
      </c>
      <c r="S18" s="159" t="str">
        <f t="shared" si="5"/>
        <v>50  x  2</v>
      </c>
      <c r="AC18" s="7"/>
      <c r="AD18" s="8">
        <v>3</v>
      </c>
      <c r="AE18" s="97">
        <v>4.3</v>
      </c>
      <c r="AF18" s="97">
        <v>3.5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40</v>
      </c>
      <c r="F19" s="11" t="s">
        <v>7</v>
      </c>
      <c r="I19" s="5" t="s">
        <v>16</v>
      </c>
      <c r="J19" s="6">
        <v>1</v>
      </c>
      <c r="K19" s="63">
        <f t="shared" si="0"/>
        <v>3.04</v>
      </c>
      <c r="L19" s="36">
        <f t="shared" si="1"/>
        <v>2.4000000000000004</v>
      </c>
      <c r="M19" s="36">
        <f t="shared" si="2"/>
        <v>0.4</v>
      </c>
      <c r="N19" s="90">
        <v>0.8</v>
      </c>
      <c r="P19" s="189">
        <f t="shared" si="3"/>
        <v>6.6666666666666661</v>
      </c>
      <c r="Q19" s="190"/>
      <c r="R19" s="157">
        <f t="shared" si="4"/>
        <v>120</v>
      </c>
      <c r="S19" s="159" t="str">
        <f t="shared" si="5"/>
        <v>60  x  2</v>
      </c>
      <c r="AC19" s="5" t="s">
        <v>16</v>
      </c>
      <c r="AD19" s="6">
        <v>1</v>
      </c>
      <c r="AE19" s="95">
        <v>3.8</v>
      </c>
      <c r="AF19" s="95">
        <v>3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6</v>
      </c>
      <c r="F20" s="11" t="s">
        <v>15</v>
      </c>
      <c r="I20" s="5"/>
      <c r="J20" s="6">
        <v>2</v>
      </c>
      <c r="K20" s="63">
        <f t="shared" si="0"/>
        <v>3.04</v>
      </c>
      <c r="L20" s="36">
        <f t="shared" si="1"/>
        <v>2.08</v>
      </c>
      <c r="M20" s="36">
        <f t="shared" si="2"/>
        <v>0.4</v>
      </c>
      <c r="N20" s="90">
        <v>0.8</v>
      </c>
      <c r="P20" s="189">
        <f t="shared" si="3"/>
        <v>7.7777777777777777</v>
      </c>
      <c r="Q20" s="190"/>
      <c r="R20" s="157">
        <f t="shared" si="4"/>
        <v>140</v>
      </c>
      <c r="S20" s="159" t="str">
        <f t="shared" si="5"/>
        <v>70  x  2</v>
      </c>
      <c r="AC20" s="5"/>
      <c r="AD20" s="6">
        <v>2</v>
      </c>
      <c r="AE20" s="95">
        <v>3.8</v>
      </c>
      <c r="AF20" s="95">
        <v>2.6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1.2</v>
      </c>
      <c r="F21" s="12" t="s">
        <v>18</v>
      </c>
      <c r="I21" s="9"/>
      <c r="J21" s="10">
        <v>3</v>
      </c>
      <c r="K21" s="65">
        <f t="shared" si="0"/>
        <v>2.5600000000000005</v>
      </c>
      <c r="L21" s="38">
        <f t="shared" si="1"/>
        <v>1.92</v>
      </c>
      <c r="M21" s="38">
        <f t="shared" si="2"/>
        <v>0.32000000000000006</v>
      </c>
      <c r="N21" s="92">
        <v>0.8</v>
      </c>
      <c r="P21" s="187">
        <f t="shared" si="3"/>
        <v>8.8888888888888893</v>
      </c>
      <c r="Q21" s="188"/>
      <c r="R21" s="160">
        <f t="shared" si="4"/>
        <v>160</v>
      </c>
      <c r="S21" s="161" t="str">
        <f t="shared" si="5"/>
        <v>80  x  2</v>
      </c>
      <c r="AA21" s="4"/>
      <c r="AB21" s="4"/>
      <c r="AC21" s="9"/>
      <c r="AD21" s="10">
        <v>3</v>
      </c>
      <c r="AE21" s="99">
        <v>3.2</v>
      </c>
      <c r="AF21" s="99">
        <v>2.4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2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0</v>
      </c>
      <c r="S27" s="31">
        <f t="shared" ref="S27:S44" si="18">$C$25*60/($G27*$E$21*0.8)</f>
        <v>12.499999999999998</v>
      </c>
      <c r="V27" s="233">
        <f t="shared" ref="V27:V44" si="19">R4</f>
        <v>10</v>
      </c>
      <c r="W27" s="234"/>
      <c r="X27" s="18">
        <f t="shared" ref="X27:AG27" si="20">$C$25*100*60/($R4*$E$21*X$26)</f>
        <v>4999.9999999999991</v>
      </c>
      <c r="Y27" s="19">
        <f t="shared" si="20"/>
        <v>2499.9999999999995</v>
      </c>
      <c r="Z27" s="19">
        <f t="shared" si="20"/>
        <v>1666.6666666666667</v>
      </c>
      <c r="AA27" s="19">
        <f t="shared" si="20"/>
        <v>1249.9999999999998</v>
      </c>
      <c r="AB27" s="19">
        <f t="shared" si="20"/>
        <v>1000</v>
      </c>
      <c r="AC27" s="19">
        <f t="shared" si="20"/>
        <v>833.33333333333337</v>
      </c>
      <c r="AD27" s="19">
        <f t="shared" si="20"/>
        <v>714.28571428571445</v>
      </c>
      <c r="AE27" s="19">
        <f t="shared" si="20"/>
        <v>624.99999999999989</v>
      </c>
      <c r="AF27" s="19">
        <f t="shared" si="20"/>
        <v>555.55555555555554</v>
      </c>
      <c r="AG27" s="20">
        <f t="shared" si="20"/>
        <v>500</v>
      </c>
    </row>
    <row r="28" spans="1:33" ht="12.75" customHeight="1" x14ac:dyDescent="0.2">
      <c r="A28" s="192"/>
      <c r="B28" s="48"/>
      <c r="C28" s="121">
        <v>2</v>
      </c>
      <c r="D28" s="115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0</v>
      </c>
      <c r="P28" s="4">
        <f t="shared" si="15"/>
        <v>0</v>
      </c>
      <c r="Q28" s="4">
        <f t="shared" si="16"/>
        <v>0</v>
      </c>
      <c r="R28" s="14">
        <f t="shared" si="17"/>
        <v>0</v>
      </c>
      <c r="S28" s="32">
        <f t="shared" si="18"/>
        <v>8.3333333333333339</v>
      </c>
      <c r="V28" s="183">
        <f t="shared" si="19"/>
        <v>15</v>
      </c>
      <c r="W28" s="184"/>
      <c r="X28" s="13">
        <f t="shared" ref="X28:AG28" si="21">$C$25*100*60/($R5*$E$21*X$26)</f>
        <v>3333.333333333333</v>
      </c>
      <c r="Y28" s="4">
        <f t="shared" si="21"/>
        <v>1666.6666666666665</v>
      </c>
      <c r="Z28" s="4">
        <f t="shared" si="21"/>
        <v>1111.1111111111113</v>
      </c>
      <c r="AA28" s="4">
        <f t="shared" si="21"/>
        <v>833.33333333333326</v>
      </c>
      <c r="AB28" s="4">
        <f t="shared" si="21"/>
        <v>666.66666666666663</v>
      </c>
      <c r="AC28" s="4">
        <f t="shared" si="21"/>
        <v>555.55555555555566</v>
      </c>
      <c r="AD28" s="4">
        <f t="shared" si="21"/>
        <v>476.1904761904762</v>
      </c>
      <c r="AE28" s="4">
        <f t="shared" si="21"/>
        <v>416.66666666666663</v>
      </c>
      <c r="AF28" s="4">
        <f t="shared" si="21"/>
        <v>370.37037037037038</v>
      </c>
      <c r="AG28" s="14">
        <f t="shared" si="21"/>
        <v>333.33333333333331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0</v>
      </c>
      <c r="O29" s="4">
        <f t="shared" si="14"/>
        <v>0</v>
      </c>
      <c r="P29" s="4">
        <f t="shared" si="15"/>
        <v>0</v>
      </c>
      <c r="Q29" s="4">
        <f t="shared" si="16"/>
        <v>0</v>
      </c>
      <c r="R29" s="14">
        <f t="shared" si="17"/>
        <v>0</v>
      </c>
      <c r="S29" s="32">
        <f t="shared" si="18"/>
        <v>6.2499999999999991</v>
      </c>
      <c r="V29" s="183">
        <f t="shared" si="19"/>
        <v>20</v>
      </c>
      <c r="W29" s="184"/>
      <c r="X29" s="13">
        <f t="shared" ref="X29:AG29" si="22">$C$25*100*60/($R6*$E$21*X$26)</f>
        <v>2499.9999999999995</v>
      </c>
      <c r="Y29" s="4">
        <f t="shared" si="22"/>
        <v>1249.9999999999998</v>
      </c>
      <c r="Z29" s="4">
        <f t="shared" si="22"/>
        <v>833.33333333333337</v>
      </c>
      <c r="AA29" s="4">
        <f t="shared" si="22"/>
        <v>624.99999999999989</v>
      </c>
      <c r="AB29" s="4">
        <f t="shared" si="22"/>
        <v>500</v>
      </c>
      <c r="AC29" s="4">
        <f t="shared" si="22"/>
        <v>416.66666666666669</v>
      </c>
      <c r="AD29" s="4">
        <f t="shared" si="22"/>
        <v>357.14285714285722</v>
      </c>
      <c r="AE29" s="4">
        <f t="shared" si="22"/>
        <v>312.49999999999994</v>
      </c>
      <c r="AF29" s="4">
        <f t="shared" si="22"/>
        <v>277.77777777777777</v>
      </c>
      <c r="AG29" s="14">
        <f t="shared" si="22"/>
        <v>250</v>
      </c>
    </row>
    <row r="30" spans="1:33" x14ac:dyDescent="0.2">
      <c r="A30" s="192"/>
      <c r="B30" s="48"/>
      <c r="G30" s="183">
        <f t="shared" si="7"/>
        <v>30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0</v>
      </c>
      <c r="N30" s="4">
        <f t="shared" si="13"/>
        <v>0</v>
      </c>
      <c r="O30" s="4">
        <f t="shared" si="14"/>
        <v>8.4</v>
      </c>
      <c r="P30" s="4">
        <f t="shared" si="15"/>
        <v>9.6000000000000014</v>
      </c>
      <c r="Q30" s="4">
        <f t="shared" si="16"/>
        <v>10.799999999999999</v>
      </c>
      <c r="R30" s="14">
        <f t="shared" si="17"/>
        <v>12</v>
      </c>
      <c r="S30" s="32">
        <f t="shared" si="18"/>
        <v>4.166666666666667</v>
      </c>
      <c r="V30" s="183">
        <f t="shared" si="19"/>
        <v>30</v>
      </c>
      <c r="W30" s="184"/>
      <c r="X30" s="13">
        <f t="shared" ref="X30:AG30" si="23">$C$25*100*60/($R7*$E$21*X$26)</f>
        <v>1666.6666666666665</v>
      </c>
      <c r="Y30" s="4">
        <f t="shared" si="23"/>
        <v>833.33333333333326</v>
      </c>
      <c r="Z30" s="4">
        <f t="shared" si="23"/>
        <v>555.55555555555566</v>
      </c>
      <c r="AA30" s="4">
        <f t="shared" si="23"/>
        <v>416.66666666666663</v>
      </c>
      <c r="AB30" s="4">
        <f t="shared" si="23"/>
        <v>333.33333333333331</v>
      </c>
      <c r="AC30" s="4">
        <f t="shared" si="23"/>
        <v>277.77777777777783</v>
      </c>
      <c r="AD30" s="4">
        <f t="shared" si="23"/>
        <v>238.0952380952381</v>
      </c>
      <c r="AE30" s="4">
        <f t="shared" si="23"/>
        <v>208.33333333333331</v>
      </c>
      <c r="AF30" s="4">
        <f t="shared" si="23"/>
        <v>185.18518518518519</v>
      </c>
      <c r="AG30" s="14">
        <f t="shared" si="23"/>
        <v>166.66666666666666</v>
      </c>
    </row>
    <row r="31" spans="1:33" x14ac:dyDescent="0.2">
      <c r="A31" s="192"/>
      <c r="B31" s="48"/>
      <c r="G31" s="183">
        <f t="shared" si="7"/>
        <v>40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0</v>
      </c>
      <c r="M31" s="4">
        <f t="shared" si="12"/>
        <v>0</v>
      </c>
      <c r="N31" s="4">
        <f t="shared" si="13"/>
        <v>9.6</v>
      </c>
      <c r="O31" s="4">
        <f t="shared" si="14"/>
        <v>11.199999999999998</v>
      </c>
      <c r="P31" s="4">
        <f t="shared" si="15"/>
        <v>12.800000000000002</v>
      </c>
      <c r="Q31" s="4">
        <f t="shared" si="16"/>
        <v>14.4</v>
      </c>
      <c r="R31" s="14">
        <f t="shared" si="17"/>
        <v>16</v>
      </c>
      <c r="S31" s="32">
        <f t="shared" si="18"/>
        <v>3.1249999999999996</v>
      </c>
      <c r="V31" s="183">
        <f t="shared" si="19"/>
        <v>40</v>
      </c>
      <c r="W31" s="184"/>
      <c r="X31" s="13">
        <f t="shared" ref="X31:AG31" si="24">$C$25*100*60/($R8*$E$21*X$26)</f>
        <v>1249.9999999999998</v>
      </c>
      <c r="Y31" s="4">
        <f t="shared" si="24"/>
        <v>624.99999999999989</v>
      </c>
      <c r="Z31" s="4">
        <f t="shared" si="24"/>
        <v>416.66666666666669</v>
      </c>
      <c r="AA31" s="4">
        <f t="shared" si="24"/>
        <v>312.49999999999994</v>
      </c>
      <c r="AB31" s="4">
        <f t="shared" si="24"/>
        <v>250</v>
      </c>
      <c r="AC31" s="4">
        <f t="shared" si="24"/>
        <v>208.33333333333334</v>
      </c>
      <c r="AD31" s="4">
        <f t="shared" si="24"/>
        <v>178.57142857142861</v>
      </c>
      <c r="AE31" s="4">
        <f t="shared" si="24"/>
        <v>156.24999999999997</v>
      </c>
      <c r="AF31" s="4">
        <f t="shared" si="24"/>
        <v>138.88888888888889</v>
      </c>
      <c r="AG31" s="14">
        <f t="shared" si="24"/>
        <v>125</v>
      </c>
    </row>
    <row r="32" spans="1:33" x14ac:dyDescent="0.2">
      <c r="A32" s="192"/>
      <c r="B32" s="48"/>
      <c r="G32" s="183">
        <f t="shared" si="7"/>
        <v>50</v>
      </c>
      <c r="H32" s="184"/>
      <c r="I32" s="13">
        <f t="shared" si="8"/>
        <v>0</v>
      </c>
      <c r="J32" s="4">
        <f t="shared" si="9"/>
        <v>0</v>
      </c>
      <c r="K32" s="4">
        <f t="shared" si="10"/>
        <v>0</v>
      </c>
      <c r="L32" s="4">
        <f t="shared" si="11"/>
        <v>0</v>
      </c>
      <c r="M32" s="4">
        <f t="shared" si="12"/>
        <v>10</v>
      </c>
      <c r="N32" s="4">
        <f t="shared" si="13"/>
        <v>12</v>
      </c>
      <c r="O32" s="4">
        <f t="shared" si="14"/>
        <v>14</v>
      </c>
      <c r="P32" s="4">
        <f t="shared" si="15"/>
        <v>16</v>
      </c>
      <c r="Q32" s="4">
        <f t="shared" si="16"/>
        <v>18</v>
      </c>
      <c r="R32" s="14">
        <f t="shared" si="17"/>
        <v>20</v>
      </c>
      <c r="S32" s="32">
        <f t="shared" si="18"/>
        <v>2.5</v>
      </c>
      <c r="V32" s="183">
        <f t="shared" si="19"/>
        <v>50</v>
      </c>
      <c r="W32" s="184"/>
      <c r="X32" s="13">
        <f t="shared" ref="X32:AG32" si="25">$C$25*100*60/($R9*$E$21*X$26)</f>
        <v>1000</v>
      </c>
      <c r="Y32" s="4">
        <f t="shared" si="25"/>
        <v>500</v>
      </c>
      <c r="Z32" s="4">
        <f t="shared" si="25"/>
        <v>333.33333333333331</v>
      </c>
      <c r="AA32" s="4">
        <f t="shared" si="25"/>
        <v>250</v>
      </c>
      <c r="AB32" s="4">
        <f t="shared" si="25"/>
        <v>200</v>
      </c>
      <c r="AC32" s="4">
        <f t="shared" si="25"/>
        <v>166.66666666666666</v>
      </c>
      <c r="AD32" s="4">
        <f t="shared" si="25"/>
        <v>142.85714285714286</v>
      </c>
      <c r="AE32" s="4">
        <f t="shared" si="25"/>
        <v>125</v>
      </c>
      <c r="AF32" s="4">
        <f t="shared" si="25"/>
        <v>111.11111111111111</v>
      </c>
      <c r="AG32" s="14">
        <f t="shared" si="25"/>
        <v>100</v>
      </c>
    </row>
    <row r="33" spans="1:33" x14ac:dyDescent="0.2">
      <c r="A33" s="192"/>
      <c r="B33" s="48"/>
      <c r="G33" s="183">
        <f t="shared" si="7"/>
        <v>60</v>
      </c>
      <c r="H33" s="184"/>
      <c r="I33" s="13">
        <f t="shared" si="8"/>
        <v>0</v>
      </c>
      <c r="J33" s="4">
        <f t="shared" si="9"/>
        <v>0</v>
      </c>
      <c r="K33" s="4">
        <f t="shared" si="10"/>
        <v>0</v>
      </c>
      <c r="L33" s="4">
        <f t="shared" si="11"/>
        <v>9.6000000000000014</v>
      </c>
      <c r="M33" s="4">
        <f t="shared" si="12"/>
        <v>12</v>
      </c>
      <c r="N33" s="4">
        <f t="shared" si="13"/>
        <v>14.399999999999997</v>
      </c>
      <c r="O33" s="4">
        <f t="shared" si="14"/>
        <v>16.8</v>
      </c>
      <c r="P33" s="4">
        <f t="shared" si="15"/>
        <v>19.200000000000003</v>
      </c>
      <c r="Q33" s="4">
        <f t="shared" si="16"/>
        <v>21.599999999999998</v>
      </c>
      <c r="R33" s="14">
        <f t="shared" si="17"/>
        <v>24</v>
      </c>
      <c r="S33" s="32">
        <f t="shared" si="18"/>
        <v>2.0833333333333335</v>
      </c>
      <c r="V33" s="183">
        <f t="shared" si="19"/>
        <v>60</v>
      </c>
      <c r="W33" s="184"/>
      <c r="X33" s="13">
        <f t="shared" ref="X33:AG33" si="26">$C$25*100*60/($R10*$E$21*X$26)</f>
        <v>833.33333333333326</v>
      </c>
      <c r="Y33" s="4">
        <f t="shared" si="26"/>
        <v>416.66666666666663</v>
      </c>
      <c r="Z33" s="4">
        <f t="shared" si="26"/>
        <v>277.77777777777783</v>
      </c>
      <c r="AA33" s="4">
        <f t="shared" si="26"/>
        <v>208.33333333333331</v>
      </c>
      <c r="AB33" s="4">
        <f t="shared" si="26"/>
        <v>166.66666666666666</v>
      </c>
      <c r="AC33" s="4">
        <f t="shared" si="26"/>
        <v>138.88888888888891</v>
      </c>
      <c r="AD33" s="4">
        <f t="shared" si="26"/>
        <v>119.04761904761905</v>
      </c>
      <c r="AE33" s="4">
        <f t="shared" si="26"/>
        <v>104.16666666666666</v>
      </c>
      <c r="AF33" s="4">
        <f t="shared" si="26"/>
        <v>92.592592592592595</v>
      </c>
      <c r="AG33" s="14">
        <f t="shared" si="26"/>
        <v>83.333333333333329</v>
      </c>
    </row>
    <row r="34" spans="1:33" x14ac:dyDescent="0.2">
      <c r="A34" s="192"/>
      <c r="B34" s="48"/>
      <c r="G34" s="183">
        <f t="shared" si="7"/>
        <v>70</v>
      </c>
      <c r="H34" s="184"/>
      <c r="I34" s="13">
        <f t="shared" si="8"/>
        <v>0</v>
      </c>
      <c r="J34" s="4">
        <f t="shared" si="9"/>
        <v>0</v>
      </c>
      <c r="K34" s="4">
        <f t="shared" si="10"/>
        <v>8.4</v>
      </c>
      <c r="L34" s="4">
        <f t="shared" si="11"/>
        <v>11.200000000000001</v>
      </c>
      <c r="M34" s="4">
        <f t="shared" si="12"/>
        <v>14</v>
      </c>
      <c r="N34" s="4">
        <f t="shared" si="13"/>
        <v>16.8</v>
      </c>
      <c r="O34" s="4">
        <f t="shared" si="14"/>
        <v>19.599999999999998</v>
      </c>
      <c r="P34" s="4">
        <f t="shared" si="15"/>
        <v>22.400000000000002</v>
      </c>
      <c r="Q34" s="4">
        <f t="shared" si="16"/>
        <v>25.200000000000003</v>
      </c>
      <c r="R34" s="14">
        <f t="shared" si="17"/>
        <v>28</v>
      </c>
      <c r="S34" s="32">
        <f t="shared" si="18"/>
        <v>1.7857142857142856</v>
      </c>
      <c r="V34" s="183">
        <f t="shared" si="19"/>
        <v>70</v>
      </c>
      <c r="W34" s="184"/>
      <c r="X34" s="13">
        <f t="shared" ref="X34:AG34" si="27">$C$25*100*60/($R11*$E$21*X$26)</f>
        <v>714.28571428571422</v>
      </c>
      <c r="Y34" s="4">
        <f t="shared" si="27"/>
        <v>357.14285714285711</v>
      </c>
      <c r="Z34" s="4">
        <f t="shared" si="27"/>
        <v>238.0952380952381</v>
      </c>
      <c r="AA34" s="4">
        <f t="shared" si="27"/>
        <v>178.57142857142856</v>
      </c>
      <c r="AB34" s="4">
        <f t="shared" si="27"/>
        <v>142.85714285714286</v>
      </c>
      <c r="AC34" s="4">
        <f t="shared" si="27"/>
        <v>119.04761904761905</v>
      </c>
      <c r="AD34" s="4">
        <f t="shared" si="27"/>
        <v>102.04081632653062</v>
      </c>
      <c r="AE34" s="4">
        <f t="shared" si="27"/>
        <v>89.285714285714278</v>
      </c>
      <c r="AF34" s="4">
        <f t="shared" si="27"/>
        <v>79.365079365079353</v>
      </c>
      <c r="AG34" s="14">
        <f t="shared" si="27"/>
        <v>71.428571428571431</v>
      </c>
    </row>
    <row r="35" spans="1:33" x14ac:dyDescent="0.2">
      <c r="A35" s="192"/>
      <c r="B35" s="48"/>
      <c r="G35" s="183">
        <f t="shared" si="7"/>
        <v>80</v>
      </c>
      <c r="H35" s="184"/>
      <c r="I35" s="13">
        <f t="shared" si="8"/>
        <v>0</v>
      </c>
      <c r="J35" s="4">
        <f t="shared" si="9"/>
        <v>0</v>
      </c>
      <c r="K35" s="4">
        <f t="shared" si="10"/>
        <v>9.6</v>
      </c>
      <c r="L35" s="4">
        <f t="shared" si="11"/>
        <v>12.800000000000002</v>
      </c>
      <c r="M35" s="4">
        <f t="shared" si="12"/>
        <v>16</v>
      </c>
      <c r="N35" s="4">
        <f t="shared" si="13"/>
        <v>19.2</v>
      </c>
      <c r="O35" s="4">
        <f t="shared" si="14"/>
        <v>22.399999999999995</v>
      </c>
      <c r="P35" s="4">
        <f t="shared" si="15"/>
        <v>25.600000000000005</v>
      </c>
      <c r="Q35" s="4">
        <f t="shared" si="16"/>
        <v>28.8</v>
      </c>
      <c r="R35" s="14">
        <f t="shared" si="17"/>
        <v>32</v>
      </c>
      <c r="S35" s="32">
        <f t="shared" si="18"/>
        <v>1.5624999999999998</v>
      </c>
      <c r="V35" s="183">
        <f t="shared" si="19"/>
        <v>80</v>
      </c>
      <c r="W35" s="184"/>
      <c r="X35" s="13">
        <f t="shared" ref="X35:AG35" si="28">$C$25*100*60/($R12*$E$21*X$26)</f>
        <v>624.99999999999989</v>
      </c>
      <c r="Y35" s="4">
        <f t="shared" si="28"/>
        <v>312.49999999999994</v>
      </c>
      <c r="Z35" s="4">
        <f t="shared" si="28"/>
        <v>208.33333333333334</v>
      </c>
      <c r="AA35" s="4">
        <f t="shared" si="28"/>
        <v>156.24999999999997</v>
      </c>
      <c r="AB35" s="4">
        <f t="shared" si="28"/>
        <v>125</v>
      </c>
      <c r="AC35" s="4">
        <f t="shared" si="28"/>
        <v>104.16666666666667</v>
      </c>
      <c r="AD35" s="4">
        <f t="shared" si="28"/>
        <v>89.285714285714306</v>
      </c>
      <c r="AE35" s="4">
        <f t="shared" si="28"/>
        <v>78.124999999999986</v>
      </c>
      <c r="AF35" s="4">
        <f t="shared" si="28"/>
        <v>69.444444444444443</v>
      </c>
      <c r="AG35" s="14">
        <f t="shared" si="28"/>
        <v>62.5</v>
      </c>
    </row>
    <row r="36" spans="1:33" x14ac:dyDescent="0.2">
      <c r="A36" s="192"/>
      <c r="B36" s="48"/>
      <c r="G36" s="183">
        <f t="shared" si="7"/>
        <v>20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0</v>
      </c>
      <c r="M36" s="4">
        <f t="shared" si="12"/>
        <v>0</v>
      </c>
      <c r="N36" s="4">
        <f t="shared" si="13"/>
        <v>0</v>
      </c>
      <c r="O36" s="4">
        <f t="shared" si="14"/>
        <v>0</v>
      </c>
      <c r="P36" s="4">
        <f t="shared" si="15"/>
        <v>0</v>
      </c>
      <c r="Q36" s="4">
        <f t="shared" si="16"/>
        <v>0</v>
      </c>
      <c r="R36" s="14">
        <f t="shared" si="17"/>
        <v>0</v>
      </c>
      <c r="S36" s="32">
        <f t="shared" si="18"/>
        <v>6.2499999999999991</v>
      </c>
      <c r="V36" s="183">
        <f t="shared" si="19"/>
        <v>20</v>
      </c>
      <c r="W36" s="184"/>
      <c r="X36" s="13">
        <f t="shared" ref="X36:AG36" si="29">$C$25*100*60/($R13*$E$21*X$26)</f>
        <v>2499.9999999999995</v>
      </c>
      <c r="Y36" s="4">
        <f t="shared" si="29"/>
        <v>1249.9999999999998</v>
      </c>
      <c r="Z36" s="4">
        <f t="shared" si="29"/>
        <v>833.33333333333337</v>
      </c>
      <c r="AA36" s="4">
        <f t="shared" si="29"/>
        <v>624.99999999999989</v>
      </c>
      <c r="AB36" s="4">
        <f t="shared" si="29"/>
        <v>500</v>
      </c>
      <c r="AC36" s="4">
        <f t="shared" si="29"/>
        <v>416.66666666666669</v>
      </c>
      <c r="AD36" s="4">
        <f t="shared" si="29"/>
        <v>357.14285714285722</v>
      </c>
      <c r="AE36" s="4">
        <f t="shared" si="29"/>
        <v>312.49999999999994</v>
      </c>
      <c r="AF36" s="4">
        <f t="shared" si="29"/>
        <v>277.77777777777777</v>
      </c>
      <c r="AG36" s="14">
        <f t="shared" si="29"/>
        <v>250</v>
      </c>
    </row>
    <row r="37" spans="1:33" x14ac:dyDescent="0.2">
      <c r="A37" s="192"/>
      <c r="B37" s="48"/>
      <c r="G37" s="183">
        <f t="shared" si="7"/>
        <v>30</v>
      </c>
      <c r="H37" s="184"/>
      <c r="I37" s="13">
        <f t="shared" si="8"/>
        <v>0</v>
      </c>
      <c r="J37" s="4">
        <f t="shared" si="9"/>
        <v>0</v>
      </c>
      <c r="K37" s="4">
        <f t="shared" si="10"/>
        <v>0</v>
      </c>
      <c r="L37" s="4">
        <f t="shared" si="11"/>
        <v>0</v>
      </c>
      <c r="M37" s="4">
        <f t="shared" si="12"/>
        <v>0</v>
      </c>
      <c r="N37" s="4">
        <f t="shared" si="13"/>
        <v>0</v>
      </c>
      <c r="O37" s="4">
        <f t="shared" si="14"/>
        <v>8.4</v>
      </c>
      <c r="P37" s="4">
        <f t="shared" si="15"/>
        <v>9.6000000000000014</v>
      </c>
      <c r="Q37" s="4">
        <f t="shared" si="16"/>
        <v>10.799999999999999</v>
      </c>
      <c r="R37" s="14">
        <f t="shared" si="17"/>
        <v>12</v>
      </c>
      <c r="S37" s="32">
        <f t="shared" si="18"/>
        <v>4.166666666666667</v>
      </c>
      <c r="V37" s="183">
        <f t="shared" si="19"/>
        <v>30</v>
      </c>
      <c r="W37" s="184"/>
      <c r="X37" s="13">
        <f t="shared" ref="X37:AG37" si="30">$C$25*100*60/($R14*$E$21*X$26)</f>
        <v>1666.6666666666665</v>
      </c>
      <c r="Y37" s="4">
        <f t="shared" si="30"/>
        <v>833.33333333333326</v>
      </c>
      <c r="Z37" s="4">
        <f t="shared" si="30"/>
        <v>555.55555555555566</v>
      </c>
      <c r="AA37" s="4">
        <f t="shared" si="30"/>
        <v>416.66666666666663</v>
      </c>
      <c r="AB37" s="4">
        <f t="shared" si="30"/>
        <v>333.33333333333331</v>
      </c>
      <c r="AC37" s="4">
        <f t="shared" si="30"/>
        <v>277.77777777777783</v>
      </c>
      <c r="AD37" s="4">
        <f t="shared" si="30"/>
        <v>238.0952380952381</v>
      </c>
      <c r="AE37" s="4">
        <f t="shared" si="30"/>
        <v>208.33333333333331</v>
      </c>
      <c r="AF37" s="4">
        <f t="shared" si="30"/>
        <v>185.18518518518519</v>
      </c>
      <c r="AG37" s="14">
        <f t="shared" si="30"/>
        <v>166.66666666666666</v>
      </c>
    </row>
    <row r="38" spans="1:33" x14ac:dyDescent="0.2">
      <c r="A38" s="192"/>
      <c r="B38" s="48"/>
      <c r="G38" s="183">
        <f t="shared" si="7"/>
        <v>40</v>
      </c>
      <c r="H38" s="184"/>
      <c r="I38" s="13">
        <f t="shared" si="8"/>
        <v>0</v>
      </c>
      <c r="J38" s="4">
        <f t="shared" si="9"/>
        <v>0</v>
      </c>
      <c r="K38" s="4">
        <f t="shared" si="10"/>
        <v>0</v>
      </c>
      <c r="L38" s="4">
        <f t="shared" si="11"/>
        <v>0</v>
      </c>
      <c r="M38" s="4">
        <f t="shared" si="12"/>
        <v>0</v>
      </c>
      <c r="N38" s="4">
        <f t="shared" si="13"/>
        <v>9.6</v>
      </c>
      <c r="O38" s="4">
        <f t="shared" si="14"/>
        <v>11.199999999999998</v>
      </c>
      <c r="P38" s="4">
        <f t="shared" si="15"/>
        <v>12.800000000000002</v>
      </c>
      <c r="Q38" s="4">
        <f t="shared" si="16"/>
        <v>14.4</v>
      </c>
      <c r="R38" s="14">
        <f t="shared" si="17"/>
        <v>16</v>
      </c>
      <c r="S38" s="32">
        <f t="shared" si="18"/>
        <v>3.1249999999999996</v>
      </c>
      <c r="V38" s="183">
        <f t="shared" si="19"/>
        <v>40</v>
      </c>
      <c r="W38" s="184"/>
      <c r="X38" s="13">
        <f t="shared" ref="X38:AG38" si="31">$C$25*100*60/($R15*$E$21*X$26)</f>
        <v>1249.9999999999998</v>
      </c>
      <c r="Y38" s="4">
        <f t="shared" si="31"/>
        <v>624.99999999999989</v>
      </c>
      <c r="Z38" s="4">
        <f t="shared" si="31"/>
        <v>416.66666666666669</v>
      </c>
      <c r="AA38" s="4">
        <f t="shared" si="31"/>
        <v>312.49999999999994</v>
      </c>
      <c r="AB38" s="4">
        <f t="shared" si="31"/>
        <v>250</v>
      </c>
      <c r="AC38" s="4">
        <f t="shared" si="31"/>
        <v>208.33333333333334</v>
      </c>
      <c r="AD38" s="4">
        <f t="shared" si="31"/>
        <v>178.57142857142861</v>
      </c>
      <c r="AE38" s="4">
        <f t="shared" si="31"/>
        <v>156.24999999999997</v>
      </c>
      <c r="AF38" s="4">
        <f t="shared" si="31"/>
        <v>138.88888888888889</v>
      </c>
      <c r="AG38" s="14">
        <f t="shared" si="31"/>
        <v>125</v>
      </c>
    </row>
    <row r="39" spans="1:33" x14ac:dyDescent="0.2">
      <c r="A39" s="192"/>
      <c r="B39" s="48"/>
      <c r="G39" s="183">
        <f t="shared" si="7"/>
        <v>60</v>
      </c>
      <c r="H39" s="184"/>
      <c r="I39" s="13">
        <f t="shared" si="8"/>
        <v>0</v>
      </c>
      <c r="J39" s="4">
        <f t="shared" si="9"/>
        <v>0</v>
      </c>
      <c r="K39" s="4">
        <f t="shared" si="10"/>
        <v>0</v>
      </c>
      <c r="L39" s="4">
        <f t="shared" si="11"/>
        <v>9.6000000000000014</v>
      </c>
      <c r="M39" s="4">
        <f t="shared" si="12"/>
        <v>12</v>
      </c>
      <c r="N39" s="4">
        <f t="shared" si="13"/>
        <v>14.399999999999997</v>
      </c>
      <c r="O39" s="4">
        <f t="shared" si="14"/>
        <v>16.8</v>
      </c>
      <c r="P39" s="4">
        <f t="shared" si="15"/>
        <v>19.200000000000003</v>
      </c>
      <c r="Q39" s="4">
        <f t="shared" si="16"/>
        <v>21.599999999999998</v>
      </c>
      <c r="R39" s="14">
        <f t="shared" si="17"/>
        <v>24</v>
      </c>
      <c r="S39" s="32">
        <f t="shared" si="18"/>
        <v>2.0833333333333335</v>
      </c>
      <c r="V39" s="183">
        <f t="shared" si="19"/>
        <v>60</v>
      </c>
      <c r="W39" s="184"/>
      <c r="X39" s="13">
        <f t="shared" ref="X39:AG39" si="32">$C$25*100*60/($R16*$E$21*X$26)</f>
        <v>833.33333333333326</v>
      </c>
      <c r="Y39" s="4">
        <f t="shared" si="32"/>
        <v>416.66666666666663</v>
      </c>
      <c r="Z39" s="4">
        <f t="shared" si="32"/>
        <v>277.77777777777783</v>
      </c>
      <c r="AA39" s="4">
        <f t="shared" si="32"/>
        <v>208.33333333333331</v>
      </c>
      <c r="AB39" s="4">
        <f t="shared" si="32"/>
        <v>166.66666666666666</v>
      </c>
      <c r="AC39" s="4">
        <f t="shared" si="32"/>
        <v>138.88888888888891</v>
      </c>
      <c r="AD39" s="4">
        <f t="shared" si="32"/>
        <v>119.04761904761905</v>
      </c>
      <c r="AE39" s="4">
        <f t="shared" si="32"/>
        <v>104.16666666666666</v>
      </c>
      <c r="AF39" s="4">
        <f t="shared" si="32"/>
        <v>92.592592592592595</v>
      </c>
      <c r="AG39" s="14">
        <f t="shared" si="32"/>
        <v>83.333333333333329</v>
      </c>
    </row>
    <row r="40" spans="1:33" x14ac:dyDescent="0.2">
      <c r="A40" s="192"/>
      <c r="B40" s="48"/>
      <c r="G40" s="183">
        <f t="shared" si="7"/>
        <v>80</v>
      </c>
      <c r="H40" s="184"/>
      <c r="I40" s="13">
        <f t="shared" si="8"/>
        <v>0</v>
      </c>
      <c r="J40" s="4">
        <f t="shared" si="9"/>
        <v>0</v>
      </c>
      <c r="K40" s="4">
        <f t="shared" si="10"/>
        <v>9.6</v>
      </c>
      <c r="L40" s="4">
        <f t="shared" si="11"/>
        <v>12.800000000000002</v>
      </c>
      <c r="M40" s="4">
        <f t="shared" si="12"/>
        <v>16</v>
      </c>
      <c r="N40" s="4">
        <f t="shared" si="13"/>
        <v>19.2</v>
      </c>
      <c r="O40" s="4">
        <f t="shared" si="14"/>
        <v>22.399999999999995</v>
      </c>
      <c r="P40" s="4">
        <f t="shared" si="15"/>
        <v>25.600000000000005</v>
      </c>
      <c r="Q40" s="4">
        <f t="shared" si="16"/>
        <v>28.8</v>
      </c>
      <c r="R40" s="14">
        <f t="shared" si="17"/>
        <v>32</v>
      </c>
      <c r="S40" s="32">
        <f t="shared" si="18"/>
        <v>1.5624999999999998</v>
      </c>
      <c r="V40" s="183">
        <f t="shared" si="19"/>
        <v>80</v>
      </c>
      <c r="W40" s="184"/>
      <c r="X40" s="13">
        <f t="shared" ref="X40:AG40" si="33">$C$25*100*60/($R17*$E$21*X$26)</f>
        <v>624.99999999999989</v>
      </c>
      <c r="Y40" s="4">
        <f t="shared" si="33"/>
        <v>312.49999999999994</v>
      </c>
      <c r="Z40" s="4">
        <f t="shared" si="33"/>
        <v>208.33333333333334</v>
      </c>
      <c r="AA40" s="4">
        <f t="shared" si="33"/>
        <v>156.24999999999997</v>
      </c>
      <c r="AB40" s="4">
        <f t="shared" si="33"/>
        <v>125</v>
      </c>
      <c r="AC40" s="4">
        <f t="shared" si="33"/>
        <v>104.16666666666667</v>
      </c>
      <c r="AD40" s="4">
        <f t="shared" si="33"/>
        <v>89.285714285714306</v>
      </c>
      <c r="AE40" s="4">
        <f t="shared" si="33"/>
        <v>78.124999999999986</v>
      </c>
      <c r="AF40" s="4">
        <f t="shared" si="33"/>
        <v>69.444444444444443</v>
      </c>
      <c r="AG40" s="14">
        <f t="shared" si="33"/>
        <v>62.5</v>
      </c>
    </row>
    <row r="41" spans="1:33" x14ac:dyDescent="0.2">
      <c r="A41" s="192"/>
      <c r="B41" s="48"/>
      <c r="G41" s="183">
        <f t="shared" si="7"/>
        <v>100</v>
      </c>
      <c r="H41" s="184"/>
      <c r="I41" s="13">
        <f t="shared" si="8"/>
        <v>0</v>
      </c>
      <c r="J41" s="4">
        <f t="shared" si="9"/>
        <v>0</v>
      </c>
      <c r="K41" s="4">
        <f t="shared" si="10"/>
        <v>12</v>
      </c>
      <c r="L41" s="4">
        <f t="shared" si="11"/>
        <v>16</v>
      </c>
      <c r="M41" s="4">
        <f t="shared" si="12"/>
        <v>20</v>
      </c>
      <c r="N41" s="4">
        <f t="shared" si="13"/>
        <v>24</v>
      </c>
      <c r="O41" s="4">
        <f t="shared" si="14"/>
        <v>28</v>
      </c>
      <c r="P41" s="4">
        <f t="shared" si="15"/>
        <v>32</v>
      </c>
      <c r="Q41" s="4">
        <f t="shared" si="16"/>
        <v>36</v>
      </c>
      <c r="R41" s="14">
        <f t="shared" si="17"/>
        <v>40</v>
      </c>
      <c r="S41" s="32">
        <f t="shared" si="18"/>
        <v>1.25</v>
      </c>
      <c r="V41" s="183">
        <f t="shared" si="19"/>
        <v>100</v>
      </c>
      <c r="W41" s="184"/>
      <c r="X41" s="13">
        <f t="shared" ref="X41:AG41" si="34">$C$25*100*60/($R18*$E$21*X$26)</f>
        <v>500</v>
      </c>
      <c r="Y41" s="4">
        <f t="shared" si="34"/>
        <v>250</v>
      </c>
      <c r="Z41" s="4">
        <f t="shared" si="34"/>
        <v>166.66666666666666</v>
      </c>
      <c r="AA41" s="4">
        <f t="shared" si="34"/>
        <v>125</v>
      </c>
      <c r="AB41" s="4">
        <f t="shared" si="34"/>
        <v>100</v>
      </c>
      <c r="AC41" s="4">
        <f t="shared" si="34"/>
        <v>83.333333333333329</v>
      </c>
      <c r="AD41" s="4">
        <f t="shared" si="34"/>
        <v>71.428571428571431</v>
      </c>
      <c r="AE41" s="4">
        <f t="shared" si="34"/>
        <v>62.5</v>
      </c>
      <c r="AF41" s="4">
        <f t="shared" si="34"/>
        <v>55.555555555555557</v>
      </c>
      <c r="AG41" s="14">
        <f t="shared" si="34"/>
        <v>50</v>
      </c>
    </row>
    <row r="42" spans="1:33" x14ac:dyDescent="0.2">
      <c r="A42" s="192"/>
      <c r="B42" s="48"/>
      <c r="G42" s="183">
        <f t="shared" si="7"/>
        <v>120</v>
      </c>
      <c r="H42" s="184"/>
      <c r="I42" s="13">
        <f t="shared" si="8"/>
        <v>0</v>
      </c>
      <c r="J42" s="4">
        <f t="shared" si="9"/>
        <v>9.6000000000000014</v>
      </c>
      <c r="K42" s="4">
        <f t="shared" si="10"/>
        <v>14.399999999999997</v>
      </c>
      <c r="L42" s="4">
        <f t="shared" si="11"/>
        <v>19.200000000000003</v>
      </c>
      <c r="M42" s="4">
        <f t="shared" si="12"/>
        <v>24</v>
      </c>
      <c r="N42" s="4">
        <f t="shared" si="13"/>
        <v>28.799999999999994</v>
      </c>
      <c r="O42" s="4">
        <f t="shared" si="14"/>
        <v>33.6</v>
      </c>
      <c r="P42" s="4">
        <f t="shared" si="15"/>
        <v>38.400000000000006</v>
      </c>
      <c r="Q42" s="4">
        <f t="shared" si="16"/>
        <v>43.199999999999996</v>
      </c>
      <c r="R42" s="14">
        <f t="shared" si="17"/>
        <v>48</v>
      </c>
      <c r="S42" s="32">
        <f t="shared" si="18"/>
        <v>1.0416666666666667</v>
      </c>
      <c r="V42" s="183">
        <f t="shared" si="19"/>
        <v>120</v>
      </c>
      <c r="W42" s="184"/>
      <c r="X42" s="13">
        <f t="shared" ref="X42:AG42" si="35">$C$25*100*60/($R19*$E$21*X$26)</f>
        <v>416.66666666666663</v>
      </c>
      <c r="Y42" s="4">
        <f t="shared" si="35"/>
        <v>208.33333333333331</v>
      </c>
      <c r="Z42" s="4">
        <f t="shared" si="35"/>
        <v>138.88888888888891</v>
      </c>
      <c r="AA42" s="4">
        <f t="shared" si="35"/>
        <v>104.16666666666666</v>
      </c>
      <c r="AB42" s="4">
        <f t="shared" si="35"/>
        <v>83.333333333333329</v>
      </c>
      <c r="AC42" s="4">
        <f t="shared" si="35"/>
        <v>69.444444444444457</v>
      </c>
      <c r="AD42" s="4">
        <f t="shared" si="35"/>
        <v>59.523809523809526</v>
      </c>
      <c r="AE42" s="4">
        <f t="shared" si="35"/>
        <v>52.083333333333329</v>
      </c>
      <c r="AF42" s="4">
        <f t="shared" si="35"/>
        <v>46.296296296296298</v>
      </c>
      <c r="AG42" s="14">
        <f t="shared" si="35"/>
        <v>41.666666666666664</v>
      </c>
    </row>
    <row r="43" spans="1:33" x14ac:dyDescent="0.2">
      <c r="A43" s="192"/>
      <c r="B43" s="48"/>
      <c r="G43" s="183">
        <f t="shared" si="7"/>
        <v>140</v>
      </c>
      <c r="H43" s="184"/>
      <c r="I43" s="13">
        <f t="shared" si="8"/>
        <v>0</v>
      </c>
      <c r="J43" s="4">
        <f t="shared" si="9"/>
        <v>11.200000000000001</v>
      </c>
      <c r="K43" s="4">
        <f t="shared" si="10"/>
        <v>16.8</v>
      </c>
      <c r="L43" s="4">
        <f t="shared" si="11"/>
        <v>22.400000000000002</v>
      </c>
      <c r="M43" s="4">
        <f t="shared" si="12"/>
        <v>28</v>
      </c>
      <c r="N43" s="4">
        <f t="shared" si="13"/>
        <v>33.6</v>
      </c>
      <c r="O43" s="4">
        <f t="shared" si="14"/>
        <v>39.199999999999996</v>
      </c>
      <c r="P43" s="4">
        <f t="shared" si="15"/>
        <v>44.800000000000004</v>
      </c>
      <c r="Q43" s="4">
        <f t="shared" si="16"/>
        <v>50.400000000000006</v>
      </c>
      <c r="R43" s="14">
        <f t="shared" si="17"/>
        <v>56</v>
      </c>
      <c r="S43" s="32">
        <f t="shared" si="18"/>
        <v>0.89285714285714279</v>
      </c>
      <c r="V43" s="183">
        <f t="shared" si="19"/>
        <v>140</v>
      </c>
      <c r="W43" s="184"/>
      <c r="X43" s="13">
        <f t="shared" ref="X43:AG43" si="36">$C$25*100*60/($R20*$E$21*X$26)</f>
        <v>357.14285714285711</v>
      </c>
      <c r="Y43" s="4">
        <f t="shared" si="36"/>
        <v>178.57142857142856</v>
      </c>
      <c r="Z43" s="4">
        <f t="shared" si="36"/>
        <v>119.04761904761905</v>
      </c>
      <c r="AA43" s="4">
        <f t="shared" si="36"/>
        <v>89.285714285714278</v>
      </c>
      <c r="AB43" s="4">
        <f t="shared" si="36"/>
        <v>71.428571428571431</v>
      </c>
      <c r="AC43" s="4">
        <f t="shared" si="36"/>
        <v>59.523809523809526</v>
      </c>
      <c r="AD43" s="4">
        <f t="shared" si="36"/>
        <v>51.020408163265309</v>
      </c>
      <c r="AE43" s="4">
        <f t="shared" si="36"/>
        <v>44.642857142857139</v>
      </c>
      <c r="AF43" s="4">
        <f t="shared" si="36"/>
        <v>39.682539682539677</v>
      </c>
      <c r="AG43" s="14">
        <f t="shared" si="36"/>
        <v>35.714285714285715</v>
      </c>
    </row>
    <row r="44" spans="1:33" ht="13.5" thickBot="1" x14ac:dyDescent="0.25">
      <c r="A44" s="193"/>
      <c r="B44" s="48"/>
      <c r="G44" s="227">
        <f t="shared" si="7"/>
        <v>160</v>
      </c>
      <c r="H44" s="228"/>
      <c r="I44" s="15">
        <f t="shared" si="8"/>
        <v>0</v>
      </c>
      <c r="J44" s="16">
        <f t="shared" si="9"/>
        <v>12.800000000000002</v>
      </c>
      <c r="K44" s="16">
        <f t="shared" si="10"/>
        <v>19.2</v>
      </c>
      <c r="L44" s="16">
        <f t="shared" si="11"/>
        <v>25.600000000000005</v>
      </c>
      <c r="M44" s="16">
        <f t="shared" si="12"/>
        <v>32</v>
      </c>
      <c r="N44" s="16">
        <f t="shared" si="13"/>
        <v>38.4</v>
      </c>
      <c r="O44" s="16">
        <f t="shared" si="14"/>
        <v>44.79999999999999</v>
      </c>
      <c r="P44" s="16">
        <f t="shared" si="15"/>
        <v>51.20000000000001</v>
      </c>
      <c r="Q44" s="16">
        <f t="shared" si="16"/>
        <v>57.6</v>
      </c>
      <c r="R44" s="17">
        <f t="shared" si="17"/>
        <v>64</v>
      </c>
      <c r="S44" s="33">
        <f t="shared" si="18"/>
        <v>0.78124999999999989</v>
      </c>
      <c r="V44" s="227">
        <f t="shared" si="19"/>
        <v>160</v>
      </c>
      <c r="W44" s="228"/>
      <c r="X44" s="15">
        <f t="shared" ref="X44:AG44" si="37">$C$25*100*60/($R21*$E$21*X$26)</f>
        <v>312.49999999999994</v>
      </c>
      <c r="Y44" s="16">
        <f t="shared" si="37"/>
        <v>156.24999999999997</v>
      </c>
      <c r="Z44" s="16">
        <f t="shared" si="37"/>
        <v>104.16666666666667</v>
      </c>
      <c r="AA44" s="16">
        <f t="shared" si="37"/>
        <v>78.124999999999986</v>
      </c>
      <c r="AB44" s="16">
        <f t="shared" si="37"/>
        <v>62.5</v>
      </c>
      <c r="AC44" s="16">
        <f t="shared" si="37"/>
        <v>52.083333333333336</v>
      </c>
      <c r="AD44" s="16">
        <f t="shared" si="37"/>
        <v>44.642857142857153</v>
      </c>
      <c r="AE44" s="16">
        <f t="shared" si="37"/>
        <v>39.062499999999993</v>
      </c>
      <c r="AF44" s="16">
        <f t="shared" si="37"/>
        <v>34.722222222222221</v>
      </c>
      <c r="AG44" s="17">
        <f t="shared" si="37"/>
        <v>31.25</v>
      </c>
    </row>
    <row r="45" spans="1:33" x14ac:dyDescent="0.2">
      <c r="S45" s="71"/>
    </row>
  </sheetData>
  <sheetProtection password="DDA1" sheet="1" objects="1" scenarios="1"/>
  <mergeCells count="82">
    <mergeCell ref="P1:S1"/>
    <mergeCell ref="V28:W28"/>
    <mergeCell ref="R8:S8"/>
    <mergeCell ref="P21:Q21"/>
    <mergeCell ref="P14:Q14"/>
    <mergeCell ref="P15:Q15"/>
    <mergeCell ref="P16:Q16"/>
    <mergeCell ref="P17:Q17"/>
    <mergeCell ref="R7:S7"/>
    <mergeCell ref="P4:Q4"/>
    <mergeCell ref="R4:S4"/>
    <mergeCell ref="A24:A44"/>
    <mergeCell ref="A1:A21"/>
    <mergeCell ref="P5:Q5"/>
    <mergeCell ref="P6:Q6"/>
    <mergeCell ref="P7:Q7"/>
    <mergeCell ref="P8:Q8"/>
    <mergeCell ref="P9:Q9"/>
    <mergeCell ref="C24:D24"/>
    <mergeCell ref="G30:H30"/>
    <mergeCell ref="C26:D27"/>
    <mergeCell ref="G32:H32"/>
    <mergeCell ref="I22:N22"/>
    <mergeCell ref="P18:Q18"/>
    <mergeCell ref="P19:Q19"/>
    <mergeCell ref="P20:Q20"/>
    <mergeCell ref="P2:Q3"/>
    <mergeCell ref="G31:H31"/>
    <mergeCell ref="R11:S11"/>
    <mergeCell ref="R12:S12"/>
    <mergeCell ref="R5:S5"/>
    <mergeCell ref="R6:S6"/>
    <mergeCell ref="G28:H28"/>
    <mergeCell ref="C10:F13"/>
    <mergeCell ref="C14:E14"/>
    <mergeCell ref="P10:Q10"/>
    <mergeCell ref="P11:Q11"/>
    <mergeCell ref="P12:Q12"/>
    <mergeCell ref="P13:Q13"/>
    <mergeCell ref="V41:W41"/>
    <mergeCell ref="V42:W42"/>
    <mergeCell ref="V43:W43"/>
    <mergeCell ref="V44:W44"/>
    <mergeCell ref="I3:J3"/>
    <mergeCell ref="V30:W30"/>
    <mergeCell ref="V31:W31"/>
    <mergeCell ref="V32:W32"/>
    <mergeCell ref="R9:S9"/>
    <mergeCell ref="R10:S10"/>
    <mergeCell ref="V40:W40"/>
    <mergeCell ref="V33:W33"/>
    <mergeCell ref="V34:W34"/>
    <mergeCell ref="V35:W35"/>
    <mergeCell ref="V36:W36"/>
    <mergeCell ref="V37:W37"/>
    <mergeCell ref="AC2:AD2"/>
    <mergeCell ref="AC3:AD3"/>
    <mergeCell ref="G27:H27"/>
    <mergeCell ref="G29:H29"/>
    <mergeCell ref="G24:S24"/>
    <mergeCell ref="S25:S26"/>
    <mergeCell ref="V24:AG24"/>
    <mergeCell ref="I2:J2"/>
    <mergeCell ref="V27:W27"/>
    <mergeCell ref="V29:W29"/>
    <mergeCell ref="V6:X6"/>
    <mergeCell ref="V4:X4"/>
    <mergeCell ref="V5:X5"/>
    <mergeCell ref="G42:H42"/>
    <mergeCell ref="G43:H43"/>
    <mergeCell ref="G44:H44"/>
    <mergeCell ref="G37:H37"/>
    <mergeCell ref="G38:H38"/>
    <mergeCell ref="G39:H39"/>
    <mergeCell ref="G40:H40"/>
    <mergeCell ref="G41:H41"/>
    <mergeCell ref="V39:W39"/>
    <mergeCell ref="G33:H33"/>
    <mergeCell ref="G34:H34"/>
    <mergeCell ref="G35:H35"/>
    <mergeCell ref="G36:H36"/>
    <mergeCell ref="V38:W38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7411" r:id="rId5">
          <objectPr defaultSize="0" autoPict="0" r:id="rId6">
            <anchor moveWithCells="1">
              <from>
                <xdr:col>10</xdr:col>
                <xdr:colOff>133350</xdr:colOff>
                <xdr:row>1</xdr:row>
                <xdr:rowOff>66675</xdr:rowOff>
              </from>
              <to>
                <xdr:col>10</xdr:col>
                <xdr:colOff>352425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7411" r:id="rId5"/>
      </mc:Fallback>
    </mc:AlternateContent>
    <mc:AlternateContent xmlns:mc="http://schemas.openxmlformats.org/markup-compatibility/2006">
      <mc:Choice Requires="x14">
        <oleObject progId="CorelDraw.Graphic.7" shapeId="17412" r:id="rId7">
          <objectPr defaultSize="0" autoPict="0" r:id="rId8">
            <anchor moveWithCells="1">
              <from>
                <xdr:col>11</xdr:col>
                <xdr:colOff>95250</xdr:colOff>
                <xdr:row>1</xdr:row>
                <xdr:rowOff>66675</xdr:rowOff>
              </from>
              <to>
                <xdr:col>11</xdr:col>
                <xdr:colOff>495300</xdr:colOff>
                <xdr:row>1</xdr:row>
                <xdr:rowOff>285750</xdr:rowOff>
              </to>
            </anchor>
          </objectPr>
        </oleObject>
      </mc:Choice>
      <mc:Fallback>
        <oleObject progId="CorelDraw.Graphic.7" shapeId="17412" r:id="rId7"/>
      </mc:Fallback>
    </mc:AlternateContent>
    <mc:AlternateContent xmlns:mc="http://schemas.openxmlformats.org/markup-compatibility/2006">
      <mc:Choice Requires="x14">
        <oleObject progId="CorelDraw.Graphic.7" shapeId="17413" r:id="rId9">
          <objectPr defaultSize="0" autoPict="0" r:id="rId10">
            <anchor moveWithCells="1">
              <from>
                <xdr:col>12</xdr:col>
                <xdr:colOff>57150</xdr:colOff>
                <xdr:row>0</xdr:row>
                <xdr:rowOff>266700</xdr:rowOff>
              </from>
              <to>
                <xdr:col>12</xdr:col>
                <xdr:colOff>466725</xdr:colOff>
                <xdr:row>2</xdr:row>
                <xdr:rowOff>38100</xdr:rowOff>
              </to>
            </anchor>
          </objectPr>
        </oleObject>
      </mc:Choice>
      <mc:Fallback>
        <oleObject progId="CorelDraw.Graphic.7" shapeId="17413" r:id="rId9"/>
      </mc:Fallback>
    </mc:AlternateContent>
    <mc:AlternateContent xmlns:mc="http://schemas.openxmlformats.org/markup-compatibility/2006">
      <mc:Choice Requires="x14">
        <oleObject progId="CorelDraw.Graphic.7" shapeId="17416" r:id="rId11">
          <objectPr defaultSize="0" autoPict="0" r:id="rId6">
            <anchor moveWithCells="1">
              <from>
                <xdr:col>30</xdr:col>
                <xdr:colOff>219075</xdr:colOff>
                <xdr:row>1</xdr:row>
                <xdr:rowOff>76200</xdr:rowOff>
              </from>
              <to>
                <xdr:col>30</xdr:col>
                <xdr:colOff>428625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7416" r:id="rId11"/>
      </mc:Fallback>
    </mc:AlternateContent>
    <mc:AlternateContent xmlns:mc="http://schemas.openxmlformats.org/markup-compatibility/2006">
      <mc:Choice Requires="x14">
        <oleObject progId="CorelDraw.Graphic.7" shapeId="17417" r:id="rId12">
          <objectPr defaultSize="0" autoPict="0" r:id="rId8">
            <anchor moveWithCells="1">
              <from>
                <xdr:col>31</xdr:col>
                <xdr:colOff>104775</xdr:colOff>
                <xdr:row>1</xdr:row>
                <xdr:rowOff>47625</xdr:rowOff>
              </from>
              <to>
                <xdr:col>31</xdr:col>
                <xdr:colOff>514350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7417" r:id="rId12"/>
      </mc:Fallback>
    </mc:AlternateContent>
    <mc:AlternateContent xmlns:mc="http://schemas.openxmlformats.org/markup-compatibility/2006">
      <mc:Choice Requires="x14">
        <oleObject progId="CorelDraw.Graphic.7" shapeId="17418" r:id="rId13">
          <objectPr defaultSize="0" autoPict="0" r:id="rId10">
            <anchor moveWithCells="1">
              <from>
                <xdr:col>32</xdr:col>
                <xdr:colOff>114300</xdr:colOff>
                <xdr:row>0</xdr:row>
                <xdr:rowOff>257175</xdr:rowOff>
              </from>
              <to>
                <xdr:col>32</xdr:col>
                <xdr:colOff>514350</xdr:colOff>
                <xdr:row>2</xdr:row>
                <xdr:rowOff>28575</xdr:rowOff>
              </to>
            </anchor>
          </objectPr>
        </oleObject>
      </mc:Choice>
      <mc:Fallback>
        <oleObject progId="CorelDraw.Graphic.7" shapeId="17418" r:id="rId1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8"/>
  <sheetViews>
    <sheetView showGridLines="0" showZeros="0" tabSelected="1" zoomScaleNormal="100" workbookViewId="0">
      <selection activeCell="B13" sqref="B13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40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72" t="s">
        <v>44</v>
      </c>
      <c r="W1" s="107"/>
      <c r="X1" s="119"/>
      <c r="Y1" s="119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250" t="s">
        <v>45</v>
      </c>
      <c r="W2" s="252" t="s">
        <v>3</v>
      </c>
      <c r="X2" s="120"/>
      <c r="Y2" s="120"/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251"/>
      <c r="W3" s="253"/>
      <c r="X3" s="254"/>
      <c r="Y3" s="255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0.96400000000000008</v>
      </c>
      <c r="L4" s="36">
        <f t="shared" ref="L4:L21" si="1">AF4*$N4</f>
        <v>0.48</v>
      </c>
      <c r="M4" s="36">
        <f t="shared" ref="M4:M21" si="2">AG4*$N4</f>
        <v>0.16000000000000003</v>
      </c>
      <c r="N4" s="90">
        <v>0.4</v>
      </c>
      <c r="P4" s="189">
        <f t="shared" ref="P4:P21" si="3">$E$15*$E$18/60*R4</f>
        <v>0.83699518727767319</v>
      </c>
      <c r="Q4" s="190"/>
      <c r="R4" s="185">
        <v>10</v>
      </c>
      <c r="S4" s="186"/>
      <c r="V4" s="101" t="s">
        <v>46</v>
      </c>
      <c r="W4" s="102">
        <v>0.4</v>
      </c>
      <c r="X4" s="117"/>
      <c r="Y4" s="117"/>
      <c r="Z4" s="118"/>
      <c r="AC4" s="85" t="s">
        <v>6</v>
      </c>
      <c r="AD4" s="86">
        <v>1</v>
      </c>
      <c r="AE4" s="93">
        <v>2.41</v>
      </c>
      <c r="AF4" s="93">
        <v>1.2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1.1599999999999999</v>
      </c>
      <c r="L5" s="36">
        <f t="shared" si="1"/>
        <v>0.55999999999999994</v>
      </c>
      <c r="M5" s="36">
        <f t="shared" si="2"/>
        <v>0.16000000000000003</v>
      </c>
      <c r="N5" s="90">
        <v>0.4</v>
      </c>
      <c r="P5" s="189">
        <f t="shared" si="3"/>
        <v>1.2554927809165097</v>
      </c>
      <c r="Q5" s="190"/>
      <c r="R5" s="185">
        <v>15</v>
      </c>
      <c r="S5" s="186"/>
      <c r="V5" s="103" t="s">
        <v>47</v>
      </c>
      <c r="W5" s="104" t="s">
        <v>48</v>
      </c>
      <c r="X5" s="117"/>
      <c r="Y5" s="117"/>
      <c r="Z5" s="118"/>
      <c r="AC5" s="5"/>
      <c r="AD5" s="6">
        <v>2</v>
      </c>
      <c r="AE5" s="95">
        <v>2.9</v>
      </c>
      <c r="AF5" s="95">
        <v>1.4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1.32</v>
      </c>
      <c r="L6" s="37">
        <f t="shared" si="1"/>
        <v>0.64000000000000012</v>
      </c>
      <c r="M6" s="37">
        <f t="shared" si="2"/>
        <v>0.2</v>
      </c>
      <c r="N6" s="91">
        <v>0.4</v>
      </c>
      <c r="P6" s="189">
        <f t="shared" si="3"/>
        <v>1.6739903745553464</v>
      </c>
      <c r="Q6" s="190"/>
      <c r="R6" s="204">
        <v>20</v>
      </c>
      <c r="S6" s="205"/>
      <c r="V6" s="103" t="s">
        <v>49</v>
      </c>
      <c r="W6" s="104" t="s">
        <v>50</v>
      </c>
      <c r="X6" s="117"/>
      <c r="Y6" s="117"/>
      <c r="Z6" s="118"/>
      <c r="AC6" s="7"/>
      <c r="AD6" s="8">
        <v>3</v>
      </c>
      <c r="AE6" s="97">
        <v>3.3</v>
      </c>
      <c r="AF6" s="97">
        <v>1.6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1.468</v>
      </c>
      <c r="L7" s="36">
        <f t="shared" si="1"/>
        <v>0.79200000000000004</v>
      </c>
      <c r="M7" s="36">
        <f t="shared" si="2"/>
        <v>0.2</v>
      </c>
      <c r="N7" s="90">
        <v>0.4</v>
      </c>
      <c r="P7" s="189">
        <f t="shared" si="3"/>
        <v>2.0924879681941828</v>
      </c>
      <c r="Q7" s="190"/>
      <c r="R7" s="204">
        <v>25</v>
      </c>
      <c r="S7" s="205"/>
      <c r="V7" s="103" t="s">
        <v>51</v>
      </c>
      <c r="W7" s="104">
        <v>0.8</v>
      </c>
      <c r="X7" s="117"/>
      <c r="Y7" s="117"/>
      <c r="Z7" s="118"/>
      <c r="AC7" s="5" t="s">
        <v>8</v>
      </c>
      <c r="AD7" s="6">
        <v>1</v>
      </c>
      <c r="AE7" s="95">
        <v>3.67</v>
      </c>
      <c r="AF7" s="95">
        <v>1.98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2.1</v>
      </c>
      <c r="L8" s="36">
        <f t="shared" si="1"/>
        <v>1.1000000000000001</v>
      </c>
      <c r="M8" s="36">
        <f t="shared" si="2"/>
        <v>0.25</v>
      </c>
      <c r="N8" s="90">
        <v>0.5</v>
      </c>
      <c r="P8" s="189">
        <f t="shared" si="3"/>
        <v>2.5109855618330195</v>
      </c>
      <c r="Q8" s="190"/>
      <c r="R8" s="185">
        <v>30</v>
      </c>
      <c r="S8" s="186"/>
      <c r="V8" s="105" t="s">
        <v>52</v>
      </c>
      <c r="W8" s="106">
        <v>0.9</v>
      </c>
      <c r="X8" s="117"/>
      <c r="Y8" s="117"/>
      <c r="Z8" s="118"/>
      <c r="AC8" s="5"/>
      <c r="AD8" s="6">
        <v>2</v>
      </c>
      <c r="AE8" s="95">
        <v>4.2</v>
      </c>
      <c r="AF8" s="95">
        <v>2.2000000000000002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2.15</v>
      </c>
      <c r="L9" s="37">
        <f t="shared" si="1"/>
        <v>1.1000000000000001</v>
      </c>
      <c r="M9" s="37">
        <f t="shared" si="2"/>
        <v>0.25</v>
      </c>
      <c r="N9" s="91">
        <v>0.5</v>
      </c>
      <c r="P9" s="189">
        <f t="shared" si="3"/>
        <v>2.9294831554718561</v>
      </c>
      <c r="Q9" s="190"/>
      <c r="R9" s="204">
        <v>35</v>
      </c>
      <c r="S9" s="205"/>
      <c r="V9" s="117"/>
      <c r="W9" s="117"/>
      <c r="X9" s="117"/>
      <c r="Y9" s="117"/>
      <c r="Z9" s="118"/>
      <c r="AC9" s="7"/>
      <c r="AD9" s="8">
        <v>3</v>
      </c>
      <c r="AE9" s="97">
        <v>4.3</v>
      </c>
      <c r="AF9" s="97">
        <v>2.2000000000000002</v>
      </c>
      <c r="AG9" s="98">
        <v>0.5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9</v>
      </c>
      <c r="J10" s="6">
        <v>1</v>
      </c>
      <c r="K10" s="63">
        <f t="shared" si="0"/>
        <v>2.6339999999999999</v>
      </c>
      <c r="L10" s="36">
        <f t="shared" si="1"/>
        <v>1.38</v>
      </c>
      <c r="M10" s="36">
        <f t="shared" si="2"/>
        <v>0.3</v>
      </c>
      <c r="N10" s="90">
        <v>0.6</v>
      </c>
      <c r="P10" s="189">
        <f t="shared" si="3"/>
        <v>3.3479807491106928</v>
      </c>
      <c r="Q10" s="190"/>
      <c r="R10" s="204">
        <v>40</v>
      </c>
      <c r="S10" s="205"/>
      <c r="V10" s="117"/>
      <c r="W10" s="117"/>
      <c r="X10" s="117"/>
      <c r="Y10" s="117"/>
      <c r="Z10" s="118"/>
      <c r="AC10" s="5" t="s">
        <v>9</v>
      </c>
      <c r="AD10" s="6">
        <v>1</v>
      </c>
      <c r="AE10" s="95">
        <v>4.3899999999999997</v>
      </c>
      <c r="AF10" s="95">
        <v>2.2999999999999998</v>
      </c>
      <c r="AG10" s="96">
        <v>0.5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2.766</v>
      </c>
      <c r="L11" s="36">
        <f t="shared" si="1"/>
        <v>1.38</v>
      </c>
      <c r="M11" s="36">
        <f t="shared" si="2"/>
        <v>0.3</v>
      </c>
      <c r="N11" s="90">
        <v>0.6</v>
      </c>
      <c r="P11" s="189">
        <f t="shared" si="3"/>
        <v>4.1849759363883656</v>
      </c>
      <c r="Q11" s="190"/>
      <c r="R11" s="185">
        <v>50</v>
      </c>
      <c r="S11" s="186"/>
      <c r="AC11" s="5"/>
      <c r="AD11" s="6">
        <v>2</v>
      </c>
      <c r="AE11" s="95">
        <v>4.6100000000000003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3.3949999999999996</v>
      </c>
      <c r="L12" s="37">
        <f t="shared" si="1"/>
        <v>1.6099999999999999</v>
      </c>
      <c r="M12" s="37">
        <f t="shared" si="2"/>
        <v>0.42</v>
      </c>
      <c r="N12" s="91">
        <v>0.7</v>
      </c>
      <c r="P12" s="189">
        <f t="shared" si="3"/>
        <v>5.0219711236660389</v>
      </c>
      <c r="Q12" s="190"/>
      <c r="R12" s="204">
        <v>60</v>
      </c>
      <c r="S12" s="205"/>
      <c r="AC12" s="7"/>
      <c r="AD12" s="8">
        <v>3</v>
      </c>
      <c r="AE12" s="97">
        <v>4.8499999999999996</v>
      </c>
      <c r="AF12" s="97">
        <v>2.2999999999999998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11</v>
      </c>
      <c r="J13" s="6">
        <v>1</v>
      </c>
      <c r="K13" s="63">
        <f t="shared" si="0"/>
        <v>3.8079999999999998</v>
      </c>
      <c r="L13" s="36">
        <f t="shared" si="1"/>
        <v>2.4000000000000004</v>
      </c>
      <c r="M13" s="36">
        <f t="shared" si="2"/>
        <v>0.48</v>
      </c>
      <c r="N13" s="90">
        <v>0.8</v>
      </c>
      <c r="P13" s="189">
        <f t="shared" si="3"/>
        <v>5.8589663109437122</v>
      </c>
      <c r="Q13" s="190"/>
      <c r="R13" s="157">
        <f t="shared" ref="R13:R21" si="4">R4*$C$28</f>
        <v>70</v>
      </c>
      <c r="S13" s="158" t="str">
        <f t="shared" ref="S13:S21" si="5">CONCATENATE(R4,$D$28,$C$28)</f>
        <v>10  x  7</v>
      </c>
      <c r="AC13" s="5" t="s">
        <v>11</v>
      </c>
      <c r="AD13" s="6">
        <v>1</v>
      </c>
      <c r="AE13" s="95">
        <v>4.76</v>
      </c>
      <c r="AF13" s="95">
        <v>3</v>
      </c>
      <c r="AG13" s="96">
        <v>0.6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4</v>
      </c>
      <c r="L14" s="36">
        <f t="shared" si="1"/>
        <v>2.4000000000000004</v>
      </c>
      <c r="M14" s="36">
        <f t="shared" si="2"/>
        <v>0.55999999999999994</v>
      </c>
      <c r="N14" s="90">
        <v>0.8</v>
      </c>
      <c r="P14" s="189">
        <f t="shared" si="3"/>
        <v>8.7884494664155692</v>
      </c>
      <c r="Q14" s="190"/>
      <c r="R14" s="157">
        <f t="shared" si="4"/>
        <v>105</v>
      </c>
      <c r="S14" s="159" t="str">
        <f t="shared" si="5"/>
        <v>15  x  7</v>
      </c>
      <c r="AC14" s="5"/>
      <c r="AD14" s="6">
        <v>2</v>
      </c>
      <c r="AE14" s="95">
        <v>5</v>
      </c>
      <c r="AF14" s="95">
        <v>3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2</v>
      </c>
      <c r="F15" s="62" t="s">
        <v>5</v>
      </c>
      <c r="I15" s="7"/>
      <c r="J15" s="8">
        <v>3</v>
      </c>
      <c r="K15" s="64">
        <f t="shared" si="0"/>
        <v>4.2300000000000004</v>
      </c>
      <c r="L15" s="37">
        <f t="shared" si="1"/>
        <v>2.7</v>
      </c>
      <c r="M15" s="37">
        <f t="shared" si="2"/>
        <v>0.63</v>
      </c>
      <c r="N15" s="91">
        <v>0.9</v>
      </c>
      <c r="P15" s="189">
        <f t="shared" si="3"/>
        <v>11.717932621887424</v>
      </c>
      <c r="Q15" s="190"/>
      <c r="R15" s="157">
        <f t="shared" si="4"/>
        <v>140</v>
      </c>
      <c r="S15" s="159" t="str">
        <f t="shared" si="5"/>
        <v>20  x  7</v>
      </c>
      <c r="AC15" s="7"/>
      <c r="AD15" s="8">
        <v>3</v>
      </c>
      <c r="AE15" s="97">
        <v>4.7</v>
      </c>
      <c r="AF15" s="97">
        <v>3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0.45</v>
      </c>
      <c r="F16" s="11" t="s">
        <v>7</v>
      </c>
      <c r="I16" s="5" t="s">
        <v>13</v>
      </c>
      <c r="J16" s="6">
        <v>1</v>
      </c>
      <c r="K16" s="63">
        <f t="shared" si="0"/>
        <v>4.05</v>
      </c>
      <c r="L16" s="36">
        <f t="shared" si="1"/>
        <v>3.15</v>
      </c>
      <c r="M16" s="36">
        <f t="shared" si="2"/>
        <v>0.63</v>
      </c>
      <c r="N16" s="90">
        <v>0.9</v>
      </c>
      <c r="P16" s="189">
        <f t="shared" si="3"/>
        <v>14.647415777359281</v>
      </c>
      <c r="Q16" s="190"/>
      <c r="R16" s="157">
        <f t="shared" si="4"/>
        <v>175</v>
      </c>
      <c r="S16" s="159" t="str">
        <f t="shared" si="5"/>
        <v>25  x  7</v>
      </c>
      <c r="AC16" s="5" t="s">
        <v>13</v>
      </c>
      <c r="AD16" s="6">
        <v>1</v>
      </c>
      <c r="AE16" s="95">
        <v>4.5</v>
      </c>
      <c r="AF16" s="95">
        <v>3.5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0.88500000000000001</v>
      </c>
      <c r="F17" s="11" t="s">
        <v>7</v>
      </c>
      <c r="I17" s="5"/>
      <c r="J17" s="6">
        <v>2</v>
      </c>
      <c r="K17" s="63">
        <f t="shared" si="0"/>
        <v>3.9600000000000004</v>
      </c>
      <c r="L17" s="36">
        <f t="shared" si="1"/>
        <v>3.15</v>
      </c>
      <c r="M17" s="36">
        <f t="shared" si="2"/>
        <v>0.63</v>
      </c>
      <c r="N17" s="90">
        <v>0.9</v>
      </c>
      <c r="P17" s="189">
        <f t="shared" si="3"/>
        <v>17.576898932831138</v>
      </c>
      <c r="Q17" s="190"/>
      <c r="R17" s="157">
        <f t="shared" si="4"/>
        <v>210</v>
      </c>
      <c r="S17" s="159" t="str">
        <f t="shared" si="5"/>
        <v>30  x  7</v>
      </c>
      <c r="AC17" s="5"/>
      <c r="AD17" s="6">
        <v>2</v>
      </c>
      <c r="AE17" s="95">
        <v>4.4000000000000004</v>
      </c>
      <c r="AF17" s="95">
        <v>3.5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2.5109855618330195</v>
      </c>
      <c r="F18" s="11" t="s">
        <v>10</v>
      </c>
      <c r="I18" s="7"/>
      <c r="J18" s="8">
        <v>3</v>
      </c>
      <c r="K18" s="64">
        <f t="shared" si="0"/>
        <v>3.87</v>
      </c>
      <c r="L18" s="37">
        <f t="shared" si="1"/>
        <v>3.15</v>
      </c>
      <c r="M18" s="37">
        <f t="shared" si="2"/>
        <v>0.54</v>
      </c>
      <c r="N18" s="91">
        <v>0.9</v>
      </c>
      <c r="P18" s="189">
        <f t="shared" si="3"/>
        <v>20.506382088302992</v>
      </c>
      <c r="Q18" s="190"/>
      <c r="R18" s="157">
        <f t="shared" si="4"/>
        <v>245</v>
      </c>
      <c r="S18" s="159" t="str">
        <f t="shared" si="5"/>
        <v>35  x  7</v>
      </c>
      <c r="AC18" s="7"/>
      <c r="AD18" s="8">
        <v>3</v>
      </c>
      <c r="AE18" s="97">
        <v>4.3</v>
      </c>
      <c r="AF18" s="97">
        <v>3.5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100</v>
      </c>
      <c r="F19" s="11" t="s">
        <v>7</v>
      </c>
      <c r="I19" s="5" t="s">
        <v>16</v>
      </c>
      <c r="J19" s="6">
        <v>1</v>
      </c>
      <c r="K19" s="63">
        <f t="shared" si="0"/>
        <v>3.42</v>
      </c>
      <c r="L19" s="36">
        <f t="shared" si="1"/>
        <v>2.7</v>
      </c>
      <c r="M19" s="36">
        <f t="shared" si="2"/>
        <v>0.45</v>
      </c>
      <c r="N19" s="90">
        <v>0.9</v>
      </c>
      <c r="P19" s="189">
        <f t="shared" si="3"/>
        <v>23.435865243774849</v>
      </c>
      <c r="Q19" s="190"/>
      <c r="R19" s="157">
        <f t="shared" si="4"/>
        <v>280</v>
      </c>
      <c r="S19" s="159" t="str">
        <f t="shared" si="5"/>
        <v>40  x  7</v>
      </c>
      <c r="AC19" s="5" t="s">
        <v>16</v>
      </c>
      <c r="AD19" s="6">
        <v>1</v>
      </c>
      <c r="AE19" s="95">
        <v>3.8</v>
      </c>
      <c r="AF19" s="95">
        <v>3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94</v>
      </c>
      <c r="F20" s="11" t="s">
        <v>15</v>
      </c>
      <c r="I20" s="5"/>
      <c r="J20" s="6">
        <v>2</v>
      </c>
      <c r="K20" s="63">
        <f t="shared" si="0"/>
        <v>3.42</v>
      </c>
      <c r="L20" s="36">
        <f t="shared" si="1"/>
        <v>2.3400000000000003</v>
      </c>
      <c r="M20" s="36">
        <f t="shared" si="2"/>
        <v>0.45</v>
      </c>
      <c r="N20" s="90">
        <v>0.9</v>
      </c>
      <c r="P20" s="189">
        <f t="shared" si="3"/>
        <v>29.294831554718563</v>
      </c>
      <c r="Q20" s="190"/>
      <c r="R20" s="157">
        <f t="shared" si="4"/>
        <v>350</v>
      </c>
      <c r="S20" s="159" t="str">
        <f t="shared" si="5"/>
        <v>50  x  7</v>
      </c>
      <c r="AC20" s="5"/>
      <c r="AD20" s="6">
        <v>2</v>
      </c>
      <c r="AE20" s="95">
        <v>3.8</v>
      </c>
      <c r="AF20" s="95">
        <v>2.6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41.777777777777771</v>
      </c>
      <c r="F21" s="12" t="s">
        <v>18</v>
      </c>
      <c r="I21" s="9"/>
      <c r="J21" s="10">
        <v>3</v>
      </c>
      <c r="K21" s="65">
        <f t="shared" si="0"/>
        <v>2.8800000000000003</v>
      </c>
      <c r="L21" s="38">
        <f t="shared" si="1"/>
        <v>2.16</v>
      </c>
      <c r="M21" s="38">
        <f t="shared" si="2"/>
        <v>0.36000000000000004</v>
      </c>
      <c r="N21" s="92">
        <v>0.9</v>
      </c>
      <c r="P21" s="187">
        <f t="shared" si="3"/>
        <v>35.153797865662277</v>
      </c>
      <c r="Q21" s="188"/>
      <c r="R21" s="160">
        <f t="shared" si="4"/>
        <v>420</v>
      </c>
      <c r="S21" s="161" t="str">
        <f t="shared" si="5"/>
        <v>60  x  7</v>
      </c>
      <c r="AA21" s="4"/>
      <c r="AB21" s="4"/>
      <c r="AC21" s="9"/>
      <c r="AD21" s="10">
        <v>3</v>
      </c>
      <c r="AE21" s="99">
        <v>3.2</v>
      </c>
      <c r="AF21" s="99">
        <v>2.4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100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0</v>
      </c>
      <c r="S27" s="31">
        <f t="shared" ref="S27:S44" si="18">$C$25*60/($G27*$E$21*0.8)</f>
        <v>17.952127659574472</v>
      </c>
      <c r="V27" s="233">
        <f t="shared" ref="V27:V44" si="19">R4</f>
        <v>10</v>
      </c>
      <c r="W27" s="234"/>
      <c r="X27" s="18">
        <f t="shared" ref="X27:AG27" si="20">$C$25*100*60/($R4*$E$21*X$26)</f>
        <v>7180.8510638297885</v>
      </c>
      <c r="Y27" s="19">
        <f t="shared" si="20"/>
        <v>3590.4255319148942</v>
      </c>
      <c r="Z27" s="19">
        <f t="shared" si="20"/>
        <v>2393.617021276596</v>
      </c>
      <c r="AA27" s="19">
        <f t="shared" si="20"/>
        <v>1795.2127659574471</v>
      </c>
      <c r="AB27" s="19">
        <f t="shared" si="20"/>
        <v>1436.1702127659576</v>
      </c>
      <c r="AC27" s="19">
        <f t="shared" si="20"/>
        <v>1196.808510638298</v>
      </c>
      <c r="AD27" s="19">
        <f t="shared" si="20"/>
        <v>1025.8358662613982</v>
      </c>
      <c r="AE27" s="19">
        <f t="shared" si="20"/>
        <v>897.60638297872356</v>
      </c>
      <c r="AF27" s="19">
        <f t="shared" si="20"/>
        <v>797.872340425532</v>
      </c>
      <c r="AG27" s="20">
        <f t="shared" si="20"/>
        <v>718.08510638297878</v>
      </c>
    </row>
    <row r="28" spans="1:33" ht="12.75" customHeight="1" x14ac:dyDescent="0.2">
      <c r="A28" s="192"/>
      <c r="B28" s="48"/>
      <c r="C28" s="121">
        <v>7</v>
      </c>
      <c r="D28" s="115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0</v>
      </c>
      <c r="P28" s="4">
        <f t="shared" si="15"/>
        <v>0</v>
      </c>
      <c r="Q28" s="4">
        <f t="shared" si="16"/>
        <v>0</v>
      </c>
      <c r="R28" s="14">
        <f t="shared" si="17"/>
        <v>0</v>
      </c>
      <c r="S28" s="32">
        <f t="shared" si="18"/>
        <v>11.968085106382981</v>
      </c>
      <c r="V28" s="183">
        <f t="shared" si="19"/>
        <v>15</v>
      </c>
      <c r="W28" s="184"/>
      <c r="X28" s="13">
        <f t="shared" ref="X28:AG28" si="21">$C$25*100*60/($R5*$E$21*X$26)</f>
        <v>4787.234042553192</v>
      </c>
      <c r="Y28" s="4">
        <f t="shared" si="21"/>
        <v>2393.617021276596</v>
      </c>
      <c r="Z28" s="4">
        <f t="shared" si="21"/>
        <v>1595.7446808510642</v>
      </c>
      <c r="AA28" s="4">
        <f t="shared" si="21"/>
        <v>1196.808510638298</v>
      </c>
      <c r="AB28" s="4">
        <f t="shared" si="21"/>
        <v>957.44680851063856</v>
      </c>
      <c r="AC28" s="4">
        <f t="shared" si="21"/>
        <v>797.87234042553212</v>
      </c>
      <c r="AD28" s="4">
        <f t="shared" si="21"/>
        <v>683.89057750759901</v>
      </c>
      <c r="AE28" s="4">
        <f t="shared" si="21"/>
        <v>598.404255319149</v>
      </c>
      <c r="AF28" s="4">
        <f t="shared" si="21"/>
        <v>531.91489361702133</v>
      </c>
      <c r="AG28" s="14">
        <f t="shared" si="21"/>
        <v>478.72340425531928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0</v>
      </c>
      <c r="O29" s="4">
        <f t="shared" si="14"/>
        <v>0</v>
      </c>
      <c r="P29" s="4">
        <f t="shared" si="15"/>
        <v>0</v>
      </c>
      <c r="Q29" s="4">
        <f t="shared" si="16"/>
        <v>0</v>
      </c>
      <c r="R29" s="14">
        <f t="shared" si="17"/>
        <v>0</v>
      </c>
      <c r="S29" s="32">
        <f t="shared" si="18"/>
        <v>8.9760638297872362</v>
      </c>
      <c r="V29" s="183">
        <f t="shared" si="19"/>
        <v>20</v>
      </c>
      <c r="W29" s="184"/>
      <c r="X29" s="13">
        <f t="shared" ref="X29:AG29" si="22">$C$25*100*60/($R6*$E$21*X$26)</f>
        <v>3590.4255319148942</v>
      </c>
      <c r="Y29" s="4">
        <f t="shared" si="22"/>
        <v>1795.2127659574471</v>
      </c>
      <c r="Z29" s="4">
        <f t="shared" si="22"/>
        <v>1196.808510638298</v>
      </c>
      <c r="AA29" s="4">
        <f t="shared" si="22"/>
        <v>897.60638297872356</v>
      </c>
      <c r="AB29" s="4">
        <f t="shared" si="22"/>
        <v>718.08510638297878</v>
      </c>
      <c r="AC29" s="4">
        <f t="shared" si="22"/>
        <v>598.404255319149</v>
      </c>
      <c r="AD29" s="4">
        <f t="shared" si="22"/>
        <v>512.91793313069911</v>
      </c>
      <c r="AE29" s="4">
        <f t="shared" si="22"/>
        <v>448.80319148936178</v>
      </c>
      <c r="AF29" s="4">
        <f t="shared" si="22"/>
        <v>398.936170212766</v>
      </c>
      <c r="AG29" s="14">
        <f t="shared" si="22"/>
        <v>359.04255319148939</v>
      </c>
    </row>
    <row r="30" spans="1:33" x14ac:dyDescent="0.2">
      <c r="A30" s="192"/>
      <c r="B30" s="48"/>
      <c r="G30" s="183">
        <f t="shared" si="7"/>
        <v>25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0</v>
      </c>
      <c r="N30" s="4">
        <f t="shared" si="13"/>
        <v>0</v>
      </c>
      <c r="O30" s="4">
        <f t="shared" si="14"/>
        <v>0</v>
      </c>
      <c r="P30" s="4">
        <f t="shared" si="15"/>
        <v>0</v>
      </c>
      <c r="Q30" s="4">
        <f t="shared" si="16"/>
        <v>0</v>
      </c>
      <c r="R30" s="14">
        <f t="shared" si="17"/>
        <v>0</v>
      </c>
      <c r="S30" s="32">
        <f t="shared" si="18"/>
        <v>7.1808510638297873</v>
      </c>
      <c r="V30" s="183">
        <f t="shared" si="19"/>
        <v>25</v>
      </c>
      <c r="W30" s="184"/>
      <c r="X30" s="13">
        <f t="shared" ref="X30:AG30" si="23">$C$25*100*60/($R7*$E$21*X$26)</f>
        <v>2872.3404255319151</v>
      </c>
      <c r="Y30" s="4">
        <f t="shared" si="23"/>
        <v>1436.1702127659576</v>
      </c>
      <c r="Z30" s="4">
        <f t="shared" si="23"/>
        <v>957.44680851063833</v>
      </c>
      <c r="AA30" s="4">
        <f t="shared" si="23"/>
        <v>718.08510638297878</v>
      </c>
      <c r="AB30" s="4">
        <f t="shared" si="23"/>
        <v>574.468085106383</v>
      </c>
      <c r="AC30" s="4">
        <f t="shared" si="23"/>
        <v>478.72340425531917</v>
      </c>
      <c r="AD30" s="4">
        <f t="shared" si="23"/>
        <v>410.33434650455933</v>
      </c>
      <c r="AE30" s="4">
        <f t="shared" si="23"/>
        <v>359.04255319148939</v>
      </c>
      <c r="AF30" s="4">
        <f t="shared" si="23"/>
        <v>319.14893617021278</v>
      </c>
      <c r="AG30" s="14">
        <f t="shared" si="23"/>
        <v>287.2340425531915</v>
      </c>
    </row>
    <row r="31" spans="1:33" x14ac:dyDescent="0.2">
      <c r="A31" s="192"/>
      <c r="B31" s="48"/>
      <c r="G31" s="183">
        <f t="shared" si="7"/>
        <v>30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0</v>
      </c>
      <c r="M31" s="4">
        <f t="shared" si="12"/>
        <v>0</v>
      </c>
      <c r="N31" s="4">
        <f t="shared" si="13"/>
        <v>0</v>
      </c>
      <c r="O31" s="4">
        <f t="shared" si="14"/>
        <v>0</v>
      </c>
      <c r="P31" s="4">
        <f t="shared" si="15"/>
        <v>0</v>
      </c>
      <c r="Q31" s="4">
        <f t="shared" si="16"/>
        <v>0</v>
      </c>
      <c r="R31" s="14">
        <f t="shared" si="17"/>
        <v>417.77777777777766</v>
      </c>
      <c r="S31" s="32">
        <f t="shared" si="18"/>
        <v>5.9840425531914905</v>
      </c>
      <c r="V31" s="183">
        <f t="shared" si="19"/>
        <v>30</v>
      </c>
      <c r="W31" s="184"/>
      <c r="X31" s="13">
        <f t="shared" ref="X31:AG31" si="24">$C$25*100*60/($R8*$E$21*X$26)</f>
        <v>2393.617021276596</v>
      </c>
      <c r="Y31" s="4">
        <f t="shared" si="24"/>
        <v>1196.808510638298</v>
      </c>
      <c r="Z31" s="4">
        <f t="shared" si="24"/>
        <v>797.87234042553212</v>
      </c>
      <c r="AA31" s="4">
        <f t="shared" si="24"/>
        <v>598.404255319149</v>
      </c>
      <c r="AB31" s="4">
        <f t="shared" si="24"/>
        <v>478.72340425531928</v>
      </c>
      <c r="AC31" s="4">
        <f t="shared" si="24"/>
        <v>398.93617021276606</v>
      </c>
      <c r="AD31" s="4">
        <f t="shared" si="24"/>
        <v>341.9452887537995</v>
      </c>
      <c r="AE31" s="4">
        <f t="shared" si="24"/>
        <v>299.2021276595745</v>
      </c>
      <c r="AF31" s="4">
        <f t="shared" si="24"/>
        <v>265.95744680851067</v>
      </c>
      <c r="AG31" s="14">
        <f t="shared" si="24"/>
        <v>239.36170212765964</v>
      </c>
    </row>
    <row r="32" spans="1:33" x14ac:dyDescent="0.2">
      <c r="A32" s="192"/>
      <c r="B32" s="48"/>
      <c r="G32" s="183">
        <f t="shared" si="7"/>
        <v>35</v>
      </c>
      <c r="H32" s="184"/>
      <c r="I32" s="13">
        <f t="shared" si="8"/>
        <v>0</v>
      </c>
      <c r="J32" s="4">
        <f t="shared" si="9"/>
        <v>0</v>
      </c>
      <c r="K32" s="4">
        <f t="shared" si="10"/>
        <v>0</v>
      </c>
      <c r="L32" s="4">
        <f t="shared" si="11"/>
        <v>0</v>
      </c>
      <c r="M32" s="4">
        <f t="shared" si="12"/>
        <v>0</v>
      </c>
      <c r="N32" s="4">
        <f t="shared" si="13"/>
        <v>0</v>
      </c>
      <c r="O32" s="4">
        <f t="shared" si="14"/>
        <v>0</v>
      </c>
      <c r="P32" s="4">
        <f t="shared" si="15"/>
        <v>0</v>
      </c>
      <c r="Q32" s="4">
        <f t="shared" si="16"/>
        <v>438.66666666666657</v>
      </c>
      <c r="R32" s="14">
        <f t="shared" si="17"/>
        <v>487.40740740740733</v>
      </c>
      <c r="S32" s="32">
        <f t="shared" si="18"/>
        <v>5.1291793313069913</v>
      </c>
      <c r="V32" s="183">
        <f t="shared" si="19"/>
        <v>35</v>
      </c>
      <c r="W32" s="184"/>
      <c r="X32" s="13">
        <f t="shared" ref="X32:AG32" si="25">$C$25*100*60/($R9*$E$21*X$26)</f>
        <v>2051.6717325227964</v>
      </c>
      <c r="Y32" s="4">
        <f t="shared" si="25"/>
        <v>1025.8358662613982</v>
      </c>
      <c r="Z32" s="4">
        <f t="shared" si="25"/>
        <v>683.89057750759889</v>
      </c>
      <c r="AA32" s="4">
        <f t="shared" si="25"/>
        <v>512.91793313069911</v>
      </c>
      <c r="AB32" s="4">
        <f t="shared" si="25"/>
        <v>410.33434650455933</v>
      </c>
      <c r="AC32" s="4">
        <f t="shared" si="25"/>
        <v>341.94528875379945</v>
      </c>
      <c r="AD32" s="4">
        <f t="shared" si="25"/>
        <v>293.09596178897095</v>
      </c>
      <c r="AE32" s="4">
        <f t="shared" si="25"/>
        <v>256.45896656534956</v>
      </c>
      <c r="AF32" s="4">
        <f t="shared" si="25"/>
        <v>227.96352583586631</v>
      </c>
      <c r="AG32" s="14">
        <f t="shared" si="25"/>
        <v>205.16717325227967</v>
      </c>
    </row>
    <row r="33" spans="1:33" x14ac:dyDescent="0.2">
      <c r="A33" s="192"/>
      <c r="B33" s="48"/>
      <c r="G33" s="183">
        <f t="shared" si="7"/>
        <v>40</v>
      </c>
      <c r="H33" s="184"/>
      <c r="I33" s="13">
        <f t="shared" si="8"/>
        <v>0</v>
      </c>
      <c r="J33" s="4">
        <f t="shared" si="9"/>
        <v>0</v>
      </c>
      <c r="K33" s="4">
        <f t="shared" si="10"/>
        <v>0</v>
      </c>
      <c r="L33" s="4">
        <f t="shared" si="11"/>
        <v>0</v>
      </c>
      <c r="M33" s="4">
        <f t="shared" si="12"/>
        <v>0</v>
      </c>
      <c r="N33" s="4">
        <f t="shared" si="13"/>
        <v>0</v>
      </c>
      <c r="O33" s="4">
        <f t="shared" si="14"/>
        <v>0</v>
      </c>
      <c r="P33" s="4">
        <f t="shared" si="15"/>
        <v>445.62962962962956</v>
      </c>
      <c r="Q33" s="4">
        <f t="shared" si="16"/>
        <v>501.33333333333326</v>
      </c>
      <c r="R33" s="14">
        <f t="shared" si="17"/>
        <v>557.03703703703695</v>
      </c>
      <c r="S33" s="32">
        <f t="shared" si="18"/>
        <v>4.4880319148936181</v>
      </c>
      <c r="V33" s="183">
        <f t="shared" si="19"/>
        <v>40</v>
      </c>
      <c r="W33" s="184"/>
      <c r="X33" s="13">
        <f t="shared" ref="X33:AG33" si="26">$C$25*100*60/($R10*$E$21*X$26)</f>
        <v>1795.2127659574471</v>
      </c>
      <c r="Y33" s="4">
        <f t="shared" si="26"/>
        <v>897.60638297872356</v>
      </c>
      <c r="Z33" s="4">
        <f t="shared" si="26"/>
        <v>598.404255319149</v>
      </c>
      <c r="AA33" s="4">
        <f t="shared" si="26"/>
        <v>448.80319148936178</v>
      </c>
      <c r="AB33" s="4">
        <f t="shared" si="26"/>
        <v>359.04255319148939</v>
      </c>
      <c r="AC33" s="4">
        <f t="shared" si="26"/>
        <v>299.2021276595745</v>
      </c>
      <c r="AD33" s="4">
        <f t="shared" si="26"/>
        <v>256.45896656534956</v>
      </c>
      <c r="AE33" s="4">
        <f t="shared" si="26"/>
        <v>224.40159574468089</v>
      </c>
      <c r="AF33" s="4">
        <f t="shared" si="26"/>
        <v>199.468085106383</v>
      </c>
      <c r="AG33" s="14">
        <f t="shared" si="26"/>
        <v>179.52127659574469</v>
      </c>
    </row>
    <row r="34" spans="1:33" x14ac:dyDescent="0.2">
      <c r="A34" s="192"/>
      <c r="B34" s="48"/>
      <c r="G34" s="183">
        <f t="shared" si="7"/>
        <v>50</v>
      </c>
      <c r="H34" s="184"/>
      <c r="I34" s="13">
        <f t="shared" si="8"/>
        <v>0</v>
      </c>
      <c r="J34" s="4">
        <f t="shared" si="9"/>
        <v>0</v>
      </c>
      <c r="K34" s="4">
        <f t="shared" si="10"/>
        <v>0</v>
      </c>
      <c r="L34" s="4">
        <f t="shared" si="11"/>
        <v>0</v>
      </c>
      <c r="M34" s="4">
        <f t="shared" si="12"/>
        <v>0</v>
      </c>
      <c r="N34" s="4">
        <f t="shared" si="13"/>
        <v>417.77777777777777</v>
      </c>
      <c r="O34" s="4">
        <f t="shared" si="14"/>
        <v>487.40740740740733</v>
      </c>
      <c r="P34" s="4">
        <f t="shared" si="15"/>
        <v>557.03703703703695</v>
      </c>
      <c r="Q34" s="4">
        <f t="shared" si="16"/>
        <v>626.66666666666663</v>
      </c>
      <c r="R34" s="14">
        <f t="shared" si="17"/>
        <v>696.2962962962963</v>
      </c>
      <c r="S34" s="32">
        <f t="shared" si="18"/>
        <v>3.5904255319148937</v>
      </c>
      <c r="V34" s="183">
        <f t="shared" si="19"/>
        <v>50</v>
      </c>
      <c r="W34" s="184"/>
      <c r="X34" s="13">
        <f t="shared" ref="X34:AG34" si="27">$C$25*100*60/($R11*$E$21*X$26)</f>
        <v>1436.1702127659576</v>
      </c>
      <c r="Y34" s="4">
        <f t="shared" si="27"/>
        <v>718.08510638297878</v>
      </c>
      <c r="Z34" s="4">
        <f t="shared" si="27"/>
        <v>478.72340425531917</v>
      </c>
      <c r="AA34" s="4">
        <f t="shared" si="27"/>
        <v>359.04255319148939</v>
      </c>
      <c r="AB34" s="4">
        <f t="shared" si="27"/>
        <v>287.2340425531915</v>
      </c>
      <c r="AC34" s="4">
        <f t="shared" si="27"/>
        <v>239.36170212765958</v>
      </c>
      <c r="AD34" s="4">
        <f t="shared" si="27"/>
        <v>205.16717325227967</v>
      </c>
      <c r="AE34" s="4">
        <f t="shared" si="27"/>
        <v>179.52127659574469</v>
      </c>
      <c r="AF34" s="4">
        <f t="shared" si="27"/>
        <v>159.57446808510639</v>
      </c>
      <c r="AG34" s="14">
        <f t="shared" si="27"/>
        <v>143.61702127659575</v>
      </c>
    </row>
    <row r="35" spans="1:33" x14ac:dyDescent="0.2">
      <c r="A35" s="192"/>
      <c r="B35" s="48"/>
      <c r="G35" s="183">
        <f t="shared" si="7"/>
        <v>60</v>
      </c>
      <c r="H35" s="184"/>
      <c r="I35" s="13">
        <f t="shared" si="8"/>
        <v>0</v>
      </c>
      <c r="J35" s="4">
        <f t="shared" si="9"/>
        <v>0</v>
      </c>
      <c r="K35" s="4">
        <f t="shared" si="10"/>
        <v>0</v>
      </c>
      <c r="L35" s="4">
        <f t="shared" si="11"/>
        <v>0</v>
      </c>
      <c r="M35" s="4">
        <f t="shared" si="12"/>
        <v>417.77777777777766</v>
      </c>
      <c r="N35" s="4">
        <f t="shared" si="13"/>
        <v>501.3333333333332</v>
      </c>
      <c r="O35" s="4">
        <f t="shared" si="14"/>
        <v>584.88888888888869</v>
      </c>
      <c r="P35" s="4">
        <f t="shared" si="15"/>
        <v>668.44444444444434</v>
      </c>
      <c r="Q35" s="4">
        <f t="shared" si="16"/>
        <v>751.99999999999989</v>
      </c>
      <c r="R35" s="14">
        <f t="shared" si="17"/>
        <v>835.55555555555532</v>
      </c>
      <c r="S35" s="32">
        <f t="shared" si="18"/>
        <v>2.9920212765957452</v>
      </c>
      <c r="V35" s="183">
        <f t="shared" si="19"/>
        <v>60</v>
      </c>
      <c r="W35" s="184"/>
      <c r="X35" s="13">
        <f t="shared" ref="X35:AG35" si="28">$C$25*100*60/($R12*$E$21*X$26)</f>
        <v>1196.808510638298</v>
      </c>
      <c r="Y35" s="4">
        <f t="shared" si="28"/>
        <v>598.404255319149</v>
      </c>
      <c r="Z35" s="4">
        <f t="shared" si="28"/>
        <v>398.93617021276606</v>
      </c>
      <c r="AA35" s="4">
        <f t="shared" si="28"/>
        <v>299.2021276595745</v>
      </c>
      <c r="AB35" s="4">
        <f t="shared" si="28"/>
        <v>239.36170212765964</v>
      </c>
      <c r="AC35" s="4">
        <f t="shared" si="28"/>
        <v>199.46808510638303</v>
      </c>
      <c r="AD35" s="4">
        <f t="shared" si="28"/>
        <v>170.97264437689975</v>
      </c>
      <c r="AE35" s="4">
        <f t="shared" si="28"/>
        <v>149.60106382978725</v>
      </c>
      <c r="AF35" s="4">
        <f t="shared" si="28"/>
        <v>132.97872340425533</v>
      </c>
      <c r="AG35" s="14">
        <f t="shared" si="28"/>
        <v>119.68085106382982</v>
      </c>
    </row>
    <row r="36" spans="1:33" x14ac:dyDescent="0.2">
      <c r="A36" s="192"/>
      <c r="B36" s="48"/>
      <c r="G36" s="183">
        <f t="shared" si="7"/>
        <v>70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0</v>
      </c>
      <c r="M36" s="4">
        <f t="shared" si="12"/>
        <v>487.40740740740733</v>
      </c>
      <c r="N36" s="4">
        <f t="shared" si="13"/>
        <v>584.8888888888888</v>
      </c>
      <c r="O36" s="4">
        <f t="shared" si="14"/>
        <v>682.37037037037021</v>
      </c>
      <c r="P36" s="4">
        <f t="shared" si="15"/>
        <v>779.85185185185185</v>
      </c>
      <c r="Q36" s="4">
        <f t="shared" si="16"/>
        <v>877.33333333333314</v>
      </c>
      <c r="R36" s="14">
        <f t="shared" si="17"/>
        <v>974.81481481481467</v>
      </c>
      <c r="S36" s="32">
        <f t="shared" si="18"/>
        <v>2.5645896656534957</v>
      </c>
      <c r="V36" s="183">
        <f t="shared" si="19"/>
        <v>70</v>
      </c>
      <c r="W36" s="184"/>
      <c r="X36" s="13">
        <f t="shared" ref="X36:AG36" si="29">$C$25*100*60/($R13*$E$21*X$26)</f>
        <v>1025.8358662613982</v>
      </c>
      <c r="Y36" s="4">
        <f t="shared" si="29"/>
        <v>512.91793313069911</v>
      </c>
      <c r="Z36" s="4">
        <f t="shared" si="29"/>
        <v>341.94528875379945</v>
      </c>
      <c r="AA36" s="4">
        <f t="shared" si="29"/>
        <v>256.45896656534956</v>
      </c>
      <c r="AB36" s="4">
        <f t="shared" si="29"/>
        <v>205.16717325227967</v>
      </c>
      <c r="AC36" s="4">
        <f t="shared" si="29"/>
        <v>170.97264437689972</v>
      </c>
      <c r="AD36" s="4">
        <f t="shared" si="29"/>
        <v>146.54798089448548</v>
      </c>
      <c r="AE36" s="4">
        <f t="shared" si="29"/>
        <v>128.22948328267478</v>
      </c>
      <c r="AF36" s="4">
        <f t="shared" si="29"/>
        <v>113.98176291793315</v>
      </c>
      <c r="AG36" s="14">
        <f t="shared" si="29"/>
        <v>102.58358662613983</v>
      </c>
    </row>
    <row r="37" spans="1:33" x14ac:dyDescent="0.2">
      <c r="A37" s="192"/>
      <c r="B37" s="48"/>
      <c r="G37" s="183">
        <f t="shared" si="7"/>
        <v>105</v>
      </c>
      <c r="H37" s="184"/>
      <c r="I37" s="13">
        <f t="shared" si="8"/>
        <v>0</v>
      </c>
      <c r="J37" s="4">
        <f t="shared" si="9"/>
        <v>0</v>
      </c>
      <c r="K37" s="4">
        <f t="shared" si="10"/>
        <v>438.66666666666657</v>
      </c>
      <c r="L37" s="4">
        <f t="shared" si="11"/>
        <v>584.8888888888888</v>
      </c>
      <c r="M37" s="4">
        <f t="shared" si="12"/>
        <v>731.11111111111097</v>
      </c>
      <c r="N37" s="4">
        <f t="shared" si="13"/>
        <v>877.33333333333314</v>
      </c>
      <c r="O37" s="4">
        <f t="shared" si="14"/>
        <v>1023.5555555555554</v>
      </c>
      <c r="P37" s="4">
        <f t="shared" si="15"/>
        <v>1169.7777777777776</v>
      </c>
      <c r="Q37" s="4">
        <f t="shared" si="16"/>
        <v>1315.9999999999998</v>
      </c>
      <c r="R37" s="14">
        <f t="shared" si="17"/>
        <v>1462.2222222222219</v>
      </c>
      <c r="S37" s="32">
        <f t="shared" si="18"/>
        <v>1.7097264437689972</v>
      </c>
      <c r="V37" s="183">
        <f t="shared" si="19"/>
        <v>105</v>
      </c>
      <c r="W37" s="184"/>
      <c r="X37" s="13">
        <f t="shared" ref="X37:AG37" si="30">$C$25*100*60/($R14*$E$21*X$26)</f>
        <v>683.89057750759889</v>
      </c>
      <c r="Y37" s="4">
        <f t="shared" si="30"/>
        <v>341.94528875379945</v>
      </c>
      <c r="Z37" s="4">
        <f t="shared" si="30"/>
        <v>227.96352583586631</v>
      </c>
      <c r="AA37" s="4">
        <f t="shared" si="30"/>
        <v>170.97264437689972</v>
      </c>
      <c r="AB37" s="4">
        <f t="shared" si="30"/>
        <v>136.77811550151978</v>
      </c>
      <c r="AC37" s="4">
        <f t="shared" si="30"/>
        <v>113.98176291793315</v>
      </c>
      <c r="AD37" s="4">
        <f t="shared" si="30"/>
        <v>97.698653929656984</v>
      </c>
      <c r="AE37" s="4">
        <f t="shared" si="30"/>
        <v>85.486322188449861</v>
      </c>
      <c r="AF37" s="4">
        <f t="shared" si="30"/>
        <v>75.987841945288764</v>
      </c>
      <c r="AG37" s="14">
        <f t="shared" si="30"/>
        <v>68.389057750759889</v>
      </c>
    </row>
    <row r="38" spans="1:33" x14ac:dyDescent="0.2">
      <c r="A38" s="192"/>
      <c r="B38" s="48"/>
      <c r="G38" s="183">
        <f t="shared" si="7"/>
        <v>140</v>
      </c>
      <c r="H38" s="184"/>
      <c r="I38" s="13">
        <f t="shared" si="8"/>
        <v>0</v>
      </c>
      <c r="J38" s="4">
        <f t="shared" si="9"/>
        <v>0</v>
      </c>
      <c r="K38" s="4">
        <f t="shared" si="10"/>
        <v>584.8888888888888</v>
      </c>
      <c r="L38" s="4">
        <f t="shared" si="11"/>
        <v>779.85185185185185</v>
      </c>
      <c r="M38" s="4">
        <f t="shared" si="12"/>
        <v>974.81481481481467</v>
      </c>
      <c r="N38" s="4">
        <f t="shared" si="13"/>
        <v>1169.7777777777776</v>
      </c>
      <c r="O38" s="4">
        <f t="shared" si="14"/>
        <v>1364.7407407407404</v>
      </c>
      <c r="P38" s="4">
        <f t="shared" si="15"/>
        <v>1559.7037037037037</v>
      </c>
      <c r="Q38" s="4">
        <f t="shared" si="16"/>
        <v>1754.6666666666663</v>
      </c>
      <c r="R38" s="14">
        <f t="shared" si="17"/>
        <v>1949.6296296296293</v>
      </c>
      <c r="S38" s="32">
        <f t="shared" si="18"/>
        <v>1.2822948328267478</v>
      </c>
      <c r="V38" s="183">
        <f t="shared" si="19"/>
        <v>140</v>
      </c>
      <c r="W38" s="184"/>
      <c r="X38" s="13">
        <f t="shared" ref="X38:AG38" si="31">$C$25*100*60/($R15*$E$21*X$26)</f>
        <v>512.91793313069911</v>
      </c>
      <c r="Y38" s="4">
        <f t="shared" si="31"/>
        <v>256.45896656534956</v>
      </c>
      <c r="Z38" s="4">
        <f t="shared" si="31"/>
        <v>170.97264437689972</v>
      </c>
      <c r="AA38" s="4">
        <f t="shared" si="31"/>
        <v>128.22948328267478</v>
      </c>
      <c r="AB38" s="4">
        <f t="shared" si="31"/>
        <v>102.58358662613983</v>
      </c>
      <c r="AC38" s="4">
        <f t="shared" si="31"/>
        <v>85.486322188449861</v>
      </c>
      <c r="AD38" s="4">
        <f t="shared" si="31"/>
        <v>73.273990447242738</v>
      </c>
      <c r="AE38" s="4">
        <f t="shared" si="31"/>
        <v>64.114741641337389</v>
      </c>
      <c r="AF38" s="4">
        <f t="shared" si="31"/>
        <v>56.990881458966577</v>
      </c>
      <c r="AG38" s="14">
        <f t="shared" si="31"/>
        <v>51.291793313069917</v>
      </c>
    </row>
    <row r="39" spans="1:33" x14ac:dyDescent="0.2">
      <c r="A39" s="192"/>
      <c r="B39" s="48"/>
      <c r="G39" s="183">
        <f t="shared" si="7"/>
        <v>175</v>
      </c>
      <c r="H39" s="184"/>
      <c r="I39" s="13">
        <f t="shared" si="8"/>
        <v>0</v>
      </c>
      <c r="J39" s="4">
        <f t="shared" si="9"/>
        <v>487.40740740740739</v>
      </c>
      <c r="K39" s="4">
        <f t="shared" si="10"/>
        <v>731.11111111111097</v>
      </c>
      <c r="L39" s="4">
        <f t="shared" si="11"/>
        <v>974.81481481481478</v>
      </c>
      <c r="M39" s="4">
        <f t="shared" si="12"/>
        <v>1218.5185185185185</v>
      </c>
      <c r="N39" s="4">
        <f t="shared" si="13"/>
        <v>1462.2222222222219</v>
      </c>
      <c r="O39" s="4">
        <f t="shared" si="14"/>
        <v>1705.9259259259259</v>
      </c>
      <c r="P39" s="4">
        <f t="shared" si="15"/>
        <v>1949.6296296296296</v>
      </c>
      <c r="Q39" s="4">
        <f t="shared" si="16"/>
        <v>2193.333333333333</v>
      </c>
      <c r="R39" s="14">
        <f t="shared" si="17"/>
        <v>2437.037037037037</v>
      </c>
      <c r="S39" s="32">
        <f t="shared" si="18"/>
        <v>1.0258358662613982</v>
      </c>
      <c r="V39" s="183">
        <f t="shared" si="19"/>
        <v>175</v>
      </c>
      <c r="W39" s="184"/>
      <c r="X39" s="13">
        <f t="shared" ref="X39:AG39" si="32">$C$25*100*60/($R16*$E$21*X$26)</f>
        <v>410.33434650455928</v>
      </c>
      <c r="Y39" s="4">
        <f t="shared" si="32"/>
        <v>205.16717325227964</v>
      </c>
      <c r="Z39" s="4">
        <f t="shared" si="32"/>
        <v>136.77811550151978</v>
      </c>
      <c r="AA39" s="4">
        <f t="shared" si="32"/>
        <v>102.58358662613982</v>
      </c>
      <c r="AB39" s="4">
        <f t="shared" si="32"/>
        <v>82.066869300911861</v>
      </c>
      <c r="AC39" s="4">
        <f t="shared" si="32"/>
        <v>68.389057750759889</v>
      </c>
      <c r="AD39" s="4">
        <f t="shared" si="32"/>
        <v>58.619192357794184</v>
      </c>
      <c r="AE39" s="4">
        <f t="shared" si="32"/>
        <v>51.29179331306991</v>
      </c>
      <c r="AF39" s="4">
        <f t="shared" si="32"/>
        <v>45.592705167173257</v>
      </c>
      <c r="AG39" s="14">
        <f t="shared" si="32"/>
        <v>41.033434650455931</v>
      </c>
    </row>
    <row r="40" spans="1:33" x14ac:dyDescent="0.2">
      <c r="A40" s="192"/>
      <c r="B40" s="48"/>
      <c r="G40" s="183">
        <f t="shared" si="7"/>
        <v>210</v>
      </c>
      <c r="H40" s="184"/>
      <c r="I40" s="13">
        <f t="shared" si="8"/>
        <v>0</v>
      </c>
      <c r="J40" s="4">
        <f t="shared" si="9"/>
        <v>584.8888888888888</v>
      </c>
      <c r="K40" s="4">
        <f t="shared" si="10"/>
        <v>877.33333333333314</v>
      </c>
      <c r="L40" s="4">
        <f t="shared" si="11"/>
        <v>1169.7777777777776</v>
      </c>
      <c r="M40" s="4">
        <f t="shared" si="12"/>
        <v>1462.2222222222219</v>
      </c>
      <c r="N40" s="4">
        <f t="shared" si="13"/>
        <v>1754.6666666666663</v>
      </c>
      <c r="O40" s="4">
        <f t="shared" si="14"/>
        <v>2047.1111111111109</v>
      </c>
      <c r="P40" s="4">
        <f t="shared" si="15"/>
        <v>2339.5555555555552</v>
      </c>
      <c r="Q40" s="4">
        <f t="shared" si="16"/>
        <v>2631.9999999999995</v>
      </c>
      <c r="R40" s="14">
        <f t="shared" si="17"/>
        <v>2924.4444444444439</v>
      </c>
      <c r="S40" s="32">
        <f t="shared" si="18"/>
        <v>0.85486322188449859</v>
      </c>
      <c r="V40" s="183">
        <f t="shared" si="19"/>
        <v>210</v>
      </c>
      <c r="W40" s="184"/>
      <c r="X40" s="13">
        <f t="shared" ref="X40:AG40" si="33">$C$25*100*60/($R17*$E$21*X$26)</f>
        <v>341.94528875379945</v>
      </c>
      <c r="Y40" s="4">
        <f t="shared" si="33"/>
        <v>170.97264437689972</v>
      </c>
      <c r="Z40" s="4">
        <f t="shared" si="33"/>
        <v>113.98176291793315</v>
      </c>
      <c r="AA40" s="4">
        <f t="shared" si="33"/>
        <v>85.486322188449861</v>
      </c>
      <c r="AB40" s="4">
        <f t="shared" si="33"/>
        <v>68.389057750759889</v>
      </c>
      <c r="AC40" s="4">
        <f t="shared" si="33"/>
        <v>56.990881458966577</v>
      </c>
      <c r="AD40" s="4">
        <f t="shared" si="33"/>
        <v>48.849326964828492</v>
      </c>
      <c r="AE40" s="4">
        <f t="shared" si="33"/>
        <v>42.743161094224931</v>
      </c>
      <c r="AF40" s="4">
        <f t="shared" si="33"/>
        <v>37.993920972644382</v>
      </c>
      <c r="AG40" s="14">
        <f t="shared" si="33"/>
        <v>34.194528875379945</v>
      </c>
    </row>
    <row r="41" spans="1:33" x14ac:dyDescent="0.2">
      <c r="A41" s="192"/>
      <c r="B41" s="48"/>
      <c r="G41" s="183">
        <f t="shared" si="7"/>
        <v>245</v>
      </c>
      <c r="H41" s="184"/>
      <c r="I41" s="13">
        <f t="shared" si="8"/>
        <v>0</v>
      </c>
      <c r="J41" s="4">
        <f t="shared" si="9"/>
        <v>682.37037037037044</v>
      </c>
      <c r="K41" s="4">
        <f t="shared" si="10"/>
        <v>1023.5555555555555</v>
      </c>
      <c r="L41" s="4">
        <f t="shared" si="11"/>
        <v>1364.7407407407409</v>
      </c>
      <c r="M41" s="4">
        <f t="shared" si="12"/>
        <v>1705.9259259259259</v>
      </c>
      <c r="N41" s="4">
        <f t="shared" si="13"/>
        <v>2047.1111111111111</v>
      </c>
      <c r="O41" s="4">
        <f t="shared" si="14"/>
        <v>2388.2962962962961</v>
      </c>
      <c r="P41" s="4">
        <f t="shared" si="15"/>
        <v>2729.4814814814818</v>
      </c>
      <c r="Q41" s="4">
        <f t="shared" si="16"/>
        <v>3070.6666666666665</v>
      </c>
      <c r="R41" s="14">
        <f t="shared" si="17"/>
        <v>3411.8518518518517</v>
      </c>
      <c r="S41" s="32">
        <f t="shared" si="18"/>
        <v>0.73273990447242732</v>
      </c>
      <c r="V41" s="183">
        <f t="shared" si="19"/>
        <v>245</v>
      </c>
      <c r="W41" s="184"/>
      <c r="X41" s="13">
        <f t="shared" ref="X41:AG41" si="34">$C$25*100*60/($R18*$E$21*X$26)</f>
        <v>293.0959617889709</v>
      </c>
      <c r="Y41" s="4">
        <f t="shared" si="34"/>
        <v>146.54798089448545</v>
      </c>
      <c r="Z41" s="4">
        <f t="shared" si="34"/>
        <v>97.69865392965697</v>
      </c>
      <c r="AA41" s="4">
        <f t="shared" si="34"/>
        <v>73.273990447242724</v>
      </c>
      <c r="AB41" s="4">
        <f t="shared" si="34"/>
        <v>58.619192357794184</v>
      </c>
      <c r="AC41" s="4">
        <f t="shared" si="34"/>
        <v>48.849326964828485</v>
      </c>
      <c r="AD41" s="4">
        <f t="shared" si="34"/>
        <v>41.870851684138707</v>
      </c>
      <c r="AE41" s="4">
        <f t="shared" si="34"/>
        <v>36.636995223621362</v>
      </c>
      <c r="AF41" s="4">
        <f t="shared" si="34"/>
        <v>32.566217976552323</v>
      </c>
      <c r="AG41" s="14">
        <f t="shared" si="34"/>
        <v>29.309596178897092</v>
      </c>
    </row>
    <row r="42" spans="1:33" x14ac:dyDescent="0.2">
      <c r="A42" s="192"/>
      <c r="B42" s="48"/>
      <c r="G42" s="183">
        <f t="shared" si="7"/>
        <v>280</v>
      </c>
      <c r="H42" s="184"/>
      <c r="I42" s="13">
        <f t="shared" si="8"/>
        <v>0</v>
      </c>
      <c r="J42" s="4">
        <f t="shared" si="9"/>
        <v>779.85185185185185</v>
      </c>
      <c r="K42" s="4">
        <f t="shared" si="10"/>
        <v>1169.7777777777776</v>
      </c>
      <c r="L42" s="4">
        <f t="shared" si="11"/>
        <v>1559.7037037037037</v>
      </c>
      <c r="M42" s="4">
        <f t="shared" si="12"/>
        <v>1949.6296296296293</v>
      </c>
      <c r="N42" s="4">
        <f t="shared" si="13"/>
        <v>2339.5555555555552</v>
      </c>
      <c r="O42" s="4">
        <f t="shared" si="14"/>
        <v>2729.4814814814808</v>
      </c>
      <c r="P42" s="4">
        <f t="shared" si="15"/>
        <v>3119.4074074074074</v>
      </c>
      <c r="Q42" s="4">
        <f t="shared" si="16"/>
        <v>3509.3333333333326</v>
      </c>
      <c r="R42" s="14">
        <f t="shared" si="17"/>
        <v>3899.2592592592587</v>
      </c>
      <c r="S42" s="32">
        <f t="shared" si="18"/>
        <v>0.64114741641337392</v>
      </c>
      <c r="V42" s="183">
        <f t="shared" si="19"/>
        <v>280</v>
      </c>
      <c r="W42" s="184"/>
      <c r="X42" s="13">
        <f t="shared" ref="X42:AG42" si="35">$C$25*100*60/($R19*$E$21*X$26)</f>
        <v>256.45896656534956</v>
      </c>
      <c r="Y42" s="4">
        <f t="shared" si="35"/>
        <v>128.22948328267478</v>
      </c>
      <c r="Z42" s="4">
        <f t="shared" si="35"/>
        <v>85.486322188449861</v>
      </c>
      <c r="AA42" s="4">
        <f t="shared" si="35"/>
        <v>64.114741641337389</v>
      </c>
      <c r="AB42" s="4">
        <f t="shared" si="35"/>
        <v>51.291793313069917</v>
      </c>
      <c r="AC42" s="4">
        <f t="shared" si="35"/>
        <v>42.743161094224931</v>
      </c>
      <c r="AD42" s="4">
        <f t="shared" si="35"/>
        <v>36.636995223621369</v>
      </c>
      <c r="AE42" s="4">
        <f t="shared" si="35"/>
        <v>32.057370820668694</v>
      </c>
      <c r="AF42" s="4">
        <f t="shared" si="35"/>
        <v>28.495440729483288</v>
      </c>
      <c r="AG42" s="14">
        <f t="shared" si="35"/>
        <v>25.645896656534958</v>
      </c>
    </row>
    <row r="43" spans="1:33" x14ac:dyDescent="0.2">
      <c r="A43" s="192"/>
      <c r="B43" s="48"/>
      <c r="G43" s="183">
        <f t="shared" si="7"/>
        <v>350</v>
      </c>
      <c r="H43" s="184"/>
      <c r="I43" s="13">
        <f t="shared" si="8"/>
        <v>487.40740740740739</v>
      </c>
      <c r="J43" s="4">
        <f t="shared" si="9"/>
        <v>974.81481481481478</v>
      </c>
      <c r="K43" s="4">
        <f t="shared" si="10"/>
        <v>1462.2222222222219</v>
      </c>
      <c r="L43" s="4">
        <f t="shared" si="11"/>
        <v>1949.6296296296296</v>
      </c>
      <c r="M43" s="4">
        <f t="shared" si="12"/>
        <v>2437.037037037037</v>
      </c>
      <c r="N43" s="4">
        <f t="shared" si="13"/>
        <v>2924.4444444444439</v>
      </c>
      <c r="O43" s="4">
        <f t="shared" si="14"/>
        <v>3411.8518518518517</v>
      </c>
      <c r="P43" s="4">
        <f t="shared" si="15"/>
        <v>3899.2592592592591</v>
      </c>
      <c r="Q43" s="4">
        <f t="shared" si="16"/>
        <v>4386.6666666666661</v>
      </c>
      <c r="R43" s="14">
        <f t="shared" si="17"/>
        <v>4874.0740740740739</v>
      </c>
      <c r="S43" s="32">
        <f t="shared" si="18"/>
        <v>0.51291793313069911</v>
      </c>
      <c r="V43" s="183">
        <f t="shared" si="19"/>
        <v>350</v>
      </c>
      <c r="W43" s="184"/>
      <c r="X43" s="13">
        <f t="shared" ref="X43:AG43" si="36">$C$25*100*60/($R20*$E$21*X$26)</f>
        <v>205.16717325227964</v>
      </c>
      <c r="Y43" s="4">
        <f t="shared" si="36"/>
        <v>102.58358662613982</v>
      </c>
      <c r="Z43" s="4">
        <f t="shared" si="36"/>
        <v>68.389057750759889</v>
      </c>
      <c r="AA43" s="4">
        <f t="shared" si="36"/>
        <v>51.29179331306991</v>
      </c>
      <c r="AB43" s="4">
        <f t="shared" si="36"/>
        <v>41.033434650455931</v>
      </c>
      <c r="AC43" s="4">
        <f t="shared" si="36"/>
        <v>34.194528875379945</v>
      </c>
      <c r="AD43" s="4">
        <f t="shared" si="36"/>
        <v>29.309596178897092</v>
      </c>
      <c r="AE43" s="4">
        <f t="shared" si="36"/>
        <v>25.645896656534955</v>
      </c>
      <c r="AF43" s="4">
        <f t="shared" si="36"/>
        <v>22.796352583586629</v>
      </c>
      <c r="AG43" s="14">
        <f t="shared" si="36"/>
        <v>20.516717325227965</v>
      </c>
    </row>
    <row r="44" spans="1:33" ht="13.5" thickBot="1" x14ac:dyDescent="0.25">
      <c r="A44" s="193"/>
      <c r="B44" s="48"/>
      <c r="G44" s="227">
        <f t="shared" si="7"/>
        <v>420</v>
      </c>
      <c r="H44" s="228"/>
      <c r="I44" s="15">
        <f t="shared" si="8"/>
        <v>584.8888888888888</v>
      </c>
      <c r="J44" s="16">
        <f t="shared" si="9"/>
        <v>1169.7777777777776</v>
      </c>
      <c r="K44" s="16">
        <f t="shared" si="10"/>
        <v>1754.6666666666663</v>
      </c>
      <c r="L44" s="16">
        <f t="shared" si="11"/>
        <v>2339.5555555555552</v>
      </c>
      <c r="M44" s="16">
        <f t="shared" si="12"/>
        <v>2924.4444444444439</v>
      </c>
      <c r="N44" s="16">
        <f t="shared" si="13"/>
        <v>3509.3333333333326</v>
      </c>
      <c r="O44" s="16">
        <f t="shared" si="14"/>
        <v>4094.2222222222217</v>
      </c>
      <c r="P44" s="16">
        <f t="shared" si="15"/>
        <v>4679.1111111111104</v>
      </c>
      <c r="Q44" s="16">
        <f t="shared" si="16"/>
        <v>5263.9999999999991</v>
      </c>
      <c r="R44" s="17">
        <f t="shared" si="17"/>
        <v>5848.8888888888878</v>
      </c>
      <c r="S44" s="33">
        <f t="shared" si="18"/>
        <v>0.4274316109422493</v>
      </c>
      <c r="V44" s="227">
        <f t="shared" si="19"/>
        <v>420</v>
      </c>
      <c r="W44" s="228"/>
      <c r="X44" s="15">
        <f t="shared" ref="X44:AG44" si="37">$C$25*100*60/($R21*$E$21*X$26)</f>
        <v>170.97264437689972</v>
      </c>
      <c r="Y44" s="16">
        <f t="shared" si="37"/>
        <v>85.486322188449861</v>
      </c>
      <c r="Z44" s="16">
        <f t="shared" si="37"/>
        <v>56.990881458966577</v>
      </c>
      <c r="AA44" s="16">
        <f t="shared" si="37"/>
        <v>42.743161094224931</v>
      </c>
      <c r="AB44" s="16">
        <f t="shared" si="37"/>
        <v>34.194528875379945</v>
      </c>
      <c r="AC44" s="16">
        <f t="shared" si="37"/>
        <v>28.495440729483288</v>
      </c>
      <c r="AD44" s="16">
        <f t="shared" si="37"/>
        <v>24.424663482414246</v>
      </c>
      <c r="AE44" s="16">
        <f t="shared" si="37"/>
        <v>21.371580547112465</v>
      </c>
      <c r="AF44" s="16">
        <f t="shared" si="37"/>
        <v>18.996960486322191</v>
      </c>
      <c r="AG44" s="17">
        <f t="shared" si="37"/>
        <v>17.097264437689972</v>
      </c>
    </row>
    <row r="45" spans="1:33" x14ac:dyDescent="0.2">
      <c r="S45" s="71"/>
    </row>
    <row r="58" spans="4:9" x14ac:dyDescent="0.2">
      <c r="D58" s="181"/>
      <c r="F58" s="180"/>
      <c r="I58" s="182"/>
    </row>
  </sheetData>
  <sheetProtection password="DDA1" sheet="1" objects="1" scenarios="1"/>
  <mergeCells count="82">
    <mergeCell ref="G43:H43"/>
    <mergeCell ref="G44:H44"/>
    <mergeCell ref="G36:H36"/>
    <mergeCell ref="G37:H37"/>
    <mergeCell ref="G38:H38"/>
    <mergeCell ref="G39:H39"/>
    <mergeCell ref="G40:H40"/>
    <mergeCell ref="G41:H41"/>
    <mergeCell ref="I2:J2"/>
    <mergeCell ref="V27:W27"/>
    <mergeCell ref="V29:W29"/>
    <mergeCell ref="G33:H33"/>
    <mergeCell ref="G34:H34"/>
    <mergeCell ref="R9:S9"/>
    <mergeCell ref="R10:S10"/>
    <mergeCell ref="R11:S11"/>
    <mergeCell ref="R12:S12"/>
    <mergeCell ref="G24:S24"/>
    <mergeCell ref="S25:S26"/>
    <mergeCell ref="I3:J3"/>
    <mergeCell ref="G31:H31"/>
    <mergeCell ref="P13:Q13"/>
    <mergeCell ref="G32:H32"/>
    <mergeCell ref="I22:N22"/>
    <mergeCell ref="AC2:AD2"/>
    <mergeCell ref="AC3:AD3"/>
    <mergeCell ref="V24:AG24"/>
    <mergeCell ref="V41:W41"/>
    <mergeCell ref="V30:W30"/>
    <mergeCell ref="V31:W31"/>
    <mergeCell ref="V32:W32"/>
    <mergeCell ref="X3:Y3"/>
    <mergeCell ref="V33:W33"/>
    <mergeCell ref="V34:W34"/>
    <mergeCell ref="V35:W35"/>
    <mergeCell ref="V36:W36"/>
    <mergeCell ref="V43:W43"/>
    <mergeCell ref="V44:W44"/>
    <mergeCell ref="V38:W38"/>
    <mergeCell ref="V39:W39"/>
    <mergeCell ref="V40:W40"/>
    <mergeCell ref="G30:H30"/>
    <mergeCell ref="C26:D27"/>
    <mergeCell ref="G27:H27"/>
    <mergeCell ref="G29:H29"/>
    <mergeCell ref="V42:W42"/>
    <mergeCell ref="V37:W37"/>
    <mergeCell ref="G35:H35"/>
    <mergeCell ref="G42:H42"/>
    <mergeCell ref="A24:A44"/>
    <mergeCell ref="A1:A21"/>
    <mergeCell ref="P5:Q5"/>
    <mergeCell ref="P6:Q6"/>
    <mergeCell ref="P7:Q7"/>
    <mergeCell ref="P8:Q8"/>
    <mergeCell ref="P9:Q9"/>
    <mergeCell ref="P10:Q10"/>
    <mergeCell ref="P11:Q11"/>
    <mergeCell ref="P12:Q12"/>
    <mergeCell ref="P16:Q16"/>
    <mergeCell ref="P17:Q17"/>
    <mergeCell ref="P2:Q3"/>
    <mergeCell ref="C10:F13"/>
    <mergeCell ref="C14:E14"/>
    <mergeCell ref="C24:D24"/>
    <mergeCell ref="G28:H28"/>
    <mergeCell ref="R5:S5"/>
    <mergeCell ref="R6:S6"/>
    <mergeCell ref="P18:Q18"/>
    <mergeCell ref="P19:Q19"/>
    <mergeCell ref="P20:Q20"/>
    <mergeCell ref="P1:S1"/>
    <mergeCell ref="V2:V3"/>
    <mergeCell ref="W2:W3"/>
    <mergeCell ref="V28:W28"/>
    <mergeCell ref="R8:S8"/>
    <mergeCell ref="P21:Q21"/>
    <mergeCell ref="P14:Q14"/>
    <mergeCell ref="P15:Q15"/>
    <mergeCell ref="R7:S7"/>
    <mergeCell ref="P4:Q4"/>
    <mergeCell ref="R4:S4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4339" r:id="rId5">
          <objectPr defaultSize="0" autoPict="0" r:id="rId6">
            <anchor moveWithCells="1">
              <from>
                <xdr:col>10</xdr:col>
                <xdr:colOff>161925</xdr:colOff>
                <xdr:row>1</xdr:row>
                <xdr:rowOff>95250</xdr:rowOff>
              </from>
              <to>
                <xdr:col>10</xdr:col>
                <xdr:colOff>342900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4339" r:id="rId5"/>
      </mc:Fallback>
    </mc:AlternateContent>
    <mc:AlternateContent xmlns:mc="http://schemas.openxmlformats.org/markup-compatibility/2006">
      <mc:Choice Requires="x14">
        <oleObject progId="CorelDraw.Graphic.7" shapeId="14340" r:id="rId7">
          <objectPr defaultSize="0" autoPict="0" r:id="rId8">
            <anchor moveWithCells="1">
              <from>
                <xdr:col>11</xdr:col>
                <xdr:colOff>95250</xdr:colOff>
                <xdr:row>1</xdr:row>
                <xdr:rowOff>76200</xdr:rowOff>
              </from>
              <to>
                <xdr:col>11</xdr:col>
                <xdr:colOff>419100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4340" r:id="rId7"/>
      </mc:Fallback>
    </mc:AlternateContent>
    <mc:AlternateContent xmlns:mc="http://schemas.openxmlformats.org/markup-compatibility/2006">
      <mc:Choice Requires="x14">
        <oleObject progId="CorelDraw.Graphic.7" shapeId="14341" r:id="rId9">
          <objectPr defaultSize="0" autoPict="0" r:id="rId10">
            <anchor moveWithCells="1">
              <from>
                <xdr:col>12</xdr:col>
                <xdr:colOff>76200</xdr:colOff>
                <xdr:row>1</xdr:row>
                <xdr:rowOff>0</xdr:rowOff>
              </from>
              <to>
                <xdr:col>12</xdr:col>
                <xdr:colOff>409575</xdr:colOff>
                <xdr:row>2</xdr:row>
                <xdr:rowOff>9525</xdr:rowOff>
              </to>
            </anchor>
          </objectPr>
        </oleObject>
      </mc:Choice>
      <mc:Fallback>
        <oleObject progId="CorelDraw.Graphic.7" shapeId="14341" r:id="rId9"/>
      </mc:Fallback>
    </mc:AlternateContent>
    <mc:AlternateContent xmlns:mc="http://schemas.openxmlformats.org/markup-compatibility/2006">
      <mc:Choice Requires="x14">
        <oleObject progId="CorelDraw.Graphic.7" shapeId="14344" r:id="rId11">
          <objectPr defaultSize="0" autoPict="0" r:id="rId6">
            <anchor moveWithCells="1">
              <from>
                <xdr:col>30</xdr:col>
                <xdr:colOff>190500</xdr:colOff>
                <xdr:row>1</xdr:row>
                <xdr:rowOff>85725</xdr:rowOff>
              </from>
              <to>
                <xdr:col>30</xdr:col>
                <xdr:colOff>361950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4344" r:id="rId11"/>
      </mc:Fallback>
    </mc:AlternateContent>
    <mc:AlternateContent xmlns:mc="http://schemas.openxmlformats.org/markup-compatibility/2006">
      <mc:Choice Requires="x14">
        <oleObject progId="CorelDraw.Graphic.7" shapeId="14345" r:id="rId12">
          <objectPr defaultSize="0" autoPict="0" r:id="rId8">
            <anchor moveWithCells="1">
              <from>
                <xdr:col>31</xdr:col>
                <xdr:colOff>123825</xdr:colOff>
                <xdr:row>1</xdr:row>
                <xdr:rowOff>76200</xdr:rowOff>
              </from>
              <to>
                <xdr:col>31</xdr:col>
                <xdr:colOff>457200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4345" r:id="rId12"/>
      </mc:Fallback>
    </mc:AlternateContent>
    <mc:AlternateContent xmlns:mc="http://schemas.openxmlformats.org/markup-compatibility/2006">
      <mc:Choice Requires="x14">
        <oleObject progId="CorelDraw.Graphic.7" shapeId="14346" r:id="rId13">
          <objectPr defaultSize="0" autoPict="0" r:id="rId10">
            <anchor moveWithCells="1">
              <from>
                <xdr:col>32</xdr:col>
                <xdr:colOff>104775</xdr:colOff>
                <xdr:row>0</xdr:row>
                <xdr:rowOff>304800</xdr:rowOff>
              </from>
              <to>
                <xdr:col>32</xdr:col>
                <xdr:colOff>428625</xdr:colOff>
                <xdr:row>2</xdr:row>
                <xdr:rowOff>0</xdr:rowOff>
              </to>
            </anchor>
          </objectPr>
        </oleObject>
      </mc:Choice>
      <mc:Fallback>
        <oleObject progId="CorelDraw.Graphic.7" shapeId="14346" r:id="rId1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showZeros="0" zoomScaleNormal="100" workbookViewId="0">
      <selection activeCell="T12" sqref="T12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102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72" t="s">
        <v>44</v>
      </c>
      <c r="W1" s="107"/>
      <c r="X1" s="119"/>
      <c r="Y1" s="119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250" t="s">
        <v>45</v>
      </c>
      <c r="W2" s="252" t="s">
        <v>3</v>
      </c>
      <c r="X2" s="120"/>
      <c r="Y2" s="179"/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251"/>
      <c r="W3" s="253"/>
      <c r="X3" s="116"/>
      <c r="Y3" s="178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9</v>
      </c>
      <c r="J4" s="6">
        <v>1</v>
      </c>
      <c r="K4" s="63">
        <f t="shared" ref="K4:K21" si="0">AE4*$N4</f>
        <v>1.756</v>
      </c>
      <c r="L4" s="36">
        <f t="shared" ref="L4:L21" si="1">AF4*$N4</f>
        <v>0.91999999999999993</v>
      </c>
      <c r="M4" s="36">
        <f t="shared" ref="M4:M21" si="2">AG4*$N4</f>
        <v>0.2</v>
      </c>
      <c r="N4" s="90">
        <v>0.4</v>
      </c>
      <c r="P4" s="189">
        <f t="shared" ref="P4:P21" si="3">$E$15*$E$18/60*R4</f>
        <v>1.3386880856760375</v>
      </c>
      <c r="Q4" s="190"/>
      <c r="R4" s="185">
        <v>40</v>
      </c>
      <c r="S4" s="186"/>
      <c r="V4" s="101" t="s">
        <v>46</v>
      </c>
      <c r="W4" s="102">
        <v>0.4</v>
      </c>
      <c r="X4" s="178"/>
      <c r="Y4" s="118"/>
      <c r="Z4" s="118"/>
      <c r="AC4" s="5" t="s">
        <v>9</v>
      </c>
      <c r="AD4" s="86">
        <v>1</v>
      </c>
      <c r="AE4" s="95">
        <v>4.3899999999999997</v>
      </c>
      <c r="AF4" s="95">
        <v>2.2999999999999998</v>
      </c>
      <c r="AG4" s="96">
        <v>0.5</v>
      </c>
    </row>
    <row r="5" spans="1:33" x14ac:dyDescent="0.2">
      <c r="A5" s="195"/>
      <c r="B5" s="50"/>
      <c r="I5" s="5"/>
      <c r="J5" s="6">
        <v>2</v>
      </c>
      <c r="K5" s="63">
        <f t="shared" si="0"/>
        <v>2.3050000000000002</v>
      </c>
      <c r="L5" s="36">
        <f t="shared" si="1"/>
        <v>1.1499999999999999</v>
      </c>
      <c r="M5" s="36">
        <f t="shared" si="2"/>
        <v>0.25</v>
      </c>
      <c r="N5" s="90">
        <v>0.5</v>
      </c>
      <c r="P5" s="189">
        <f t="shared" si="3"/>
        <v>1.6733601070950468</v>
      </c>
      <c r="Q5" s="190"/>
      <c r="R5" s="185">
        <v>50</v>
      </c>
      <c r="S5" s="186"/>
      <c r="V5" s="103" t="s">
        <v>47</v>
      </c>
      <c r="W5" s="104" t="s">
        <v>48</v>
      </c>
      <c r="X5" s="178"/>
      <c r="Y5" s="118"/>
      <c r="Z5" s="118"/>
      <c r="AC5" s="5"/>
      <c r="AD5" s="6">
        <v>2</v>
      </c>
      <c r="AE5" s="95">
        <v>4.6100000000000003</v>
      </c>
      <c r="AF5" s="95">
        <v>2.2999999999999998</v>
      </c>
      <c r="AG5" s="96">
        <v>0.5</v>
      </c>
    </row>
    <row r="6" spans="1:33" x14ac:dyDescent="0.2">
      <c r="A6" s="195"/>
      <c r="B6" s="50"/>
      <c r="I6" s="7"/>
      <c r="J6" s="8">
        <v>3</v>
      </c>
      <c r="K6" s="64">
        <f t="shared" si="0"/>
        <v>2.9099999999999997</v>
      </c>
      <c r="L6" s="37">
        <f t="shared" si="1"/>
        <v>1.38</v>
      </c>
      <c r="M6" s="37">
        <f t="shared" si="2"/>
        <v>0.36</v>
      </c>
      <c r="N6" s="91">
        <v>0.6</v>
      </c>
      <c r="P6" s="189">
        <f t="shared" si="3"/>
        <v>2.0080321285140563</v>
      </c>
      <c r="Q6" s="190"/>
      <c r="R6" s="204">
        <v>60</v>
      </c>
      <c r="S6" s="205"/>
      <c r="V6" s="103" t="s">
        <v>49</v>
      </c>
      <c r="W6" s="104" t="s">
        <v>50</v>
      </c>
      <c r="X6" s="178"/>
      <c r="Y6" s="118"/>
      <c r="Z6" s="118"/>
      <c r="AC6" s="7"/>
      <c r="AD6" s="8">
        <v>3</v>
      </c>
      <c r="AE6" s="97">
        <v>4.8499999999999996</v>
      </c>
      <c r="AF6" s="97">
        <v>2.2999999999999998</v>
      </c>
      <c r="AG6" s="98">
        <v>0.6</v>
      </c>
    </row>
    <row r="7" spans="1:33" x14ac:dyDescent="0.2">
      <c r="A7" s="195"/>
      <c r="B7" s="50"/>
      <c r="I7" s="5" t="s">
        <v>11</v>
      </c>
      <c r="J7" s="6">
        <v>1</v>
      </c>
      <c r="K7" s="63">
        <f t="shared" si="0"/>
        <v>3.3319999999999999</v>
      </c>
      <c r="L7" s="36">
        <f t="shared" si="1"/>
        <v>2.0999999999999996</v>
      </c>
      <c r="M7" s="36">
        <f t="shared" si="2"/>
        <v>0.42</v>
      </c>
      <c r="N7" s="90">
        <v>0.7</v>
      </c>
      <c r="P7" s="189">
        <f t="shared" si="3"/>
        <v>2.3427041499330654</v>
      </c>
      <c r="Q7" s="190"/>
      <c r="R7" s="204">
        <v>70</v>
      </c>
      <c r="S7" s="205"/>
      <c r="V7" s="103" t="s">
        <v>51</v>
      </c>
      <c r="W7" s="104">
        <v>0.8</v>
      </c>
      <c r="X7" s="118"/>
      <c r="Y7" s="117"/>
      <c r="Z7" s="118"/>
      <c r="AC7" s="5" t="s">
        <v>11</v>
      </c>
      <c r="AD7" s="6">
        <v>1</v>
      </c>
      <c r="AE7" s="95">
        <v>4.76</v>
      </c>
      <c r="AF7" s="95">
        <v>3</v>
      </c>
      <c r="AG7" s="96">
        <v>0.6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4</v>
      </c>
      <c r="L8" s="36">
        <f t="shared" si="1"/>
        <v>2.4000000000000004</v>
      </c>
      <c r="M8" s="36">
        <f t="shared" si="2"/>
        <v>0.55999999999999994</v>
      </c>
      <c r="N8" s="90">
        <v>0.8</v>
      </c>
      <c r="P8" s="189">
        <f t="shared" si="3"/>
        <v>2.677376171352075</v>
      </c>
      <c r="Q8" s="190"/>
      <c r="R8" s="185">
        <v>80</v>
      </c>
      <c r="S8" s="186"/>
      <c r="V8" s="105" t="s">
        <v>52</v>
      </c>
      <c r="W8" s="106">
        <v>0.9</v>
      </c>
      <c r="X8" s="177"/>
      <c r="Y8" s="117"/>
      <c r="Z8" s="118"/>
      <c r="AC8" s="5"/>
      <c r="AD8" s="6">
        <v>2</v>
      </c>
      <c r="AE8" s="95">
        <v>5</v>
      </c>
      <c r="AF8" s="95">
        <v>3</v>
      </c>
      <c r="AG8" s="96">
        <v>0.7</v>
      </c>
    </row>
    <row r="9" spans="1:33" x14ac:dyDescent="0.2">
      <c r="A9" s="195"/>
      <c r="B9" s="50"/>
      <c r="I9" s="7"/>
      <c r="J9" s="8">
        <v>3</v>
      </c>
      <c r="K9" s="64">
        <f t="shared" si="0"/>
        <v>3.7600000000000002</v>
      </c>
      <c r="L9" s="37">
        <f t="shared" si="1"/>
        <v>2.4000000000000004</v>
      </c>
      <c r="M9" s="37">
        <f t="shared" si="2"/>
        <v>0.55999999999999994</v>
      </c>
      <c r="N9" s="91">
        <v>0.8</v>
      </c>
      <c r="P9" s="189">
        <f t="shared" si="3"/>
        <v>3.0120481927710845</v>
      </c>
      <c r="Q9" s="190"/>
      <c r="R9" s="204">
        <v>90</v>
      </c>
      <c r="S9" s="205"/>
      <c r="V9" s="117"/>
      <c r="W9" s="117"/>
      <c r="X9" s="117"/>
      <c r="Y9" s="117"/>
      <c r="Z9" s="118"/>
      <c r="AC9" s="7"/>
      <c r="AD9" s="8">
        <v>3</v>
      </c>
      <c r="AE9" s="97">
        <v>4.7</v>
      </c>
      <c r="AF9" s="97">
        <v>3</v>
      </c>
      <c r="AG9" s="98">
        <v>0.7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13</v>
      </c>
      <c r="J10" s="6">
        <v>1</v>
      </c>
      <c r="K10" s="63">
        <f t="shared" si="0"/>
        <v>4.05</v>
      </c>
      <c r="L10" s="36">
        <f t="shared" si="1"/>
        <v>3.15</v>
      </c>
      <c r="M10" s="36">
        <f t="shared" si="2"/>
        <v>0.63</v>
      </c>
      <c r="N10" s="90">
        <v>0.9</v>
      </c>
      <c r="P10" s="189">
        <f t="shared" si="3"/>
        <v>3.3467202141900936</v>
      </c>
      <c r="Q10" s="190"/>
      <c r="R10" s="204">
        <v>100</v>
      </c>
      <c r="S10" s="205"/>
      <c r="V10" s="117"/>
      <c r="W10" s="117"/>
      <c r="X10" s="117"/>
      <c r="Y10" s="117"/>
      <c r="Z10" s="118"/>
      <c r="AC10" s="5" t="s">
        <v>13</v>
      </c>
      <c r="AD10" s="6">
        <v>1</v>
      </c>
      <c r="AE10" s="95">
        <v>4.5</v>
      </c>
      <c r="AF10" s="95">
        <v>3.5</v>
      </c>
      <c r="AG10" s="96">
        <v>0.7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3.9600000000000004</v>
      </c>
      <c r="L11" s="36">
        <f t="shared" si="1"/>
        <v>3.15</v>
      </c>
      <c r="M11" s="36">
        <f t="shared" si="2"/>
        <v>0.63</v>
      </c>
      <c r="N11" s="90">
        <v>0.9</v>
      </c>
      <c r="P11" s="189">
        <f t="shared" si="3"/>
        <v>3.6813922356091031</v>
      </c>
      <c r="Q11" s="190"/>
      <c r="R11" s="185">
        <v>110</v>
      </c>
      <c r="S11" s="186"/>
      <c r="AC11" s="5"/>
      <c r="AD11" s="6">
        <v>2</v>
      </c>
      <c r="AE11" s="95">
        <v>4.4000000000000004</v>
      </c>
      <c r="AF11" s="95">
        <v>3.5</v>
      </c>
      <c r="AG11" s="96">
        <v>0.7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3.87</v>
      </c>
      <c r="L12" s="37">
        <f t="shared" si="1"/>
        <v>3.15</v>
      </c>
      <c r="M12" s="37">
        <f t="shared" si="2"/>
        <v>0.54</v>
      </c>
      <c r="N12" s="91">
        <v>0.9</v>
      </c>
      <c r="P12" s="189">
        <f t="shared" si="3"/>
        <v>4.0160642570281126</v>
      </c>
      <c r="Q12" s="190"/>
      <c r="R12" s="204">
        <v>120</v>
      </c>
      <c r="S12" s="205"/>
      <c r="AC12" s="7"/>
      <c r="AD12" s="8">
        <v>3</v>
      </c>
      <c r="AE12" s="97">
        <v>4.3</v>
      </c>
      <c r="AF12" s="97">
        <v>3.5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16</v>
      </c>
      <c r="J13" s="6">
        <v>1</v>
      </c>
      <c r="K13" s="63">
        <f t="shared" si="0"/>
        <v>3.42</v>
      </c>
      <c r="L13" s="36">
        <f t="shared" si="1"/>
        <v>2.7</v>
      </c>
      <c r="M13" s="36">
        <f t="shared" si="2"/>
        <v>0.45</v>
      </c>
      <c r="N13" s="90">
        <v>0.9</v>
      </c>
      <c r="P13" s="189">
        <f t="shared" si="3"/>
        <v>2.677376171352075</v>
      </c>
      <c r="Q13" s="190"/>
      <c r="R13" s="157">
        <f t="shared" ref="R13:R21" si="4">R4*$C$28</f>
        <v>80</v>
      </c>
      <c r="S13" s="158" t="str">
        <f t="shared" ref="S13:S21" si="5">CONCATENATE(R4,$D$28,$C$28)</f>
        <v>40  x  2</v>
      </c>
      <c r="AC13" s="5" t="s">
        <v>16</v>
      </c>
      <c r="AD13" s="6">
        <v>1</v>
      </c>
      <c r="AE13" s="95">
        <v>3.8</v>
      </c>
      <c r="AF13" s="95">
        <v>3</v>
      </c>
      <c r="AG13" s="96">
        <v>0.5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3.42</v>
      </c>
      <c r="L14" s="36">
        <f t="shared" si="1"/>
        <v>2.3400000000000003</v>
      </c>
      <c r="M14" s="36">
        <f t="shared" si="2"/>
        <v>0.45</v>
      </c>
      <c r="N14" s="90">
        <v>0.9</v>
      </c>
      <c r="P14" s="189">
        <f t="shared" si="3"/>
        <v>3.3467202141900936</v>
      </c>
      <c r="Q14" s="190"/>
      <c r="R14" s="157">
        <f t="shared" si="4"/>
        <v>100</v>
      </c>
      <c r="S14" s="159" t="str">
        <f t="shared" si="5"/>
        <v>50  x  2</v>
      </c>
      <c r="AC14" s="5"/>
      <c r="AD14" s="6">
        <v>2</v>
      </c>
      <c r="AE14" s="95">
        <v>3.8</v>
      </c>
      <c r="AF14" s="95">
        <v>2.6</v>
      </c>
      <c r="AG14" s="96">
        <v>0.5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2.8800000000000003</v>
      </c>
      <c r="L15" s="37">
        <f t="shared" si="1"/>
        <v>2.16</v>
      </c>
      <c r="M15" s="37">
        <f t="shared" si="2"/>
        <v>0.36000000000000004</v>
      </c>
      <c r="N15" s="91">
        <v>0.9</v>
      </c>
      <c r="P15" s="189">
        <f t="shared" si="3"/>
        <v>4.0160642570281126</v>
      </c>
      <c r="Q15" s="190"/>
      <c r="R15" s="157">
        <f t="shared" si="4"/>
        <v>120</v>
      </c>
      <c r="S15" s="159" t="str">
        <f t="shared" si="5"/>
        <v>60  x  2</v>
      </c>
      <c r="AC15" s="7"/>
      <c r="AD15" s="8">
        <v>3</v>
      </c>
      <c r="AE15" s="99">
        <v>3.2</v>
      </c>
      <c r="AF15" s="99">
        <v>2.4</v>
      </c>
      <c r="AG15" s="100">
        <v>0.4</v>
      </c>
    </row>
    <row r="16" spans="1:33" x14ac:dyDescent="0.2">
      <c r="A16" s="195"/>
      <c r="B16" s="50"/>
      <c r="C16" s="51" t="s">
        <v>30</v>
      </c>
      <c r="D16" s="53"/>
      <c r="E16" s="56">
        <v>0.3</v>
      </c>
      <c r="F16" s="11" t="s">
        <v>7</v>
      </c>
      <c r="I16" s="5" t="s">
        <v>100</v>
      </c>
      <c r="J16" s="6">
        <v>1</v>
      </c>
      <c r="K16" s="63">
        <f t="shared" si="0"/>
        <v>2.79</v>
      </c>
      <c r="L16" s="36">
        <f t="shared" si="1"/>
        <v>1.9800000000000002</v>
      </c>
      <c r="M16" s="36">
        <f t="shared" si="2"/>
        <v>0.27</v>
      </c>
      <c r="N16" s="90">
        <v>0.9</v>
      </c>
      <c r="P16" s="189">
        <f t="shared" si="3"/>
        <v>4.6854082998661308</v>
      </c>
      <c r="Q16" s="190"/>
      <c r="R16" s="157">
        <f t="shared" si="4"/>
        <v>140</v>
      </c>
      <c r="S16" s="159" t="str">
        <f t="shared" si="5"/>
        <v>70  x  2</v>
      </c>
      <c r="AC16" s="5" t="s">
        <v>100</v>
      </c>
      <c r="AD16" s="6">
        <v>1</v>
      </c>
      <c r="AE16" s="95">
        <v>3.1</v>
      </c>
      <c r="AF16" s="95">
        <v>2.2000000000000002</v>
      </c>
      <c r="AG16" s="96">
        <v>0.3</v>
      </c>
    </row>
    <row r="17" spans="1:33" x14ac:dyDescent="0.2">
      <c r="A17" s="195"/>
      <c r="B17" s="50"/>
      <c r="C17" s="51" t="s">
        <v>31</v>
      </c>
      <c r="D17" s="53"/>
      <c r="E17" s="56">
        <v>1.66</v>
      </c>
      <c r="F17" s="11" t="s">
        <v>7</v>
      </c>
      <c r="I17" s="5"/>
      <c r="J17" s="6">
        <v>2</v>
      </c>
      <c r="K17" s="63">
        <f t="shared" si="0"/>
        <v>2.7</v>
      </c>
      <c r="L17" s="36">
        <f t="shared" si="1"/>
        <v>1.8</v>
      </c>
      <c r="M17" s="36">
        <f t="shared" si="2"/>
        <v>0.27</v>
      </c>
      <c r="N17" s="90">
        <v>0.9</v>
      </c>
      <c r="P17" s="189">
        <f t="shared" si="3"/>
        <v>5.3547523427041499</v>
      </c>
      <c r="Q17" s="190"/>
      <c r="R17" s="157">
        <f t="shared" si="4"/>
        <v>160</v>
      </c>
      <c r="S17" s="159" t="str">
        <f t="shared" si="5"/>
        <v>80  x  2</v>
      </c>
      <c r="AC17" s="5"/>
      <c r="AD17" s="6">
        <v>2</v>
      </c>
      <c r="AE17" s="95">
        <v>3</v>
      </c>
      <c r="AF17" s="95">
        <v>2</v>
      </c>
      <c r="AG17" s="96">
        <v>0.3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2.0080321285140563</v>
      </c>
      <c r="F18" s="11" t="s">
        <v>10</v>
      </c>
      <c r="I18" s="7"/>
      <c r="J18" s="8">
        <v>3</v>
      </c>
      <c r="K18" s="64">
        <f t="shared" si="0"/>
        <v>1.9800000000000002</v>
      </c>
      <c r="L18" s="37">
        <f t="shared" si="1"/>
        <v>1.4400000000000002</v>
      </c>
      <c r="M18" s="37">
        <f t="shared" si="2"/>
        <v>0.18000000000000002</v>
      </c>
      <c r="N18" s="91">
        <v>0.9</v>
      </c>
      <c r="P18" s="189">
        <f t="shared" si="3"/>
        <v>6.024096385542169</v>
      </c>
      <c r="Q18" s="190"/>
      <c r="R18" s="157">
        <f t="shared" si="4"/>
        <v>180</v>
      </c>
      <c r="S18" s="159" t="str">
        <f t="shared" si="5"/>
        <v>90  x  2</v>
      </c>
      <c r="AC18" s="7"/>
      <c r="AD18" s="8">
        <v>3</v>
      </c>
      <c r="AE18" s="97">
        <v>2.2000000000000002</v>
      </c>
      <c r="AF18" s="97">
        <v>1.6</v>
      </c>
      <c r="AG18" s="98">
        <v>0.2</v>
      </c>
    </row>
    <row r="19" spans="1:33" x14ac:dyDescent="0.2">
      <c r="A19" s="195"/>
      <c r="B19" s="50"/>
      <c r="C19" s="51" t="s">
        <v>12</v>
      </c>
      <c r="D19" s="53"/>
      <c r="E19" s="56">
        <v>100</v>
      </c>
      <c r="F19" s="11" t="s">
        <v>7</v>
      </c>
      <c r="I19" s="5" t="s">
        <v>101</v>
      </c>
      <c r="J19" s="6">
        <v>1</v>
      </c>
      <c r="K19" s="63">
        <f t="shared" si="0"/>
        <v>1.8</v>
      </c>
      <c r="L19" s="36">
        <f t="shared" si="1"/>
        <v>1.26</v>
      </c>
      <c r="M19" s="36">
        <f t="shared" si="2"/>
        <v>0.18000000000000002</v>
      </c>
      <c r="N19" s="90">
        <v>0.9</v>
      </c>
      <c r="P19" s="189">
        <f t="shared" si="3"/>
        <v>6.6934404283801872</v>
      </c>
      <c r="Q19" s="190"/>
      <c r="R19" s="157">
        <f t="shared" si="4"/>
        <v>200</v>
      </c>
      <c r="S19" s="159" t="str">
        <f t="shared" si="5"/>
        <v>100  x  2</v>
      </c>
      <c r="AC19" s="5" t="s">
        <v>101</v>
      </c>
      <c r="AD19" s="6">
        <v>1</v>
      </c>
      <c r="AE19" s="95">
        <v>2</v>
      </c>
      <c r="AF19" s="95">
        <v>1.4</v>
      </c>
      <c r="AG19" s="96">
        <v>0.2</v>
      </c>
    </row>
    <row r="20" spans="1:33" x14ac:dyDescent="0.2">
      <c r="A20" s="195"/>
      <c r="B20" s="50"/>
      <c r="C20" s="51" t="s">
        <v>14</v>
      </c>
      <c r="D20" s="53"/>
      <c r="E20" s="56">
        <v>60</v>
      </c>
      <c r="F20" s="11" t="s">
        <v>15</v>
      </c>
      <c r="I20" s="5"/>
      <c r="J20" s="6">
        <v>2</v>
      </c>
      <c r="K20" s="63">
        <f t="shared" si="0"/>
        <v>1.62</v>
      </c>
      <c r="L20" s="36">
        <f t="shared" si="1"/>
        <v>1.08</v>
      </c>
      <c r="M20" s="36">
        <f t="shared" si="2"/>
        <v>0.18000000000000002</v>
      </c>
      <c r="N20" s="90">
        <v>0.9</v>
      </c>
      <c r="P20" s="189">
        <f t="shared" si="3"/>
        <v>7.3627844712182062</v>
      </c>
      <c r="Q20" s="190"/>
      <c r="R20" s="157">
        <f t="shared" si="4"/>
        <v>220</v>
      </c>
      <c r="S20" s="159" t="str">
        <f t="shared" si="5"/>
        <v>110  x  2</v>
      </c>
      <c r="AC20" s="5"/>
      <c r="AD20" s="6">
        <v>2</v>
      </c>
      <c r="AE20" s="95">
        <v>1.8</v>
      </c>
      <c r="AF20" s="95">
        <v>1.2</v>
      </c>
      <c r="AG20" s="96">
        <v>0.2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20</v>
      </c>
      <c r="F21" s="12" t="s">
        <v>18</v>
      </c>
      <c r="I21" s="9"/>
      <c r="J21" s="10">
        <v>3</v>
      </c>
      <c r="K21" s="65">
        <f t="shared" si="0"/>
        <v>1.4400000000000002</v>
      </c>
      <c r="L21" s="38">
        <f t="shared" si="1"/>
        <v>0.9</v>
      </c>
      <c r="M21" s="38">
        <f t="shared" si="2"/>
        <v>0.18000000000000002</v>
      </c>
      <c r="N21" s="92">
        <v>0.9</v>
      </c>
      <c r="P21" s="187">
        <f t="shared" si="3"/>
        <v>8.0321285140562253</v>
      </c>
      <c r="Q21" s="188"/>
      <c r="R21" s="160">
        <f t="shared" si="4"/>
        <v>240</v>
      </c>
      <c r="S21" s="161" t="str">
        <f t="shared" si="5"/>
        <v>120  x  2</v>
      </c>
      <c r="AA21" s="4"/>
      <c r="AB21" s="4"/>
      <c r="AC21" s="9"/>
      <c r="AD21" s="10">
        <v>3</v>
      </c>
      <c r="AE21" s="99">
        <v>1.6</v>
      </c>
      <c r="AF21" s="99">
        <v>1</v>
      </c>
      <c r="AG21" s="100">
        <v>0.2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50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40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213.33333333333334</v>
      </c>
      <c r="Q27" s="19">
        <f t="shared" ref="Q27:Q44" si="16">IF(AF27&lt;250,$C$25*1000/AF27, )</f>
        <v>240</v>
      </c>
      <c r="R27" s="20">
        <f t="shared" ref="R27:R44" si="17">IF(AG27&lt;250,$C$25*1000/AG27, )</f>
        <v>266.66666666666669</v>
      </c>
      <c r="S27" s="31">
        <f t="shared" ref="S27:S44" si="18">$C$25*60/($G27*$E$21*0.8)</f>
        <v>4.6875</v>
      </c>
      <c r="V27" s="233">
        <f t="shared" ref="V27:V44" si="19">R4</f>
        <v>40</v>
      </c>
      <c r="W27" s="234"/>
      <c r="X27" s="18">
        <f t="shared" ref="X27:AG27" si="20">$C$25*100*60/($R4*$E$21*X$26)</f>
        <v>1875</v>
      </c>
      <c r="Y27" s="19">
        <f t="shared" si="20"/>
        <v>937.5</v>
      </c>
      <c r="Z27" s="19">
        <f t="shared" si="20"/>
        <v>625</v>
      </c>
      <c r="AA27" s="19">
        <f t="shared" si="20"/>
        <v>468.75</v>
      </c>
      <c r="AB27" s="19">
        <f t="shared" si="20"/>
        <v>375</v>
      </c>
      <c r="AC27" s="19">
        <f t="shared" si="20"/>
        <v>312.5</v>
      </c>
      <c r="AD27" s="19">
        <f t="shared" si="20"/>
        <v>267.85714285714283</v>
      </c>
      <c r="AE27" s="19">
        <f t="shared" si="20"/>
        <v>234.375</v>
      </c>
      <c r="AF27" s="19">
        <f t="shared" si="20"/>
        <v>208.33333333333334</v>
      </c>
      <c r="AG27" s="20">
        <f t="shared" si="20"/>
        <v>187.5</v>
      </c>
    </row>
    <row r="28" spans="1:33" ht="12.75" customHeight="1" x14ac:dyDescent="0.2">
      <c r="A28" s="192"/>
      <c r="B28" s="48"/>
      <c r="C28" s="121">
        <v>2</v>
      </c>
      <c r="D28" s="115" t="s">
        <v>72</v>
      </c>
      <c r="G28" s="183">
        <f t="shared" si="7"/>
        <v>50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233.33333333333334</v>
      </c>
      <c r="P28" s="4">
        <f t="shared" si="15"/>
        <v>266.66666666666669</v>
      </c>
      <c r="Q28" s="4">
        <f t="shared" si="16"/>
        <v>300</v>
      </c>
      <c r="R28" s="14">
        <f t="shared" si="17"/>
        <v>333.33333333333331</v>
      </c>
      <c r="S28" s="32">
        <f t="shared" si="18"/>
        <v>3.75</v>
      </c>
      <c r="V28" s="183">
        <f t="shared" si="19"/>
        <v>50</v>
      </c>
      <c r="W28" s="184"/>
      <c r="X28" s="13">
        <f t="shared" ref="X28:AG28" si="21">$C$25*100*60/($R5*$E$21*X$26)</f>
        <v>1500</v>
      </c>
      <c r="Y28" s="4">
        <f t="shared" si="21"/>
        <v>750</v>
      </c>
      <c r="Z28" s="4">
        <f t="shared" si="21"/>
        <v>500</v>
      </c>
      <c r="AA28" s="4">
        <f t="shared" si="21"/>
        <v>375</v>
      </c>
      <c r="AB28" s="4">
        <f t="shared" si="21"/>
        <v>300</v>
      </c>
      <c r="AC28" s="4">
        <f t="shared" si="21"/>
        <v>250</v>
      </c>
      <c r="AD28" s="4">
        <f t="shared" si="21"/>
        <v>214.28571428571428</v>
      </c>
      <c r="AE28" s="4">
        <f t="shared" si="21"/>
        <v>187.5</v>
      </c>
      <c r="AF28" s="4">
        <f t="shared" si="21"/>
        <v>166.66666666666666</v>
      </c>
      <c r="AG28" s="14">
        <f t="shared" si="21"/>
        <v>150</v>
      </c>
    </row>
    <row r="29" spans="1:33" x14ac:dyDescent="0.2">
      <c r="A29" s="192"/>
      <c r="B29" s="48"/>
      <c r="G29" s="183">
        <f t="shared" si="7"/>
        <v>60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240</v>
      </c>
      <c r="O29" s="4">
        <f t="shared" si="14"/>
        <v>280</v>
      </c>
      <c r="P29" s="4">
        <f t="shared" si="15"/>
        <v>320</v>
      </c>
      <c r="Q29" s="4">
        <f t="shared" si="16"/>
        <v>360</v>
      </c>
      <c r="R29" s="14">
        <f t="shared" si="17"/>
        <v>400</v>
      </c>
      <c r="S29" s="32">
        <f t="shared" si="18"/>
        <v>3.125</v>
      </c>
      <c r="V29" s="183">
        <f t="shared" si="19"/>
        <v>60</v>
      </c>
      <c r="W29" s="184"/>
      <c r="X29" s="13">
        <f t="shared" ref="X29:AG29" si="22">$C$25*100*60/($R6*$E$21*X$26)</f>
        <v>1250</v>
      </c>
      <c r="Y29" s="4">
        <f t="shared" si="22"/>
        <v>625</v>
      </c>
      <c r="Z29" s="4">
        <f t="shared" si="22"/>
        <v>416.66666666666669</v>
      </c>
      <c r="AA29" s="4">
        <f t="shared" si="22"/>
        <v>312.5</v>
      </c>
      <c r="AB29" s="4">
        <f t="shared" si="22"/>
        <v>250</v>
      </c>
      <c r="AC29" s="4">
        <f t="shared" si="22"/>
        <v>208.33333333333334</v>
      </c>
      <c r="AD29" s="4">
        <f t="shared" si="22"/>
        <v>178.57142857142858</v>
      </c>
      <c r="AE29" s="4">
        <f t="shared" si="22"/>
        <v>156.25</v>
      </c>
      <c r="AF29" s="4">
        <f t="shared" si="22"/>
        <v>138.88888888888889</v>
      </c>
      <c r="AG29" s="14">
        <f t="shared" si="22"/>
        <v>125</v>
      </c>
    </row>
    <row r="30" spans="1:33" x14ac:dyDescent="0.2">
      <c r="A30" s="192"/>
      <c r="B30" s="48"/>
      <c r="G30" s="183">
        <f t="shared" si="7"/>
        <v>70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233.33333333333334</v>
      </c>
      <c r="N30" s="4">
        <f t="shared" si="13"/>
        <v>280</v>
      </c>
      <c r="O30" s="4">
        <f t="shared" si="14"/>
        <v>326.66666666666663</v>
      </c>
      <c r="P30" s="4">
        <f t="shared" si="15"/>
        <v>373.33333333333337</v>
      </c>
      <c r="Q30" s="4">
        <f t="shared" si="16"/>
        <v>420</v>
      </c>
      <c r="R30" s="14">
        <f t="shared" si="17"/>
        <v>466.66666666666669</v>
      </c>
      <c r="S30" s="32">
        <f t="shared" si="18"/>
        <v>2.6785714285714284</v>
      </c>
      <c r="V30" s="183">
        <f t="shared" si="19"/>
        <v>70</v>
      </c>
      <c r="W30" s="184"/>
      <c r="X30" s="13">
        <f t="shared" ref="X30:AG30" si="23">$C$25*100*60/($R7*$E$21*X$26)</f>
        <v>1071.4285714285713</v>
      </c>
      <c r="Y30" s="4">
        <f t="shared" si="23"/>
        <v>535.71428571428567</v>
      </c>
      <c r="Z30" s="4">
        <f t="shared" si="23"/>
        <v>357.14285714285717</v>
      </c>
      <c r="AA30" s="4">
        <f t="shared" si="23"/>
        <v>267.85714285714283</v>
      </c>
      <c r="AB30" s="4">
        <f t="shared" si="23"/>
        <v>214.28571428571428</v>
      </c>
      <c r="AC30" s="4">
        <f t="shared" si="23"/>
        <v>178.57142857142858</v>
      </c>
      <c r="AD30" s="4">
        <f t="shared" si="23"/>
        <v>153.06122448979593</v>
      </c>
      <c r="AE30" s="4">
        <f t="shared" si="23"/>
        <v>133.92857142857142</v>
      </c>
      <c r="AF30" s="4">
        <f t="shared" si="23"/>
        <v>119.04761904761905</v>
      </c>
      <c r="AG30" s="14">
        <f t="shared" si="23"/>
        <v>107.14285714285714</v>
      </c>
    </row>
    <row r="31" spans="1:33" x14ac:dyDescent="0.2">
      <c r="A31" s="192"/>
      <c r="B31" s="48"/>
      <c r="G31" s="183">
        <f t="shared" si="7"/>
        <v>80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213.33333333333334</v>
      </c>
      <c r="M31" s="4">
        <f t="shared" si="12"/>
        <v>266.66666666666669</v>
      </c>
      <c r="N31" s="4">
        <f t="shared" si="13"/>
        <v>320</v>
      </c>
      <c r="O31" s="4">
        <f t="shared" si="14"/>
        <v>373.33333333333337</v>
      </c>
      <c r="P31" s="4">
        <f t="shared" si="15"/>
        <v>426.66666666666669</v>
      </c>
      <c r="Q31" s="4">
        <f t="shared" si="16"/>
        <v>480</v>
      </c>
      <c r="R31" s="14">
        <f t="shared" si="17"/>
        <v>533.33333333333337</v>
      </c>
      <c r="S31" s="32">
        <f t="shared" si="18"/>
        <v>2.34375</v>
      </c>
      <c r="V31" s="183">
        <f t="shared" si="19"/>
        <v>80</v>
      </c>
      <c r="W31" s="184"/>
      <c r="X31" s="13">
        <f t="shared" ref="X31:AG31" si="24">$C$25*100*60/($R8*$E$21*X$26)</f>
        <v>937.5</v>
      </c>
      <c r="Y31" s="4">
        <f t="shared" si="24"/>
        <v>468.75</v>
      </c>
      <c r="Z31" s="4">
        <f t="shared" si="24"/>
        <v>312.5</v>
      </c>
      <c r="AA31" s="4">
        <f t="shared" si="24"/>
        <v>234.375</v>
      </c>
      <c r="AB31" s="4">
        <f t="shared" si="24"/>
        <v>187.5</v>
      </c>
      <c r="AC31" s="4">
        <f t="shared" si="24"/>
        <v>156.25</v>
      </c>
      <c r="AD31" s="4">
        <f t="shared" si="24"/>
        <v>133.92857142857142</v>
      </c>
      <c r="AE31" s="4">
        <f t="shared" si="24"/>
        <v>117.1875</v>
      </c>
      <c r="AF31" s="4">
        <f t="shared" si="24"/>
        <v>104.16666666666667</v>
      </c>
      <c r="AG31" s="14">
        <f t="shared" si="24"/>
        <v>93.75</v>
      </c>
    </row>
    <row r="32" spans="1:33" x14ac:dyDescent="0.2">
      <c r="A32" s="192"/>
      <c r="B32" s="48"/>
      <c r="G32" s="183">
        <f t="shared" si="7"/>
        <v>90</v>
      </c>
      <c r="H32" s="184"/>
      <c r="I32" s="13">
        <f t="shared" si="8"/>
        <v>0</v>
      </c>
      <c r="J32" s="4">
        <f t="shared" si="9"/>
        <v>0</v>
      </c>
      <c r="K32" s="4">
        <f t="shared" si="10"/>
        <v>0</v>
      </c>
      <c r="L32" s="4">
        <f t="shared" si="11"/>
        <v>240</v>
      </c>
      <c r="M32" s="4">
        <f t="shared" si="12"/>
        <v>300</v>
      </c>
      <c r="N32" s="4">
        <f t="shared" si="13"/>
        <v>360</v>
      </c>
      <c r="O32" s="4">
        <f t="shared" si="14"/>
        <v>420</v>
      </c>
      <c r="P32" s="4">
        <f t="shared" si="15"/>
        <v>480</v>
      </c>
      <c r="Q32" s="4">
        <f t="shared" si="16"/>
        <v>540</v>
      </c>
      <c r="R32" s="14">
        <f t="shared" si="17"/>
        <v>600</v>
      </c>
      <c r="S32" s="32">
        <f t="shared" si="18"/>
        <v>2.0833333333333335</v>
      </c>
      <c r="V32" s="183">
        <f t="shared" si="19"/>
        <v>90</v>
      </c>
      <c r="W32" s="184"/>
      <c r="X32" s="13">
        <f t="shared" ref="X32:AG32" si="25">$C$25*100*60/($R9*$E$21*X$26)</f>
        <v>833.33333333333337</v>
      </c>
      <c r="Y32" s="4">
        <f t="shared" si="25"/>
        <v>416.66666666666669</v>
      </c>
      <c r="Z32" s="4">
        <f t="shared" si="25"/>
        <v>277.77777777777777</v>
      </c>
      <c r="AA32" s="4">
        <f t="shared" si="25"/>
        <v>208.33333333333334</v>
      </c>
      <c r="AB32" s="4">
        <f t="shared" si="25"/>
        <v>166.66666666666666</v>
      </c>
      <c r="AC32" s="4">
        <f t="shared" si="25"/>
        <v>138.88888888888889</v>
      </c>
      <c r="AD32" s="4">
        <f t="shared" si="25"/>
        <v>119.04761904761905</v>
      </c>
      <c r="AE32" s="4">
        <f t="shared" si="25"/>
        <v>104.16666666666667</v>
      </c>
      <c r="AF32" s="4">
        <f t="shared" si="25"/>
        <v>92.592592592592595</v>
      </c>
      <c r="AG32" s="14">
        <f t="shared" si="25"/>
        <v>83.333333333333329</v>
      </c>
    </row>
    <row r="33" spans="1:33" x14ac:dyDescent="0.2">
      <c r="A33" s="192"/>
      <c r="B33" s="48"/>
      <c r="G33" s="183">
        <f t="shared" si="7"/>
        <v>100</v>
      </c>
      <c r="H33" s="184"/>
      <c r="I33" s="13">
        <f t="shared" si="8"/>
        <v>0</v>
      </c>
      <c r="J33" s="4">
        <f t="shared" si="9"/>
        <v>0</v>
      </c>
      <c r="K33" s="4">
        <f t="shared" si="10"/>
        <v>0</v>
      </c>
      <c r="L33" s="4">
        <f t="shared" si="11"/>
        <v>266.66666666666669</v>
      </c>
      <c r="M33" s="4">
        <f t="shared" si="12"/>
        <v>333.33333333333331</v>
      </c>
      <c r="N33" s="4">
        <f t="shared" si="13"/>
        <v>400</v>
      </c>
      <c r="O33" s="4">
        <f t="shared" si="14"/>
        <v>466.66666666666669</v>
      </c>
      <c r="P33" s="4">
        <f t="shared" si="15"/>
        <v>533.33333333333337</v>
      </c>
      <c r="Q33" s="4">
        <f t="shared" si="16"/>
        <v>600</v>
      </c>
      <c r="R33" s="14">
        <f t="shared" si="17"/>
        <v>666.66666666666663</v>
      </c>
      <c r="S33" s="32">
        <f t="shared" si="18"/>
        <v>1.875</v>
      </c>
      <c r="V33" s="183">
        <f t="shared" si="19"/>
        <v>100</v>
      </c>
      <c r="W33" s="184"/>
      <c r="X33" s="13">
        <f t="shared" ref="X33:AG33" si="26">$C$25*100*60/($R10*$E$21*X$26)</f>
        <v>750</v>
      </c>
      <c r="Y33" s="4">
        <f t="shared" si="26"/>
        <v>375</v>
      </c>
      <c r="Z33" s="4">
        <f t="shared" si="26"/>
        <v>250</v>
      </c>
      <c r="AA33" s="4">
        <f t="shared" si="26"/>
        <v>187.5</v>
      </c>
      <c r="AB33" s="4">
        <f t="shared" si="26"/>
        <v>150</v>
      </c>
      <c r="AC33" s="4">
        <f t="shared" si="26"/>
        <v>125</v>
      </c>
      <c r="AD33" s="4">
        <f t="shared" si="26"/>
        <v>107.14285714285714</v>
      </c>
      <c r="AE33" s="4">
        <f t="shared" si="26"/>
        <v>93.75</v>
      </c>
      <c r="AF33" s="4">
        <f t="shared" si="26"/>
        <v>83.333333333333329</v>
      </c>
      <c r="AG33" s="14">
        <f t="shared" si="26"/>
        <v>75</v>
      </c>
    </row>
    <row r="34" spans="1:33" x14ac:dyDescent="0.2">
      <c r="A34" s="192"/>
      <c r="B34" s="48"/>
      <c r="G34" s="183">
        <f t="shared" si="7"/>
        <v>110</v>
      </c>
      <c r="H34" s="184"/>
      <c r="I34" s="13">
        <f t="shared" si="8"/>
        <v>0</v>
      </c>
      <c r="J34" s="4">
        <f t="shared" si="9"/>
        <v>0</v>
      </c>
      <c r="K34" s="4">
        <f t="shared" si="10"/>
        <v>220</v>
      </c>
      <c r="L34" s="4">
        <f t="shared" si="11"/>
        <v>293.33333333333331</v>
      </c>
      <c r="M34" s="4">
        <f t="shared" si="12"/>
        <v>366.66666666666663</v>
      </c>
      <c r="N34" s="4">
        <f t="shared" si="13"/>
        <v>440</v>
      </c>
      <c r="O34" s="4">
        <f t="shared" si="14"/>
        <v>513.33333333333326</v>
      </c>
      <c r="P34" s="4">
        <f t="shared" si="15"/>
        <v>586.66666666666663</v>
      </c>
      <c r="Q34" s="4">
        <f t="shared" si="16"/>
        <v>660.00000000000011</v>
      </c>
      <c r="R34" s="14">
        <f t="shared" si="17"/>
        <v>733.33333333333326</v>
      </c>
      <c r="S34" s="32">
        <f t="shared" si="18"/>
        <v>1.7045454545454546</v>
      </c>
      <c r="V34" s="183">
        <f t="shared" si="19"/>
        <v>110</v>
      </c>
      <c r="W34" s="184"/>
      <c r="X34" s="13">
        <f t="shared" ref="X34:AG34" si="27">$C$25*100*60/($R11*$E$21*X$26)</f>
        <v>681.81818181818187</v>
      </c>
      <c r="Y34" s="4">
        <f t="shared" si="27"/>
        <v>340.90909090909093</v>
      </c>
      <c r="Z34" s="4">
        <f t="shared" si="27"/>
        <v>227.27272727272728</v>
      </c>
      <c r="AA34" s="4">
        <f t="shared" si="27"/>
        <v>170.45454545454547</v>
      </c>
      <c r="AB34" s="4">
        <f t="shared" si="27"/>
        <v>136.36363636363637</v>
      </c>
      <c r="AC34" s="4">
        <f t="shared" si="27"/>
        <v>113.63636363636364</v>
      </c>
      <c r="AD34" s="4">
        <f t="shared" si="27"/>
        <v>97.402597402597408</v>
      </c>
      <c r="AE34" s="4">
        <f t="shared" si="27"/>
        <v>85.227272727272734</v>
      </c>
      <c r="AF34" s="4">
        <f t="shared" si="27"/>
        <v>75.757575757575751</v>
      </c>
      <c r="AG34" s="14">
        <f t="shared" si="27"/>
        <v>68.181818181818187</v>
      </c>
    </row>
    <row r="35" spans="1:33" x14ac:dyDescent="0.2">
      <c r="A35" s="192"/>
      <c r="B35" s="48"/>
      <c r="G35" s="183">
        <f t="shared" si="7"/>
        <v>120</v>
      </c>
      <c r="H35" s="184"/>
      <c r="I35" s="13">
        <f t="shared" si="8"/>
        <v>0</v>
      </c>
      <c r="J35" s="4">
        <f t="shared" si="9"/>
        <v>0</v>
      </c>
      <c r="K35" s="4">
        <f t="shared" si="10"/>
        <v>240</v>
      </c>
      <c r="L35" s="4">
        <f t="shared" si="11"/>
        <v>320</v>
      </c>
      <c r="M35" s="4">
        <f t="shared" si="12"/>
        <v>400</v>
      </c>
      <c r="N35" s="4">
        <f t="shared" si="13"/>
        <v>480</v>
      </c>
      <c r="O35" s="4">
        <f t="shared" si="14"/>
        <v>560</v>
      </c>
      <c r="P35" s="4">
        <f t="shared" si="15"/>
        <v>640</v>
      </c>
      <c r="Q35" s="4">
        <f t="shared" si="16"/>
        <v>720</v>
      </c>
      <c r="R35" s="14">
        <f t="shared" si="17"/>
        <v>800</v>
      </c>
      <c r="S35" s="32">
        <f t="shared" si="18"/>
        <v>1.5625</v>
      </c>
      <c r="V35" s="183">
        <f t="shared" si="19"/>
        <v>120</v>
      </c>
      <c r="W35" s="184"/>
      <c r="X35" s="13">
        <f t="shared" ref="X35:AG35" si="28">$C$25*100*60/($R12*$E$21*X$26)</f>
        <v>625</v>
      </c>
      <c r="Y35" s="4">
        <f t="shared" si="28"/>
        <v>312.5</v>
      </c>
      <c r="Z35" s="4">
        <f t="shared" si="28"/>
        <v>208.33333333333334</v>
      </c>
      <c r="AA35" s="4">
        <f t="shared" si="28"/>
        <v>156.25</v>
      </c>
      <c r="AB35" s="4">
        <f t="shared" si="28"/>
        <v>125</v>
      </c>
      <c r="AC35" s="4">
        <f t="shared" si="28"/>
        <v>104.16666666666667</v>
      </c>
      <c r="AD35" s="4">
        <f t="shared" si="28"/>
        <v>89.285714285714292</v>
      </c>
      <c r="AE35" s="4">
        <f t="shared" si="28"/>
        <v>78.125</v>
      </c>
      <c r="AF35" s="4">
        <f t="shared" si="28"/>
        <v>69.444444444444443</v>
      </c>
      <c r="AG35" s="14">
        <f t="shared" si="28"/>
        <v>62.5</v>
      </c>
    </row>
    <row r="36" spans="1:33" x14ac:dyDescent="0.2">
      <c r="A36" s="192"/>
      <c r="B36" s="48"/>
      <c r="G36" s="183">
        <f t="shared" si="7"/>
        <v>80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213.33333333333334</v>
      </c>
      <c r="M36" s="4">
        <f t="shared" si="12"/>
        <v>266.66666666666669</v>
      </c>
      <c r="N36" s="4">
        <f t="shared" si="13"/>
        <v>320</v>
      </c>
      <c r="O36" s="4">
        <f t="shared" si="14"/>
        <v>373.33333333333337</v>
      </c>
      <c r="P36" s="4">
        <f t="shared" si="15"/>
        <v>426.66666666666669</v>
      </c>
      <c r="Q36" s="4">
        <f t="shared" si="16"/>
        <v>480</v>
      </c>
      <c r="R36" s="14">
        <f t="shared" si="17"/>
        <v>533.33333333333337</v>
      </c>
      <c r="S36" s="32">
        <f t="shared" si="18"/>
        <v>2.34375</v>
      </c>
      <c r="V36" s="183">
        <f t="shared" si="19"/>
        <v>80</v>
      </c>
      <c r="W36" s="184"/>
      <c r="X36" s="13">
        <f t="shared" ref="X36:AG36" si="29">$C$25*100*60/($R13*$E$21*X$26)</f>
        <v>937.5</v>
      </c>
      <c r="Y36" s="4">
        <f t="shared" si="29"/>
        <v>468.75</v>
      </c>
      <c r="Z36" s="4">
        <f t="shared" si="29"/>
        <v>312.5</v>
      </c>
      <c r="AA36" s="4">
        <f t="shared" si="29"/>
        <v>234.375</v>
      </c>
      <c r="AB36" s="4">
        <f t="shared" si="29"/>
        <v>187.5</v>
      </c>
      <c r="AC36" s="4">
        <f t="shared" si="29"/>
        <v>156.25</v>
      </c>
      <c r="AD36" s="4">
        <f t="shared" si="29"/>
        <v>133.92857142857142</v>
      </c>
      <c r="AE36" s="4">
        <f t="shared" si="29"/>
        <v>117.1875</v>
      </c>
      <c r="AF36" s="4">
        <f t="shared" si="29"/>
        <v>104.16666666666667</v>
      </c>
      <c r="AG36" s="14">
        <f t="shared" si="29"/>
        <v>93.75</v>
      </c>
    </row>
    <row r="37" spans="1:33" x14ac:dyDescent="0.2">
      <c r="A37" s="192"/>
      <c r="B37" s="48"/>
      <c r="G37" s="183">
        <f t="shared" si="7"/>
        <v>100</v>
      </c>
      <c r="H37" s="184"/>
      <c r="I37" s="13">
        <f t="shared" si="8"/>
        <v>0</v>
      </c>
      <c r="J37" s="4">
        <f t="shared" si="9"/>
        <v>0</v>
      </c>
      <c r="K37" s="4">
        <f t="shared" si="10"/>
        <v>0</v>
      </c>
      <c r="L37" s="4">
        <f t="shared" si="11"/>
        <v>266.66666666666669</v>
      </c>
      <c r="M37" s="4">
        <f t="shared" si="12"/>
        <v>333.33333333333331</v>
      </c>
      <c r="N37" s="4">
        <f t="shared" si="13"/>
        <v>400</v>
      </c>
      <c r="O37" s="4">
        <f t="shared" si="14"/>
        <v>466.66666666666669</v>
      </c>
      <c r="P37" s="4">
        <f t="shared" si="15"/>
        <v>533.33333333333337</v>
      </c>
      <c r="Q37" s="4">
        <f t="shared" si="16"/>
        <v>600</v>
      </c>
      <c r="R37" s="14">
        <f t="shared" si="17"/>
        <v>666.66666666666663</v>
      </c>
      <c r="S37" s="32">
        <f t="shared" si="18"/>
        <v>1.875</v>
      </c>
      <c r="V37" s="183">
        <f t="shared" si="19"/>
        <v>100</v>
      </c>
      <c r="W37" s="184"/>
      <c r="X37" s="13">
        <f t="shared" ref="X37:AG37" si="30">$C$25*100*60/($R14*$E$21*X$26)</f>
        <v>750</v>
      </c>
      <c r="Y37" s="4">
        <f t="shared" si="30"/>
        <v>375</v>
      </c>
      <c r="Z37" s="4">
        <f t="shared" si="30"/>
        <v>250</v>
      </c>
      <c r="AA37" s="4">
        <f t="shared" si="30"/>
        <v>187.5</v>
      </c>
      <c r="AB37" s="4">
        <f t="shared" si="30"/>
        <v>150</v>
      </c>
      <c r="AC37" s="4">
        <f t="shared" si="30"/>
        <v>125</v>
      </c>
      <c r="AD37" s="4">
        <f t="shared" si="30"/>
        <v>107.14285714285714</v>
      </c>
      <c r="AE37" s="4">
        <f t="shared" si="30"/>
        <v>93.75</v>
      </c>
      <c r="AF37" s="4">
        <f t="shared" si="30"/>
        <v>83.333333333333329</v>
      </c>
      <c r="AG37" s="14">
        <f t="shared" si="30"/>
        <v>75</v>
      </c>
    </row>
    <row r="38" spans="1:33" x14ac:dyDescent="0.2">
      <c r="A38" s="192"/>
      <c r="B38" s="48"/>
      <c r="G38" s="183">
        <f t="shared" si="7"/>
        <v>120</v>
      </c>
      <c r="H38" s="184"/>
      <c r="I38" s="13">
        <f t="shared" si="8"/>
        <v>0</v>
      </c>
      <c r="J38" s="4">
        <f t="shared" si="9"/>
        <v>0</v>
      </c>
      <c r="K38" s="4">
        <f t="shared" si="10"/>
        <v>240</v>
      </c>
      <c r="L38" s="4">
        <f t="shared" si="11"/>
        <v>320</v>
      </c>
      <c r="M38" s="4">
        <f t="shared" si="12"/>
        <v>400</v>
      </c>
      <c r="N38" s="4">
        <f t="shared" si="13"/>
        <v>480</v>
      </c>
      <c r="O38" s="4">
        <f t="shared" si="14"/>
        <v>560</v>
      </c>
      <c r="P38" s="4">
        <f t="shared" si="15"/>
        <v>640</v>
      </c>
      <c r="Q38" s="4">
        <f t="shared" si="16"/>
        <v>720</v>
      </c>
      <c r="R38" s="14">
        <f t="shared" si="17"/>
        <v>800</v>
      </c>
      <c r="S38" s="32">
        <f t="shared" si="18"/>
        <v>1.5625</v>
      </c>
      <c r="V38" s="183">
        <f t="shared" si="19"/>
        <v>120</v>
      </c>
      <c r="W38" s="184"/>
      <c r="X38" s="13">
        <f t="shared" ref="X38:AG38" si="31">$C$25*100*60/($R15*$E$21*X$26)</f>
        <v>625</v>
      </c>
      <c r="Y38" s="4">
        <f t="shared" si="31"/>
        <v>312.5</v>
      </c>
      <c r="Z38" s="4">
        <f t="shared" si="31"/>
        <v>208.33333333333334</v>
      </c>
      <c r="AA38" s="4">
        <f t="shared" si="31"/>
        <v>156.25</v>
      </c>
      <c r="AB38" s="4">
        <f t="shared" si="31"/>
        <v>125</v>
      </c>
      <c r="AC38" s="4">
        <f t="shared" si="31"/>
        <v>104.16666666666667</v>
      </c>
      <c r="AD38" s="4">
        <f t="shared" si="31"/>
        <v>89.285714285714292</v>
      </c>
      <c r="AE38" s="4">
        <f t="shared" si="31"/>
        <v>78.125</v>
      </c>
      <c r="AF38" s="4">
        <f t="shared" si="31"/>
        <v>69.444444444444443</v>
      </c>
      <c r="AG38" s="14">
        <f t="shared" si="31"/>
        <v>62.5</v>
      </c>
    </row>
    <row r="39" spans="1:33" x14ac:dyDescent="0.2">
      <c r="A39" s="192"/>
      <c r="B39" s="48"/>
      <c r="G39" s="183">
        <f t="shared" si="7"/>
        <v>140</v>
      </c>
      <c r="H39" s="184"/>
      <c r="I39" s="13">
        <f t="shared" si="8"/>
        <v>0</v>
      </c>
      <c r="J39" s="4">
        <f t="shared" si="9"/>
        <v>0</v>
      </c>
      <c r="K39" s="4">
        <f t="shared" si="10"/>
        <v>280</v>
      </c>
      <c r="L39" s="4">
        <f t="shared" si="11"/>
        <v>373.33333333333337</v>
      </c>
      <c r="M39" s="4">
        <f t="shared" si="12"/>
        <v>466.66666666666669</v>
      </c>
      <c r="N39" s="4">
        <f t="shared" si="13"/>
        <v>560</v>
      </c>
      <c r="O39" s="4">
        <f t="shared" si="14"/>
        <v>653.33333333333326</v>
      </c>
      <c r="P39" s="4">
        <f t="shared" si="15"/>
        <v>746.66666666666674</v>
      </c>
      <c r="Q39" s="4">
        <f t="shared" si="16"/>
        <v>840</v>
      </c>
      <c r="R39" s="14">
        <f t="shared" si="17"/>
        <v>933.33333333333337</v>
      </c>
      <c r="S39" s="32">
        <f t="shared" si="18"/>
        <v>1.3392857142857142</v>
      </c>
      <c r="V39" s="183">
        <f t="shared" si="19"/>
        <v>140</v>
      </c>
      <c r="W39" s="184"/>
      <c r="X39" s="13">
        <f t="shared" ref="X39:AG39" si="32">$C$25*100*60/($R16*$E$21*X$26)</f>
        <v>535.71428571428567</v>
      </c>
      <c r="Y39" s="4">
        <f t="shared" si="32"/>
        <v>267.85714285714283</v>
      </c>
      <c r="Z39" s="4">
        <f t="shared" si="32"/>
        <v>178.57142857142858</v>
      </c>
      <c r="AA39" s="4">
        <f t="shared" si="32"/>
        <v>133.92857142857142</v>
      </c>
      <c r="AB39" s="4">
        <f t="shared" si="32"/>
        <v>107.14285714285714</v>
      </c>
      <c r="AC39" s="4">
        <f t="shared" si="32"/>
        <v>89.285714285714292</v>
      </c>
      <c r="AD39" s="4">
        <f t="shared" si="32"/>
        <v>76.530612244897966</v>
      </c>
      <c r="AE39" s="4">
        <f t="shared" si="32"/>
        <v>66.964285714285708</v>
      </c>
      <c r="AF39" s="4">
        <f t="shared" si="32"/>
        <v>59.523809523809526</v>
      </c>
      <c r="AG39" s="14">
        <f t="shared" si="32"/>
        <v>53.571428571428569</v>
      </c>
    </row>
    <row r="40" spans="1:33" x14ac:dyDescent="0.2">
      <c r="A40" s="192"/>
      <c r="B40" s="48"/>
      <c r="G40" s="183">
        <f t="shared" si="7"/>
        <v>160</v>
      </c>
      <c r="H40" s="184"/>
      <c r="I40" s="13">
        <f t="shared" si="8"/>
        <v>0</v>
      </c>
      <c r="J40" s="4">
        <f t="shared" si="9"/>
        <v>213.33333333333334</v>
      </c>
      <c r="K40" s="4">
        <f t="shared" si="10"/>
        <v>320</v>
      </c>
      <c r="L40" s="4">
        <f t="shared" si="11"/>
        <v>426.66666666666669</v>
      </c>
      <c r="M40" s="4">
        <f t="shared" si="12"/>
        <v>533.33333333333337</v>
      </c>
      <c r="N40" s="4">
        <f t="shared" si="13"/>
        <v>640</v>
      </c>
      <c r="O40" s="4">
        <f t="shared" si="14"/>
        <v>746.66666666666674</v>
      </c>
      <c r="P40" s="4">
        <f t="shared" si="15"/>
        <v>853.33333333333337</v>
      </c>
      <c r="Q40" s="4">
        <f t="shared" si="16"/>
        <v>960</v>
      </c>
      <c r="R40" s="14">
        <f t="shared" si="17"/>
        <v>1066.6666666666667</v>
      </c>
      <c r="S40" s="32">
        <f t="shared" si="18"/>
        <v>1.171875</v>
      </c>
      <c r="V40" s="183">
        <f t="shared" si="19"/>
        <v>160</v>
      </c>
      <c r="W40" s="184"/>
      <c r="X40" s="13">
        <f t="shared" ref="X40:AG40" si="33">$C$25*100*60/($R17*$E$21*X$26)</f>
        <v>468.75</v>
      </c>
      <c r="Y40" s="4">
        <f t="shared" si="33"/>
        <v>234.375</v>
      </c>
      <c r="Z40" s="4">
        <f t="shared" si="33"/>
        <v>156.25</v>
      </c>
      <c r="AA40" s="4">
        <f t="shared" si="33"/>
        <v>117.1875</v>
      </c>
      <c r="AB40" s="4">
        <f t="shared" si="33"/>
        <v>93.75</v>
      </c>
      <c r="AC40" s="4">
        <f t="shared" si="33"/>
        <v>78.125</v>
      </c>
      <c r="AD40" s="4">
        <f t="shared" si="33"/>
        <v>66.964285714285708</v>
      </c>
      <c r="AE40" s="4">
        <f t="shared" si="33"/>
        <v>58.59375</v>
      </c>
      <c r="AF40" s="4">
        <f t="shared" si="33"/>
        <v>52.083333333333336</v>
      </c>
      <c r="AG40" s="14">
        <f t="shared" si="33"/>
        <v>46.875</v>
      </c>
    </row>
    <row r="41" spans="1:33" x14ac:dyDescent="0.2">
      <c r="A41" s="192"/>
      <c r="B41" s="48"/>
      <c r="G41" s="183">
        <f t="shared" si="7"/>
        <v>180</v>
      </c>
      <c r="H41" s="184"/>
      <c r="I41" s="13">
        <f t="shared" si="8"/>
        <v>0</v>
      </c>
      <c r="J41" s="4">
        <f t="shared" si="9"/>
        <v>240</v>
      </c>
      <c r="K41" s="4">
        <f t="shared" si="10"/>
        <v>360</v>
      </c>
      <c r="L41" s="4">
        <f t="shared" si="11"/>
        <v>480</v>
      </c>
      <c r="M41" s="4">
        <f t="shared" si="12"/>
        <v>600</v>
      </c>
      <c r="N41" s="4">
        <f t="shared" si="13"/>
        <v>720</v>
      </c>
      <c r="O41" s="4">
        <f t="shared" si="14"/>
        <v>840</v>
      </c>
      <c r="P41" s="4">
        <f t="shared" si="15"/>
        <v>960</v>
      </c>
      <c r="Q41" s="4">
        <f t="shared" si="16"/>
        <v>1080</v>
      </c>
      <c r="R41" s="14">
        <f t="shared" si="17"/>
        <v>1200</v>
      </c>
      <c r="S41" s="32">
        <f t="shared" si="18"/>
        <v>1.0416666666666667</v>
      </c>
      <c r="V41" s="183">
        <f t="shared" si="19"/>
        <v>180</v>
      </c>
      <c r="W41" s="184"/>
      <c r="X41" s="13">
        <f t="shared" ref="X41:AG41" si="34">$C$25*100*60/($R18*$E$21*X$26)</f>
        <v>416.66666666666669</v>
      </c>
      <c r="Y41" s="4">
        <f t="shared" si="34"/>
        <v>208.33333333333334</v>
      </c>
      <c r="Z41" s="4">
        <f t="shared" si="34"/>
        <v>138.88888888888889</v>
      </c>
      <c r="AA41" s="4">
        <f t="shared" si="34"/>
        <v>104.16666666666667</v>
      </c>
      <c r="AB41" s="4">
        <f t="shared" si="34"/>
        <v>83.333333333333329</v>
      </c>
      <c r="AC41" s="4">
        <f t="shared" si="34"/>
        <v>69.444444444444443</v>
      </c>
      <c r="AD41" s="4">
        <f t="shared" si="34"/>
        <v>59.523809523809526</v>
      </c>
      <c r="AE41" s="4">
        <f t="shared" si="34"/>
        <v>52.083333333333336</v>
      </c>
      <c r="AF41" s="4">
        <f t="shared" si="34"/>
        <v>46.296296296296298</v>
      </c>
      <c r="AG41" s="14">
        <f t="shared" si="34"/>
        <v>41.666666666666664</v>
      </c>
    </row>
    <row r="42" spans="1:33" x14ac:dyDescent="0.2">
      <c r="A42" s="192"/>
      <c r="B42" s="48"/>
      <c r="G42" s="183">
        <f t="shared" si="7"/>
        <v>200</v>
      </c>
      <c r="H42" s="184"/>
      <c r="I42" s="13">
        <f t="shared" si="8"/>
        <v>0</v>
      </c>
      <c r="J42" s="4">
        <f t="shared" si="9"/>
        <v>266.66666666666669</v>
      </c>
      <c r="K42" s="4">
        <f t="shared" si="10"/>
        <v>400</v>
      </c>
      <c r="L42" s="4">
        <f t="shared" si="11"/>
        <v>533.33333333333337</v>
      </c>
      <c r="M42" s="4">
        <f t="shared" si="12"/>
        <v>666.66666666666663</v>
      </c>
      <c r="N42" s="4">
        <f t="shared" si="13"/>
        <v>800</v>
      </c>
      <c r="O42" s="4">
        <f t="shared" si="14"/>
        <v>933.33333333333337</v>
      </c>
      <c r="P42" s="4">
        <f t="shared" si="15"/>
        <v>1066.6666666666667</v>
      </c>
      <c r="Q42" s="4">
        <f t="shared" si="16"/>
        <v>1200</v>
      </c>
      <c r="R42" s="14">
        <f t="shared" si="17"/>
        <v>1333.3333333333333</v>
      </c>
      <c r="S42" s="32">
        <f t="shared" si="18"/>
        <v>0.9375</v>
      </c>
      <c r="V42" s="183">
        <f t="shared" si="19"/>
        <v>200</v>
      </c>
      <c r="W42" s="184"/>
      <c r="X42" s="13">
        <f t="shared" ref="X42:AG42" si="35">$C$25*100*60/($R19*$E$21*X$26)</f>
        <v>375</v>
      </c>
      <c r="Y42" s="4">
        <f t="shared" si="35"/>
        <v>187.5</v>
      </c>
      <c r="Z42" s="4">
        <f t="shared" si="35"/>
        <v>125</v>
      </c>
      <c r="AA42" s="4">
        <f t="shared" si="35"/>
        <v>93.75</v>
      </c>
      <c r="AB42" s="4">
        <f t="shared" si="35"/>
        <v>75</v>
      </c>
      <c r="AC42" s="4">
        <f t="shared" si="35"/>
        <v>62.5</v>
      </c>
      <c r="AD42" s="4">
        <f t="shared" si="35"/>
        <v>53.571428571428569</v>
      </c>
      <c r="AE42" s="4">
        <f t="shared" si="35"/>
        <v>46.875</v>
      </c>
      <c r="AF42" s="4">
        <f t="shared" si="35"/>
        <v>41.666666666666664</v>
      </c>
      <c r="AG42" s="14">
        <f t="shared" si="35"/>
        <v>37.5</v>
      </c>
    </row>
    <row r="43" spans="1:33" x14ac:dyDescent="0.2">
      <c r="A43" s="192"/>
      <c r="B43" s="48"/>
      <c r="G43" s="183">
        <f t="shared" si="7"/>
        <v>220</v>
      </c>
      <c r="H43" s="184"/>
      <c r="I43" s="13">
        <f t="shared" si="8"/>
        <v>0</v>
      </c>
      <c r="J43" s="4">
        <f t="shared" si="9"/>
        <v>293.33333333333331</v>
      </c>
      <c r="K43" s="4">
        <f t="shared" si="10"/>
        <v>440</v>
      </c>
      <c r="L43" s="4">
        <f t="shared" si="11"/>
        <v>586.66666666666663</v>
      </c>
      <c r="M43" s="4">
        <f t="shared" si="12"/>
        <v>733.33333333333326</v>
      </c>
      <c r="N43" s="4">
        <f t="shared" si="13"/>
        <v>880</v>
      </c>
      <c r="O43" s="4">
        <f t="shared" si="14"/>
        <v>1026.6666666666665</v>
      </c>
      <c r="P43" s="4">
        <f t="shared" si="15"/>
        <v>1173.3333333333333</v>
      </c>
      <c r="Q43" s="4">
        <f t="shared" si="16"/>
        <v>1320.0000000000002</v>
      </c>
      <c r="R43" s="14">
        <f t="shared" si="17"/>
        <v>1466.6666666666665</v>
      </c>
      <c r="S43" s="32">
        <f t="shared" si="18"/>
        <v>0.85227272727272729</v>
      </c>
      <c r="V43" s="183">
        <f t="shared" si="19"/>
        <v>220</v>
      </c>
      <c r="W43" s="184"/>
      <c r="X43" s="13">
        <f t="shared" ref="X43:AG43" si="36">$C$25*100*60/($R20*$E$21*X$26)</f>
        <v>340.90909090909093</v>
      </c>
      <c r="Y43" s="4">
        <f t="shared" si="36"/>
        <v>170.45454545454547</v>
      </c>
      <c r="Z43" s="4">
        <f t="shared" si="36"/>
        <v>113.63636363636364</v>
      </c>
      <c r="AA43" s="4">
        <f t="shared" si="36"/>
        <v>85.227272727272734</v>
      </c>
      <c r="AB43" s="4">
        <f t="shared" si="36"/>
        <v>68.181818181818187</v>
      </c>
      <c r="AC43" s="4">
        <f t="shared" si="36"/>
        <v>56.81818181818182</v>
      </c>
      <c r="AD43" s="4">
        <f t="shared" si="36"/>
        <v>48.701298701298704</v>
      </c>
      <c r="AE43" s="4">
        <f t="shared" si="36"/>
        <v>42.613636363636367</v>
      </c>
      <c r="AF43" s="4">
        <f t="shared" si="36"/>
        <v>37.878787878787875</v>
      </c>
      <c r="AG43" s="14">
        <f t="shared" si="36"/>
        <v>34.090909090909093</v>
      </c>
    </row>
    <row r="44" spans="1:33" ht="13.5" thickBot="1" x14ac:dyDescent="0.25">
      <c r="A44" s="193"/>
      <c r="B44" s="48"/>
      <c r="G44" s="227">
        <f t="shared" si="7"/>
        <v>240</v>
      </c>
      <c r="H44" s="228"/>
      <c r="I44" s="15">
        <f t="shared" si="8"/>
        <v>0</v>
      </c>
      <c r="J44" s="16">
        <f t="shared" si="9"/>
        <v>320</v>
      </c>
      <c r="K44" s="16">
        <f t="shared" si="10"/>
        <v>480</v>
      </c>
      <c r="L44" s="16">
        <f t="shared" si="11"/>
        <v>640</v>
      </c>
      <c r="M44" s="16">
        <f t="shared" si="12"/>
        <v>800</v>
      </c>
      <c r="N44" s="16">
        <f t="shared" si="13"/>
        <v>960</v>
      </c>
      <c r="O44" s="16">
        <f t="shared" si="14"/>
        <v>1120</v>
      </c>
      <c r="P44" s="16">
        <f t="shared" si="15"/>
        <v>1280</v>
      </c>
      <c r="Q44" s="16">
        <f t="shared" si="16"/>
        <v>1440</v>
      </c>
      <c r="R44" s="17">
        <f t="shared" si="17"/>
        <v>1600</v>
      </c>
      <c r="S44" s="33">
        <f t="shared" si="18"/>
        <v>0.78125</v>
      </c>
      <c r="V44" s="227">
        <f t="shared" si="19"/>
        <v>240</v>
      </c>
      <c r="W44" s="228"/>
      <c r="X44" s="15">
        <f t="shared" ref="X44:AG44" si="37">$C$25*100*60/($R21*$E$21*X$26)</f>
        <v>312.5</v>
      </c>
      <c r="Y44" s="16">
        <f t="shared" si="37"/>
        <v>156.25</v>
      </c>
      <c r="Z44" s="16">
        <f t="shared" si="37"/>
        <v>104.16666666666667</v>
      </c>
      <c r="AA44" s="16">
        <f t="shared" si="37"/>
        <v>78.125</v>
      </c>
      <c r="AB44" s="16">
        <f t="shared" si="37"/>
        <v>62.5</v>
      </c>
      <c r="AC44" s="16">
        <f t="shared" si="37"/>
        <v>52.083333333333336</v>
      </c>
      <c r="AD44" s="16">
        <f t="shared" si="37"/>
        <v>44.642857142857146</v>
      </c>
      <c r="AE44" s="16">
        <f t="shared" si="37"/>
        <v>39.0625</v>
      </c>
      <c r="AF44" s="16">
        <f t="shared" si="37"/>
        <v>34.722222222222221</v>
      </c>
      <c r="AG44" s="17">
        <f t="shared" si="37"/>
        <v>31.25</v>
      </c>
    </row>
    <row r="45" spans="1:33" x14ac:dyDescent="0.2">
      <c r="S45" s="71"/>
    </row>
  </sheetData>
  <sheetProtection password="DDA1" sheet="1" objects="1" scenarios="1"/>
  <mergeCells count="81">
    <mergeCell ref="G32:H32"/>
    <mergeCell ref="G31:H31"/>
    <mergeCell ref="G30:H30"/>
    <mergeCell ref="G33:H33"/>
    <mergeCell ref="G34:H34"/>
    <mergeCell ref="G35:H35"/>
    <mergeCell ref="G36:H36"/>
    <mergeCell ref="V38:W38"/>
    <mergeCell ref="V37:W37"/>
    <mergeCell ref="G42:H42"/>
    <mergeCell ref="G43:H43"/>
    <mergeCell ref="G44:H44"/>
    <mergeCell ref="G37:H37"/>
    <mergeCell ref="G38:H38"/>
    <mergeCell ref="G39:H39"/>
    <mergeCell ref="G40:H40"/>
    <mergeCell ref="G41:H41"/>
    <mergeCell ref="AC2:AD2"/>
    <mergeCell ref="AC3:AD3"/>
    <mergeCell ref="G27:H27"/>
    <mergeCell ref="G29:H29"/>
    <mergeCell ref="G24:S24"/>
    <mergeCell ref="S25:S26"/>
    <mergeCell ref="V24:AG24"/>
    <mergeCell ref="I2:J2"/>
    <mergeCell ref="V27:W27"/>
    <mergeCell ref="V29:W29"/>
    <mergeCell ref="G28:H28"/>
    <mergeCell ref="V2:V3"/>
    <mergeCell ref="W2:W3"/>
    <mergeCell ref="V43:W43"/>
    <mergeCell ref="V33:W33"/>
    <mergeCell ref="V34:W34"/>
    <mergeCell ref="V35:W35"/>
    <mergeCell ref="V36:W36"/>
    <mergeCell ref="V39:W39"/>
    <mergeCell ref="V40:W40"/>
    <mergeCell ref="V41:W41"/>
    <mergeCell ref="P4:Q4"/>
    <mergeCell ref="R4:S4"/>
    <mergeCell ref="R6:S6"/>
    <mergeCell ref="V44:W44"/>
    <mergeCell ref="I3:J3"/>
    <mergeCell ref="V30:W30"/>
    <mergeCell ref="V31:W31"/>
    <mergeCell ref="V32:W32"/>
    <mergeCell ref="R9:S9"/>
    <mergeCell ref="R10:S10"/>
    <mergeCell ref="R11:S11"/>
    <mergeCell ref="R12:S12"/>
    <mergeCell ref="R5:S5"/>
    <mergeCell ref="I22:N22"/>
    <mergeCell ref="V28:W28"/>
    <mergeCell ref="V42:W42"/>
    <mergeCell ref="C26:D27"/>
    <mergeCell ref="P18:Q18"/>
    <mergeCell ref="P19:Q19"/>
    <mergeCell ref="P20:Q20"/>
    <mergeCell ref="P10:Q10"/>
    <mergeCell ref="P13:Q13"/>
    <mergeCell ref="P11:Q11"/>
    <mergeCell ref="P12:Q12"/>
    <mergeCell ref="C10:F13"/>
    <mergeCell ref="C14:E14"/>
    <mergeCell ref="C24:D24"/>
    <mergeCell ref="A24:A44"/>
    <mergeCell ref="A1:A21"/>
    <mergeCell ref="P5:Q5"/>
    <mergeCell ref="P6:Q6"/>
    <mergeCell ref="P7:Q7"/>
    <mergeCell ref="P8:Q8"/>
    <mergeCell ref="P9:Q9"/>
    <mergeCell ref="P2:Q3"/>
    <mergeCell ref="P1:S1"/>
    <mergeCell ref="R7:S7"/>
    <mergeCell ref="R8:S8"/>
    <mergeCell ref="P21:Q21"/>
    <mergeCell ref="P14:Q14"/>
    <mergeCell ref="P15:Q15"/>
    <mergeCell ref="P16:Q16"/>
    <mergeCell ref="P17:Q17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20483" r:id="rId5">
          <objectPr defaultSize="0" autoPict="0" r:id="rId6">
            <anchor moveWithCells="1">
              <from>
                <xdr:col>10</xdr:col>
                <xdr:colOff>133350</xdr:colOff>
                <xdr:row>1</xdr:row>
                <xdr:rowOff>66675</xdr:rowOff>
              </from>
              <to>
                <xdr:col>10</xdr:col>
                <xdr:colOff>352425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20483" r:id="rId5"/>
      </mc:Fallback>
    </mc:AlternateContent>
    <mc:AlternateContent xmlns:mc="http://schemas.openxmlformats.org/markup-compatibility/2006">
      <mc:Choice Requires="x14">
        <oleObject progId="CorelDraw.Graphic.7" shapeId="20484" r:id="rId7">
          <objectPr defaultSize="0" autoPict="0" r:id="rId8">
            <anchor moveWithCells="1">
              <from>
                <xdr:col>11</xdr:col>
                <xdr:colOff>104775</xdr:colOff>
                <xdr:row>1</xdr:row>
                <xdr:rowOff>66675</xdr:rowOff>
              </from>
              <to>
                <xdr:col>11</xdr:col>
                <xdr:colOff>504825</xdr:colOff>
                <xdr:row>1</xdr:row>
                <xdr:rowOff>285750</xdr:rowOff>
              </to>
            </anchor>
          </objectPr>
        </oleObject>
      </mc:Choice>
      <mc:Fallback>
        <oleObject progId="CorelDraw.Graphic.7" shapeId="20484" r:id="rId7"/>
      </mc:Fallback>
    </mc:AlternateContent>
    <mc:AlternateContent xmlns:mc="http://schemas.openxmlformats.org/markup-compatibility/2006">
      <mc:Choice Requires="x14">
        <oleObject progId="CorelDraw.Graphic.7" shapeId="20485" r:id="rId9">
          <objectPr defaultSize="0" autoPict="0" r:id="rId10">
            <anchor moveWithCells="1">
              <from>
                <xdr:col>12</xdr:col>
                <xdr:colOff>66675</xdr:colOff>
                <xdr:row>0</xdr:row>
                <xdr:rowOff>266700</xdr:rowOff>
              </from>
              <to>
                <xdr:col>12</xdr:col>
                <xdr:colOff>476250</xdr:colOff>
                <xdr:row>2</xdr:row>
                <xdr:rowOff>38100</xdr:rowOff>
              </to>
            </anchor>
          </objectPr>
        </oleObject>
      </mc:Choice>
      <mc:Fallback>
        <oleObject progId="CorelDraw.Graphic.7" shapeId="20485" r:id="rId9"/>
      </mc:Fallback>
    </mc:AlternateContent>
    <mc:AlternateContent xmlns:mc="http://schemas.openxmlformats.org/markup-compatibility/2006">
      <mc:Choice Requires="x14">
        <oleObject progId="CorelDraw.Graphic.7" shapeId="20488" r:id="rId11">
          <objectPr defaultSize="0" autoPict="0" r:id="rId6">
            <anchor moveWithCells="1">
              <from>
                <xdr:col>30</xdr:col>
                <xdr:colOff>257175</xdr:colOff>
                <xdr:row>1</xdr:row>
                <xdr:rowOff>76200</xdr:rowOff>
              </from>
              <to>
                <xdr:col>30</xdr:col>
                <xdr:colOff>466725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20488" r:id="rId11"/>
      </mc:Fallback>
    </mc:AlternateContent>
    <mc:AlternateContent xmlns:mc="http://schemas.openxmlformats.org/markup-compatibility/2006">
      <mc:Choice Requires="x14">
        <oleObject progId="CorelDraw.Graphic.7" shapeId="20489" r:id="rId12">
          <objectPr defaultSize="0" autoPict="0" r:id="rId8">
            <anchor moveWithCells="1">
              <from>
                <xdr:col>31</xdr:col>
                <xdr:colOff>142875</xdr:colOff>
                <xdr:row>1</xdr:row>
                <xdr:rowOff>47625</xdr:rowOff>
              </from>
              <to>
                <xdr:col>31</xdr:col>
                <xdr:colOff>552450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20489" r:id="rId12"/>
      </mc:Fallback>
    </mc:AlternateContent>
    <mc:AlternateContent xmlns:mc="http://schemas.openxmlformats.org/markup-compatibility/2006">
      <mc:Choice Requires="x14">
        <oleObject progId="CorelDraw.Graphic.7" shapeId="20490" r:id="rId13">
          <objectPr defaultSize="0" autoPict="0" r:id="rId10">
            <anchor moveWithCells="1">
              <from>
                <xdr:col>32</xdr:col>
                <xdr:colOff>152400</xdr:colOff>
                <xdr:row>0</xdr:row>
                <xdr:rowOff>257175</xdr:rowOff>
              </from>
              <to>
                <xdr:col>32</xdr:col>
                <xdr:colOff>552450</xdr:colOff>
                <xdr:row>2</xdr:row>
                <xdr:rowOff>28575</xdr:rowOff>
              </to>
            </anchor>
          </objectPr>
        </oleObject>
      </mc:Choice>
      <mc:Fallback>
        <oleObject progId="CorelDraw.Graphic.7" shapeId="20490" r:id="rId1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showGridLines="0" showZeros="0" zoomScaleNormal="100" workbookViewId="0">
      <selection activeCell="Z14" sqref="Z14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25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258" t="s">
        <v>53</v>
      </c>
      <c r="W1" s="258"/>
      <c r="X1" s="258"/>
      <c r="Y1" s="258"/>
      <c r="Z1" s="258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259"/>
      <c r="W2" s="259"/>
      <c r="X2" s="259"/>
      <c r="Y2" s="259"/>
      <c r="Z2" s="259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260" t="s">
        <v>45</v>
      </c>
      <c r="W3" s="261"/>
      <c r="X3" s="256" t="s">
        <v>54</v>
      </c>
      <c r="Y3" s="257"/>
      <c r="Z3" s="108" t="s">
        <v>3</v>
      </c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0.96400000000000008</v>
      </c>
      <c r="L4" s="36">
        <f t="shared" ref="L4:L21" si="1">AF4*$N4</f>
        <v>0.48</v>
      </c>
      <c r="M4" s="36">
        <f t="shared" ref="M4:M21" si="2">AG4*$N4</f>
        <v>0.16000000000000003</v>
      </c>
      <c r="N4" s="90">
        <v>0.4</v>
      </c>
      <c r="P4" s="189">
        <f>$E$15*$E$18/60*R4</f>
        <v>0.52083333333333326</v>
      </c>
      <c r="Q4" s="190"/>
      <c r="R4" s="185">
        <v>10</v>
      </c>
      <c r="S4" s="186"/>
      <c r="V4" s="113" t="s">
        <v>55</v>
      </c>
      <c r="W4" s="114"/>
      <c r="X4" s="113" t="s">
        <v>56</v>
      </c>
      <c r="Y4" s="114"/>
      <c r="Z4" s="102"/>
      <c r="AC4" s="85" t="s">
        <v>6</v>
      </c>
      <c r="AD4" s="86">
        <v>1</v>
      </c>
      <c r="AE4" s="93">
        <v>2.41</v>
      </c>
      <c r="AF4" s="93">
        <v>1.2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1.1599999999999999</v>
      </c>
      <c r="L5" s="36">
        <f t="shared" si="1"/>
        <v>0.55999999999999994</v>
      </c>
      <c r="M5" s="36">
        <f t="shared" si="2"/>
        <v>0.16000000000000003</v>
      </c>
      <c r="N5" s="90">
        <v>0.4</v>
      </c>
      <c r="P5" s="189">
        <f t="shared" ref="P5:P21" si="3">$E$15*$E$18/60*R5</f>
        <v>0.78124999999999989</v>
      </c>
      <c r="Q5" s="190"/>
      <c r="R5" s="185">
        <v>15</v>
      </c>
      <c r="S5" s="186"/>
      <c r="V5" s="109" t="s">
        <v>57</v>
      </c>
      <c r="W5" s="110"/>
      <c r="X5" s="109" t="s">
        <v>58</v>
      </c>
      <c r="Y5" s="110"/>
      <c r="Z5" s="104" t="s">
        <v>59</v>
      </c>
      <c r="AC5" s="5"/>
      <c r="AD5" s="6">
        <v>2</v>
      </c>
      <c r="AE5" s="95">
        <v>2.9</v>
      </c>
      <c r="AF5" s="95">
        <v>1.4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1.32</v>
      </c>
      <c r="L6" s="37">
        <f t="shared" si="1"/>
        <v>0.64000000000000012</v>
      </c>
      <c r="M6" s="37">
        <f t="shared" si="2"/>
        <v>0.2</v>
      </c>
      <c r="N6" s="91">
        <v>0.4</v>
      </c>
      <c r="P6" s="189">
        <f t="shared" si="3"/>
        <v>1.0416666666666665</v>
      </c>
      <c r="Q6" s="190"/>
      <c r="R6" s="204">
        <v>20</v>
      </c>
      <c r="S6" s="205"/>
      <c r="V6" s="109" t="s">
        <v>60</v>
      </c>
      <c r="W6" s="110"/>
      <c r="X6" s="109" t="s">
        <v>61</v>
      </c>
      <c r="Y6" s="110"/>
      <c r="Z6" s="104">
        <v>0.5</v>
      </c>
      <c r="AC6" s="7"/>
      <c r="AD6" s="8">
        <v>3</v>
      </c>
      <c r="AE6" s="97">
        <v>3.3</v>
      </c>
      <c r="AF6" s="97">
        <v>1.6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2.202</v>
      </c>
      <c r="L7" s="36">
        <f t="shared" si="1"/>
        <v>1.1879999999999999</v>
      </c>
      <c r="M7" s="36">
        <f t="shared" si="2"/>
        <v>0.3</v>
      </c>
      <c r="N7" s="90">
        <v>0.6</v>
      </c>
      <c r="P7" s="189">
        <f t="shared" si="3"/>
        <v>1.3020833333333333</v>
      </c>
      <c r="Q7" s="190"/>
      <c r="R7" s="204">
        <v>25</v>
      </c>
      <c r="S7" s="205"/>
      <c r="V7" s="109" t="s">
        <v>62</v>
      </c>
      <c r="W7" s="110"/>
      <c r="X7" s="109" t="s">
        <v>63</v>
      </c>
      <c r="Y7" s="110"/>
      <c r="Z7" s="104">
        <v>0.5</v>
      </c>
      <c r="AC7" s="5" t="s">
        <v>8</v>
      </c>
      <c r="AD7" s="6">
        <v>1</v>
      </c>
      <c r="AE7" s="95">
        <v>3.67</v>
      </c>
      <c r="AF7" s="95">
        <v>1.98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2.52</v>
      </c>
      <c r="L8" s="36">
        <f t="shared" si="1"/>
        <v>1.32</v>
      </c>
      <c r="M8" s="36">
        <f t="shared" si="2"/>
        <v>0.3</v>
      </c>
      <c r="N8" s="90">
        <v>0.6</v>
      </c>
      <c r="P8" s="189">
        <f t="shared" si="3"/>
        <v>1.5624999999999998</v>
      </c>
      <c r="Q8" s="190"/>
      <c r="R8" s="185">
        <v>30</v>
      </c>
      <c r="S8" s="186"/>
      <c r="V8" s="109" t="s">
        <v>64</v>
      </c>
      <c r="W8" s="110"/>
      <c r="X8" s="109" t="s">
        <v>65</v>
      </c>
      <c r="Y8" s="110"/>
      <c r="Z8" s="104" t="s">
        <v>59</v>
      </c>
      <c r="AC8" s="5"/>
      <c r="AD8" s="6">
        <v>2</v>
      </c>
      <c r="AE8" s="95">
        <v>4.2</v>
      </c>
      <c r="AF8" s="95">
        <v>2.2000000000000002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3.01</v>
      </c>
      <c r="L9" s="37">
        <f t="shared" si="1"/>
        <v>1.54</v>
      </c>
      <c r="M9" s="37">
        <f t="shared" si="2"/>
        <v>0.35</v>
      </c>
      <c r="N9" s="91">
        <v>0.7</v>
      </c>
      <c r="P9" s="189">
        <f t="shared" si="3"/>
        <v>1.8229166666666665</v>
      </c>
      <c r="Q9" s="190"/>
      <c r="R9" s="204">
        <v>35</v>
      </c>
      <c r="S9" s="205"/>
      <c r="V9" s="109" t="s">
        <v>66</v>
      </c>
      <c r="W9" s="110"/>
      <c r="X9" s="109" t="s">
        <v>67</v>
      </c>
      <c r="Y9" s="110"/>
      <c r="Z9" s="104" t="s">
        <v>68</v>
      </c>
      <c r="AC9" s="7"/>
      <c r="AD9" s="8">
        <v>3</v>
      </c>
      <c r="AE9" s="97">
        <v>4.3</v>
      </c>
      <c r="AF9" s="97">
        <v>2.2000000000000002</v>
      </c>
      <c r="AG9" s="98">
        <v>0.5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9</v>
      </c>
      <c r="J10" s="6">
        <v>1</v>
      </c>
      <c r="K10" s="63">
        <f t="shared" si="0"/>
        <v>3.0729999999999995</v>
      </c>
      <c r="L10" s="36">
        <f t="shared" si="1"/>
        <v>1.6099999999999999</v>
      </c>
      <c r="M10" s="36">
        <f t="shared" si="2"/>
        <v>0.35</v>
      </c>
      <c r="N10" s="90">
        <v>0.7</v>
      </c>
      <c r="P10" s="189">
        <f t="shared" si="3"/>
        <v>2.083333333333333</v>
      </c>
      <c r="Q10" s="190"/>
      <c r="R10" s="204">
        <v>40</v>
      </c>
      <c r="S10" s="205"/>
      <c r="V10" s="111" t="s">
        <v>69</v>
      </c>
      <c r="W10" s="112"/>
      <c r="X10" s="111" t="s">
        <v>70</v>
      </c>
      <c r="Y10" s="112"/>
      <c r="Z10" s="106" t="s">
        <v>71</v>
      </c>
      <c r="AC10" s="5" t="s">
        <v>9</v>
      </c>
      <c r="AD10" s="6">
        <v>1</v>
      </c>
      <c r="AE10" s="95">
        <v>4.3899999999999997</v>
      </c>
      <c r="AF10" s="95">
        <v>2.2999999999999998</v>
      </c>
      <c r="AG10" s="96">
        <v>0.5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3.2269999999999999</v>
      </c>
      <c r="L11" s="36">
        <f t="shared" si="1"/>
        <v>1.6099999999999999</v>
      </c>
      <c r="M11" s="36">
        <f t="shared" si="2"/>
        <v>0.35</v>
      </c>
      <c r="N11" s="90">
        <v>0.7</v>
      </c>
      <c r="P11" s="189">
        <f t="shared" si="3"/>
        <v>2.6041666666666665</v>
      </c>
      <c r="Q11" s="190"/>
      <c r="R11" s="185">
        <v>50</v>
      </c>
      <c r="S11" s="186"/>
      <c r="AC11" s="5"/>
      <c r="AD11" s="6">
        <v>2</v>
      </c>
      <c r="AE11" s="95">
        <v>4.6100000000000003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2.9099999999999997</v>
      </c>
      <c r="L12" s="37">
        <f t="shared" si="1"/>
        <v>1.38</v>
      </c>
      <c r="M12" s="37">
        <f t="shared" si="2"/>
        <v>0.36</v>
      </c>
      <c r="N12" s="91">
        <v>0.6</v>
      </c>
      <c r="P12" s="189">
        <f t="shared" si="3"/>
        <v>3.1249999999999996</v>
      </c>
      <c r="Q12" s="190"/>
      <c r="R12" s="204">
        <v>60</v>
      </c>
      <c r="S12" s="205"/>
      <c r="AC12" s="7"/>
      <c r="AD12" s="8">
        <v>3</v>
      </c>
      <c r="AE12" s="97">
        <v>4.8499999999999996</v>
      </c>
      <c r="AF12" s="97">
        <v>2.2999999999999998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11</v>
      </c>
      <c r="J13" s="6">
        <v>1</v>
      </c>
      <c r="K13" s="63">
        <f t="shared" si="0"/>
        <v>2.8559999999999999</v>
      </c>
      <c r="L13" s="36">
        <f t="shared" si="1"/>
        <v>1.7999999999999998</v>
      </c>
      <c r="M13" s="36">
        <f t="shared" si="2"/>
        <v>0.36</v>
      </c>
      <c r="N13" s="90">
        <v>0.6</v>
      </c>
      <c r="P13" s="189">
        <f t="shared" si="3"/>
        <v>3.645833333333333</v>
      </c>
      <c r="Q13" s="190"/>
      <c r="R13" s="157">
        <f t="shared" ref="R13:R21" si="4">R4*$C$28</f>
        <v>70</v>
      </c>
      <c r="S13" s="158" t="str">
        <f t="shared" ref="S13:S21" si="5">CONCATENATE(R4,$D$28,$C$28)</f>
        <v>10  x  7</v>
      </c>
      <c r="AC13" s="5" t="s">
        <v>11</v>
      </c>
      <c r="AD13" s="6">
        <v>1</v>
      </c>
      <c r="AE13" s="95">
        <v>4.76</v>
      </c>
      <c r="AF13" s="95">
        <v>3</v>
      </c>
      <c r="AG13" s="96">
        <v>0.6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2.5</v>
      </c>
      <c r="L14" s="36">
        <f t="shared" si="1"/>
        <v>1.5</v>
      </c>
      <c r="M14" s="36">
        <f t="shared" si="2"/>
        <v>0.35</v>
      </c>
      <c r="N14" s="90">
        <v>0.5</v>
      </c>
      <c r="P14" s="189">
        <f t="shared" si="3"/>
        <v>5.4687499999999991</v>
      </c>
      <c r="Q14" s="190"/>
      <c r="R14" s="157">
        <f t="shared" si="4"/>
        <v>105</v>
      </c>
      <c r="S14" s="159" t="str">
        <f t="shared" si="5"/>
        <v>15  x  7</v>
      </c>
      <c r="AC14" s="5"/>
      <c r="AD14" s="6">
        <v>2</v>
      </c>
      <c r="AE14" s="95">
        <v>5</v>
      </c>
      <c r="AF14" s="95">
        <v>3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2.35</v>
      </c>
      <c r="L15" s="37">
        <f t="shared" si="1"/>
        <v>1.5</v>
      </c>
      <c r="M15" s="37">
        <f t="shared" si="2"/>
        <v>0.35</v>
      </c>
      <c r="N15" s="91">
        <v>0.5</v>
      </c>
      <c r="P15" s="189">
        <f t="shared" si="3"/>
        <v>7.2916666666666661</v>
      </c>
      <c r="Q15" s="190"/>
      <c r="R15" s="157">
        <f t="shared" si="4"/>
        <v>140</v>
      </c>
      <c r="S15" s="159" t="str">
        <f t="shared" si="5"/>
        <v>20  x  7</v>
      </c>
      <c r="AC15" s="7"/>
      <c r="AD15" s="8">
        <v>3</v>
      </c>
      <c r="AE15" s="97">
        <v>4.7</v>
      </c>
      <c r="AF15" s="97">
        <v>3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0.2</v>
      </c>
      <c r="F16" s="11" t="s">
        <v>7</v>
      </c>
      <c r="I16" s="5" t="s">
        <v>13</v>
      </c>
      <c r="J16" s="6">
        <v>1</v>
      </c>
      <c r="K16" s="63">
        <f t="shared" si="0"/>
        <v>2.25</v>
      </c>
      <c r="L16" s="36">
        <f t="shared" si="1"/>
        <v>1.75</v>
      </c>
      <c r="M16" s="36">
        <f t="shared" si="2"/>
        <v>0.35</v>
      </c>
      <c r="N16" s="90">
        <v>0.5</v>
      </c>
      <c r="P16" s="189">
        <f t="shared" si="3"/>
        <v>9.1145833333333321</v>
      </c>
      <c r="Q16" s="190"/>
      <c r="R16" s="157">
        <f t="shared" si="4"/>
        <v>175</v>
      </c>
      <c r="S16" s="159" t="str">
        <f t="shared" si="5"/>
        <v>25  x  7</v>
      </c>
      <c r="AC16" s="5" t="s">
        <v>13</v>
      </c>
      <c r="AD16" s="6">
        <v>1</v>
      </c>
      <c r="AE16" s="95">
        <v>4.5</v>
      </c>
      <c r="AF16" s="95">
        <v>3.5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1.6</v>
      </c>
      <c r="F17" s="11" t="s">
        <v>7</v>
      </c>
      <c r="I17" s="5"/>
      <c r="J17" s="6">
        <v>2</v>
      </c>
      <c r="K17" s="63">
        <f t="shared" si="0"/>
        <v>2.2000000000000002</v>
      </c>
      <c r="L17" s="36">
        <f t="shared" si="1"/>
        <v>1.75</v>
      </c>
      <c r="M17" s="36">
        <f t="shared" si="2"/>
        <v>0.35</v>
      </c>
      <c r="N17" s="90">
        <v>0.5</v>
      </c>
      <c r="P17" s="189">
        <f t="shared" si="3"/>
        <v>10.937499999999998</v>
      </c>
      <c r="Q17" s="190"/>
      <c r="R17" s="157">
        <f t="shared" si="4"/>
        <v>210</v>
      </c>
      <c r="S17" s="159" t="str">
        <f t="shared" si="5"/>
        <v>30  x  7</v>
      </c>
      <c r="AC17" s="5"/>
      <c r="AD17" s="6">
        <v>2</v>
      </c>
      <c r="AE17" s="95">
        <v>4.4000000000000004</v>
      </c>
      <c r="AF17" s="95">
        <v>3.5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3.1249999999999996</v>
      </c>
      <c r="F18" s="11" t="s">
        <v>10</v>
      </c>
      <c r="I18" s="7"/>
      <c r="J18" s="8">
        <v>3</v>
      </c>
      <c r="K18" s="64">
        <f t="shared" si="0"/>
        <v>2.15</v>
      </c>
      <c r="L18" s="37">
        <f t="shared" si="1"/>
        <v>1.75</v>
      </c>
      <c r="M18" s="37">
        <f t="shared" si="2"/>
        <v>0.3</v>
      </c>
      <c r="N18" s="91">
        <v>0.5</v>
      </c>
      <c r="P18" s="189">
        <f t="shared" si="3"/>
        <v>12.760416666666666</v>
      </c>
      <c r="Q18" s="190"/>
      <c r="R18" s="157">
        <f t="shared" si="4"/>
        <v>245</v>
      </c>
      <c r="S18" s="159" t="str">
        <f t="shared" si="5"/>
        <v>35  x  7</v>
      </c>
      <c r="AC18" s="7"/>
      <c r="AD18" s="8">
        <v>3</v>
      </c>
      <c r="AE18" s="97">
        <v>4.3</v>
      </c>
      <c r="AF18" s="97">
        <v>3.5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100</v>
      </c>
      <c r="F19" s="11" t="s">
        <v>7</v>
      </c>
      <c r="I19" s="5" t="s">
        <v>16</v>
      </c>
      <c r="J19" s="6">
        <v>1</v>
      </c>
      <c r="K19" s="63">
        <f t="shared" si="0"/>
        <v>1.9</v>
      </c>
      <c r="L19" s="36">
        <f t="shared" si="1"/>
        <v>1.5</v>
      </c>
      <c r="M19" s="36">
        <f t="shared" si="2"/>
        <v>0.25</v>
      </c>
      <c r="N19" s="90">
        <v>0.5</v>
      </c>
      <c r="P19" s="189">
        <f t="shared" si="3"/>
        <v>14.583333333333332</v>
      </c>
      <c r="Q19" s="190"/>
      <c r="R19" s="157">
        <f t="shared" si="4"/>
        <v>280</v>
      </c>
      <c r="S19" s="159" t="str">
        <f t="shared" si="5"/>
        <v>40  x  7</v>
      </c>
      <c r="AC19" s="5" t="s">
        <v>16</v>
      </c>
      <c r="AD19" s="6">
        <v>1</v>
      </c>
      <c r="AE19" s="95">
        <v>3.8</v>
      </c>
      <c r="AF19" s="95">
        <v>3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60</v>
      </c>
      <c r="F20" s="11" t="s">
        <v>15</v>
      </c>
      <c r="I20" s="5"/>
      <c r="J20" s="6">
        <v>2</v>
      </c>
      <c r="K20" s="63">
        <f t="shared" si="0"/>
        <v>1.9</v>
      </c>
      <c r="L20" s="36">
        <f t="shared" si="1"/>
        <v>1.3</v>
      </c>
      <c r="M20" s="36">
        <f t="shared" si="2"/>
        <v>0.25</v>
      </c>
      <c r="N20" s="90">
        <v>0.5</v>
      </c>
      <c r="P20" s="189">
        <f t="shared" si="3"/>
        <v>18.229166666666664</v>
      </c>
      <c r="Q20" s="190"/>
      <c r="R20" s="157">
        <f t="shared" si="4"/>
        <v>350</v>
      </c>
      <c r="S20" s="159" t="str">
        <f t="shared" si="5"/>
        <v>50  x  7</v>
      </c>
      <c r="AC20" s="5"/>
      <c r="AD20" s="6">
        <v>2</v>
      </c>
      <c r="AE20" s="95">
        <v>3.8</v>
      </c>
      <c r="AF20" s="95">
        <v>2.6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30</v>
      </c>
      <c r="F21" s="12" t="s">
        <v>18</v>
      </c>
      <c r="I21" s="9"/>
      <c r="J21" s="10">
        <v>3</v>
      </c>
      <c r="K21" s="65">
        <f t="shared" si="0"/>
        <v>1.6</v>
      </c>
      <c r="L21" s="38">
        <f t="shared" si="1"/>
        <v>1.2</v>
      </c>
      <c r="M21" s="38">
        <f t="shared" si="2"/>
        <v>0.2</v>
      </c>
      <c r="N21" s="92">
        <v>0.5</v>
      </c>
      <c r="P21" s="187">
        <f t="shared" si="3"/>
        <v>21.874999999999996</v>
      </c>
      <c r="Q21" s="188"/>
      <c r="R21" s="160">
        <f t="shared" si="4"/>
        <v>420</v>
      </c>
      <c r="S21" s="161" t="str">
        <f t="shared" si="5"/>
        <v>60  x  7</v>
      </c>
      <c r="AA21" s="4"/>
      <c r="AB21" s="4"/>
      <c r="AC21" s="9"/>
      <c r="AD21" s="10">
        <v>3</v>
      </c>
      <c r="AE21" s="99">
        <v>3.2</v>
      </c>
      <c r="AF21" s="99">
        <v>2.4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35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>R4</f>
        <v>10</v>
      </c>
      <c r="H27" s="234"/>
      <c r="I27" s="18">
        <f>IF(X27&lt;250,$C$25*1000/X27, )</f>
        <v>0</v>
      </c>
      <c r="J27" s="19">
        <f t="shared" ref="J27:J44" si="7">IF(Y27&lt;250,$C$25*1000/Y27, )</f>
        <v>0</v>
      </c>
      <c r="K27" s="19">
        <f t="shared" ref="K27:K44" si="8">IF(Z27&lt;250,$C$25*1000/Z27, )</f>
        <v>0</v>
      </c>
      <c r="L27" s="19">
        <f t="shared" ref="L27:L44" si="9">IF(AA27&lt;250,$C$25*1000/AA27, )</f>
        <v>0</v>
      </c>
      <c r="M27" s="19">
        <f t="shared" ref="M27:M44" si="10">IF(AB27&lt;250,$C$25*1000/AB27, )</f>
        <v>0</v>
      </c>
      <c r="N27" s="19">
        <f t="shared" ref="N27:N44" si="11">IF(AC27&lt;250,$C$25*1000/AC27, )</f>
        <v>0</v>
      </c>
      <c r="O27" s="19">
        <f t="shared" ref="O27:O44" si="12">IF(AD27&lt;250,$C$25*1000/AD27, )</f>
        <v>0</v>
      </c>
      <c r="P27" s="19">
        <f t="shared" ref="P27:P44" si="13">IF(AE27&lt;250,$C$25*1000/AE27, )</f>
        <v>0</v>
      </c>
      <c r="Q27" s="19">
        <f t="shared" ref="Q27:Q44" si="14">IF(AF27&lt;250,$C$25*1000/AF27, )</f>
        <v>0</v>
      </c>
      <c r="R27" s="20">
        <f t="shared" ref="R27:R44" si="15">IF(AG27&lt;250,$C$25*1000/AG27, )</f>
        <v>0</v>
      </c>
      <c r="S27" s="31">
        <f>$C$25*60/($G27*$E$21*0.8)</f>
        <v>8.75</v>
      </c>
      <c r="V27" s="233">
        <f>R4</f>
        <v>10</v>
      </c>
      <c r="W27" s="234"/>
      <c r="X27" s="18">
        <f>$C$25*100*60/($R4*$E$21*X$26)</f>
        <v>3500</v>
      </c>
      <c r="Y27" s="19">
        <f t="shared" ref="Y27:AG27" si="16">$C$25*100*60/($R4*$E$21*Y$26)</f>
        <v>1750</v>
      </c>
      <c r="Z27" s="19">
        <f t="shared" si="16"/>
        <v>1166.6666666666667</v>
      </c>
      <c r="AA27" s="19">
        <f t="shared" si="16"/>
        <v>875</v>
      </c>
      <c r="AB27" s="19">
        <f t="shared" si="16"/>
        <v>700</v>
      </c>
      <c r="AC27" s="19">
        <f t="shared" si="16"/>
        <v>583.33333333333337</v>
      </c>
      <c r="AD27" s="19">
        <f t="shared" si="16"/>
        <v>500</v>
      </c>
      <c r="AE27" s="19">
        <f t="shared" si="16"/>
        <v>437.5</v>
      </c>
      <c r="AF27" s="19">
        <f t="shared" si="16"/>
        <v>388.88888888888891</v>
      </c>
      <c r="AG27" s="20">
        <f t="shared" si="16"/>
        <v>350</v>
      </c>
    </row>
    <row r="28" spans="1:33" ht="12.75" customHeight="1" x14ac:dyDescent="0.2">
      <c r="A28" s="192"/>
      <c r="B28" s="48"/>
      <c r="C28" s="121">
        <v>7</v>
      </c>
      <c r="D28" s="115" t="s">
        <v>72</v>
      </c>
      <c r="G28" s="183">
        <f t="shared" ref="G28:G44" si="17">R5</f>
        <v>15</v>
      </c>
      <c r="H28" s="184"/>
      <c r="I28" s="13">
        <f t="shared" ref="I28:I44" si="18">IF(X28&lt;250,$C$25*1000/X28, )</f>
        <v>0</v>
      </c>
      <c r="J28" s="4">
        <f t="shared" si="7"/>
        <v>0</v>
      </c>
      <c r="K28" s="4">
        <f t="shared" si="8"/>
        <v>0</v>
      </c>
      <c r="L28" s="4">
        <f t="shared" si="9"/>
        <v>0</v>
      </c>
      <c r="M28" s="4">
        <f t="shared" si="10"/>
        <v>0</v>
      </c>
      <c r="N28" s="4">
        <f t="shared" si="11"/>
        <v>0</v>
      </c>
      <c r="O28" s="4">
        <f t="shared" si="12"/>
        <v>0</v>
      </c>
      <c r="P28" s="4">
        <f t="shared" si="13"/>
        <v>0</v>
      </c>
      <c r="Q28" s="4">
        <f t="shared" si="14"/>
        <v>0</v>
      </c>
      <c r="R28" s="14">
        <f t="shared" si="15"/>
        <v>150</v>
      </c>
      <c r="S28" s="32">
        <f>$C$25*60/($G28*$E$21*0.8)</f>
        <v>5.833333333333333</v>
      </c>
      <c r="V28" s="183">
        <f t="shared" ref="V28:V44" si="19">R5</f>
        <v>15</v>
      </c>
      <c r="W28" s="184"/>
      <c r="X28" s="13">
        <f t="shared" ref="X28:AG44" si="20">$C$25*100*60/($R5*$E$21*X$26)</f>
        <v>2333.3333333333335</v>
      </c>
      <c r="Y28" s="4">
        <f t="shared" si="20"/>
        <v>1166.6666666666667</v>
      </c>
      <c r="Z28" s="4">
        <f t="shared" si="20"/>
        <v>777.77777777777783</v>
      </c>
      <c r="AA28" s="4">
        <f t="shared" si="20"/>
        <v>583.33333333333337</v>
      </c>
      <c r="AB28" s="4">
        <f t="shared" si="20"/>
        <v>466.66666666666669</v>
      </c>
      <c r="AC28" s="4">
        <f t="shared" si="20"/>
        <v>388.88888888888891</v>
      </c>
      <c r="AD28" s="4">
        <f t="shared" si="20"/>
        <v>333.33333333333331</v>
      </c>
      <c r="AE28" s="4">
        <f t="shared" si="20"/>
        <v>291.66666666666669</v>
      </c>
      <c r="AF28" s="4">
        <f t="shared" si="20"/>
        <v>259.25925925925924</v>
      </c>
      <c r="AG28" s="14">
        <f t="shared" si="20"/>
        <v>233.33333333333334</v>
      </c>
    </row>
    <row r="29" spans="1:33" x14ac:dyDescent="0.2">
      <c r="A29" s="192"/>
      <c r="B29" s="48"/>
      <c r="G29" s="183">
        <f t="shared" si="17"/>
        <v>20</v>
      </c>
      <c r="H29" s="184"/>
      <c r="I29" s="13">
        <f t="shared" si="18"/>
        <v>0</v>
      </c>
      <c r="J29" s="4">
        <f t="shared" si="7"/>
        <v>0</v>
      </c>
      <c r="K29" s="4">
        <f t="shared" si="8"/>
        <v>0</v>
      </c>
      <c r="L29" s="4">
        <f t="shared" si="9"/>
        <v>0</v>
      </c>
      <c r="M29" s="4">
        <f t="shared" si="10"/>
        <v>0</v>
      </c>
      <c r="N29" s="4">
        <f t="shared" si="11"/>
        <v>0</v>
      </c>
      <c r="O29" s="4">
        <f t="shared" si="12"/>
        <v>0</v>
      </c>
      <c r="P29" s="4">
        <f t="shared" si="13"/>
        <v>160</v>
      </c>
      <c r="Q29" s="4">
        <f t="shared" si="14"/>
        <v>180</v>
      </c>
      <c r="R29" s="14">
        <f t="shared" si="15"/>
        <v>200</v>
      </c>
      <c r="S29" s="32">
        <f t="shared" ref="S29:S44" si="21">$C$25*60/($G29*$E$21*0.8)</f>
        <v>4.375</v>
      </c>
      <c r="V29" s="183">
        <f t="shared" si="19"/>
        <v>20</v>
      </c>
      <c r="W29" s="184"/>
      <c r="X29" s="13">
        <f t="shared" si="20"/>
        <v>1750</v>
      </c>
      <c r="Y29" s="4">
        <f t="shared" si="20"/>
        <v>875</v>
      </c>
      <c r="Z29" s="4">
        <f t="shared" si="20"/>
        <v>583.33333333333337</v>
      </c>
      <c r="AA29" s="4">
        <f t="shared" si="20"/>
        <v>437.5</v>
      </c>
      <c r="AB29" s="4">
        <f t="shared" si="20"/>
        <v>350</v>
      </c>
      <c r="AC29" s="4">
        <f t="shared" si="20"/>
        <v>291.66666666666669</v>
      </c>
      <c r="AD29" s="4">
        <f t="shared" si="20"/>
        <v>250</v>
      </c>
      <c r="AE29" s="4">
        <f t="shared" si="20"/>
        <v>218.75</v>
      </c>
      <c r="AF29" s="4">
        <f t="shared" si="20"/>
        <v>194.44444444444446</v>
      </c>
      <c r="AG29" s="14">
        <f t="shared" si="20"/>
        <v>175</v>
      </c>
    </row>
    <row r="30" spans="1:33" x14ac:dyDescent="0.2">
      <c r="A30" s="192"/>
      <c r="B30" s="48"/>
      <c r="G30" s="183">
        <f t="shared" si="17"/>
        <v>25</v>
      </c>
      <c r="H30" s="184"/>
      <c r="I30" s="13">
        <f t="shared" si="18"/>
        <v>0</v>
      </c>
      <c r="J30" s="4">
        <f t="shared" si="7"/>
        <v>0</v>
      </c>
      <c r="K30" s="4">
        <f t="shared" si="8"/>
        <v>0</v>
      </c>
      <c r="L30" s="4">
        <f t="shared" si="9"/>
        <v>0</v>
      </c>
      <c r="M30" s="4">
        <f t="shared" si="10"/>
        <v>0</v>
      </c>
      <c r="N30" s="4">
        <f t="shared" si="11"/>
        <v>150</v>
      </c>
      <c r="O30" s="4">
        <f t="shared" si="12"/>
        <v>175</v>
      </c>
      <c r="P30" s="4">
        <f t="shared" si="13"/>
        <v>200</v>
      </c>
      <c r="Q30" s="4">
        <f t="shared" si="14"/>
        <v>225.00000000000003</v>
      </c>
      <c r="R30" s="14">
        <f t="shared" si="15"/>
        <v>250</v>
      </c>
      <c r="S30" s="32">
        <f t="shared" si="21"/>
        <v>3.5</v>
      </c>
      <c r="V30" s="183">
        <f t="shared" si="19"/>
        <v>25</v>
      </c>
      <c r="W30" s="184"/>
      <c r="X30" s="13">
        <f t="shared" si="20"/>
        <v>1400</v>
      </c>
      <c r="Y30" s="4">
        <f t="shared" si="20"/>
        <v>700</v>
      </c>
      <c r="Z30" s="4">
        <f t="shared" si="20"/>
        <v>466.66666666666669</v>
      </c>
      <c r="AA30" s="4">
        <f t="shared" si="20"/>
        <v>350</v>
      </c>
      <c r="AB30" s="4">
        <f t="shared" si="20"/>
        <v>280</v>
      </c>
      <c r="AC30" s="4">
        <f t="shared" si="20"/>
        <v>233.33333333333334</v>
      </c>
      <c r="AD30" s="4">
        <f t="shared" si="20"/>
        <v>200</v>
      </c>
      <c r="AE30" s="4">
        <f t="shared" si="20"/>
        <v>175</v>
      </c>
      <c r="AF30" s="4">
        <f t="shared" si="20"/>
        <v>155.55555555555554</v>
      </c>
      <c r="AG30" s="14">
        <f t="shared" si="20"/>
        <v>140</v>
      </c>
    </row>
    <row r="31" spans="1:33" x14ac:dyDescent="0.2">
      <c r="A31" s="192"/>
      <c r="B31" s="48"/>
      <c r="G31" s="183">
        <f t="shared" si="17"/>
        <v>30</v>
      </c>
      <c r="H31" s="184"/>
      <c r="I31" s="13">
        <f t="shared" si="18"/>
        <v>0</v>
      </c>
      <c r="J31" s="4">
        <f t="shared" si="7"/>
        <v>0</v>
      </c>
      <c r="K31" s="4">
        <f t="shared" si="8"/>
        <v>0</v>
      </c>
      <c r="L31" s="4">
        <f t="shared" si="9"/>
        <v>0</v>
      </c>
      <c r="M31" s="4">
        <f t="shared" si="10"/>
        <v>150</v>
      </c>
      <c r="N31" s="4">
        <f t="shared" si="11"/>
        <v>180</v>
      </c>
      <c r="O31" s="4">
        <f t="shared" si="12"/>
        <v>210</v>
      </c>
      <c r="P31" s="4">
        <f t="shared" si="13"/>
        <v>239.99999999999997</v>
      </c>
      <c r="Q31" s="4">
        <f t="shared" si="14"/>
        <v>270</v>
      </c>
      <c r="R31" s="14">
        <f t="shared" si="15"/>
        <v>300</v>
      </c>
      <c r="S31" s="32">
        <f t="shared" si="21"/>
        <v>2.9166666666666665</v>
      </c>
      <c r="V31" s="183">
        <f t="shared" si="19"/>
        <v>30</v>
      </c>
      <c r="W31" s="184"/>
      <c r="X31" s="13">
        <f t="shared" si="20"/>
        <v>1166.6666666666667</v>
      </c>
      <c r="Y31" s="4">
        <f t="shared" si="20"/>
        <v>583.33333333333337</v>
      </c>
      <c r="Z31" s="4">
        <f t="shared" si="20"/>
        <v>388.88888888888891</v>
      </c>
      <c r="AA31" s="4">
        <f t="shared" si="20"/>
        <v>291.66666666666669</v>
      </c>
      <c r="AB31" s="4">
        <f t="shared" si="20"/>
        <v>233.33333333333334</v>
      </c>
      <c r="AC31" s="4">
        <f t="shared" si="20"/>
        <v>194.44444444444446</v>
      </c>
      <c r="AD31" s="4">
        <f t="shared" si="20"/>
        <v>166.66666666666666</v>
      </c>
      <c r="AE31" s="4">
        <f t="shared" si="20"/>
        <v>145.83333333333334</v>
      </c>
      <c r="AF31" s="4">
        <f t="shared" si="20"/>
        <v>129.62962962962962</v>
      </c>
      <c r="AG31" s="14">
        <f t="shared" si="20"/>
        <v>116.66666666666667</v>
      </c>
    </row>
    <row r="32" spans="1:33" x14ac:dyDescent="0.2">
      <c r="A32" s="192"/>
      <c r="B32" s="48"/>
      <c r="G32" s="183">
        <f t="shared" si="17"/>
        <v>35</v>
      </c>
      <c r="H32" s="184"/>
      <c r="I32" s="13">
        <f t="shared" si="18"/>
        <v>0</v>
      </c>
      <c r="J32" s="4">
        <f t="shared" si="7"/>
        <v>0</v>
      </c>
      <c r="K32" s="4">
        <f t="shared" si="8"/>
        <v>0</v>
      </c>
      <c r="L32" s="4">
        <f t="shared" si="9"/>
        <v>0</v>
      </c>
      <c r="M32" s="4">
        <f t="shared" si="10"/>
        <v>175</v>
      </c>
      <c r="N32" s="4">
        <f t="shared" si="11"/>
        <v>210</v>
      </c>
      <c r="O32" s="4">
        <f t="shared" si="12"/>
        <v>245</v>
      </c>
      <c r="P32" s="4">
        <f t="shared" si="13"/>
        <v>280</v>
      </c>
      <c r="Q32" s="4">
        <f t="shared" si="14"/>
        <v>315</v>
      </c>
      <c r="R32" s="14">
        <f t="shared" si="15"/>
        <v>350</v>
      </c>
      <c r="S32" s="32">
        <f t="shared" si="21"/>
        <v>2.5</v>
      </c>
      <c r="V32" s="183">
        <f t="shared" si="19"/>
        <v>35</v>
      </c>
      <c r="W32" s="184"/>
      <c r="X32" s="13">
        <f t="shared" si="20"/>
        <v>1000</v>
      </c>
      <c r="Y32" s="4">
        <f t="shared" si="20"/>
        <v>500</v>
      </c>
      <c r="Z32" s="4">
        <f t="shared" si="20"/>
        <v>333.33333333333331</v>
      </c>
      <c r="AA32" s="4">
        <f t="shared" si="20"/>
        <v>250</v>
      </c>
      <c r="AB32" s="4">
        <f t="shared" si="20"/>
        <v>200</v>
      </c>
      <c r="AC32" s="4">
        <f t="shared" si="20"/>
        <v>166.66666666666666</v>
      </c>
      <c r="AD32" s="4">
        <f t="shared" si="20"/>
        <v>142.85714285714286</v>
      </c>
      <c r="AE32" s="4">
        <f t="shared" si="20"/>
        <v>125</v>
      </c>
      <c r="AF32" s="4">
        <f t="shared" si="20"/>
        <v>111.11111111111111</v>
      </c>
      <c r="AG32" s="14">
        <f t="shared" si="20"/>
        <v>100</v>
      </c>
    </row>
    <row r="33" spans="1:33" x14ac:dyDescent="0.2">
      <c r="A33" s="192"/>
      <c r="B33" s="48"/>
      <c r="G33" s="183">
        <f t="shared" si="17"/>
        <v>40</v>
      </c>
      <c r="H33" s="184"/>
      <c r="I33" s="13">
        <f t="shared" si="18"/>
        <v>0</v>
      </c>
      <c r="J33" s="4">
        <f t="shared" si="7"/>
        <v>0</v>
      </c>
      <c r="K33" s="4">
        <f t="shared" si="8"/>
        <v>0</v>
      </c>
      <c r="L33" s="4">
        <f t="shared" si="9"/>
        <v>160</v>
      </c>
      <c r="M33" s="4">
        <f t="shared" si="10"/>
        <v>200</v>
      </c>
      <c r="N33" s="4">
        <f t="shared" si="11"/>
        <v>239.99999999999997</v>
      </c>
      <c r="O33" s="4">
        <f t="shared" si="12"/>
        <v>280</v>
      </c>
      <c r="P33" s="4">
        <f t="shared" si="13"/>
        <v>320</v>
      </c>
      <c r="Q33" s="4">
        <f t="shared" si="14"/>
        <v>360</v>
      </c>
      <c r="R33" s="14">
        <f t="shared" si="15"/>
        <v>400</v>
      </c>
      <c r="S33" s="32">
        <f t="shared" si="21"/>
        <v>2.1875</v>
      </c>
      <c r="V33" s="183">
        <f t="shared" si="19"/>
        <v>40</v>
      </c>
      <c r="W33" s="184"/>
      <c r="X33" s="13">
        <f t="shared" si="20"/>
        <v>875</v>
      </c>
      <c r="Y33" s="4">
        <f t="shared" si="20"/>
        <v>437.5</v>
      </c>
      <c r="Z33" s="4">
        <f t="shared" si="20"/>
        <v>291.66666666666669</v>
      </c>
      <c r="AA33" s="4">
        <f t="shared" si="20"/>
        <v>218.75</v>
      </c>
      <c r="AB33" s="4">
        <f t="shared" si="20"/>
        <v>175</v>
      </c>
      <c r="AC33" s="4">
        <f t="shared" si="20"/>
        <v>145.83333333333334</v>
      </c>
      <c r="AD33" s="4">
        <f t="shared" si="20"/>
        <v>125</v>
      </c>
      <c r="AE33" s="4">
        <f t="shared" si="20"/>
        <v>109.375</v>
      </c>
      <c r="AF33" s="4">
        <f t="shared" si="20"/>
        <v>97.222222222222229</v>
      </c>
      <c r="AG33" s="14">
        <f t="shared" si="20"/>
        <v>87.5</v>
      </c>
    </row>
    <row r="34" spans="1:33" x14ac:dyDescent="0.2">
      <c r="A34" s="192"/>
      <c r="B34" s="48"/>
      <c r="G34" s="183">
        <f t="shared" si="17"/>
        <v>50</v>
      </c>
      <c r="H34" s="184"/>
      <c r="I34" s="13">
        <f t="shared" si="18"/>
        <v>0</v>
      </c>
      <c r="J34" s="4">
        <f t="shared" si="7"/>
        <v>0</v>
      </c>
      <c r="K34" s="4">
        <f t="shared" si="8"/>
        <v>150</v>
      </c>
      <c r="L34" s="4">
        <f t="shared" si="9"/>
        <v>200</v>
      </c>
      <c r="M34" s="4">
        <f t="shared" si="10"/>
        <v>250</v>
      </c>
      <c r="N34" s="4">
        <f t="shared" si="11"/>
        <v>300</v>
      </c>
      <c r="O34" s="4">
        <f t="shared" si="12"/>
        <v>350</v>
      </c>
      <c r="P34" s="4">
        <f t="shared" si="13"/>
        <v>400</v>
      </c>
      <c r="Q34" s="4">
        <f t="shared" si="14"/>
        <v>450.00000000000006</v>
      </c>
      <c r="R34" s="14">
        <f t="shared" si="15"/>
        <v>500</v>
      </c>
      <c r="S34" s="32">
        <f t="shared" si="21"/>
        <v>1.75</v>
      </c>
      <c r="V34" s="183">
        <f t="shared" si="19"/>
        <v>50</v>
      </c>
      <c r="W34" s="184"/>
      <c r="X34" s="13">
        <f t="shared" si="20"/>
        <v>700</v>
      </c>
      <c r="Y34" s="4">
        <f t="shared" si="20"/>
        <v>350</v>
      </c>
      <c r="Z34" s="4">
        <f t="shared" si="20"/>
        <v>233.33333333333334</v>
      </c>
      <c r="AA34" s="4">
        <f t="shared" si="20"/>
        <v>175</v>
      </c>
      <c r="AB34" s="4">
        <f t="shared" si="20"/>
        <v>140</v>
      </c>
      <c r="AC34" s="4">
        <f t="shared" si="20"/>
        <v>116.66666666666667</v>
      </c>
      <c r="AD34" s="4">
        <f t="shared" si="20"/>
        <v>100</v>
      </c>
      <c r="AE34" s="4">
        <f t="shared" si="20"/>
        <v>87.5</v>
      </c>
      <c r="AF34" s="4">
        <f t="shared" si="20"/>
        <v>77.777777777777771</v>
      </c>
      <c r="AG34" s="14">
        <f t="shared" si="20"/>
        <v>70</v>
      </c>
    </row>
    <row r="35" spans="1:33" x14ac:dyDescent="0.2">
      <c r="A35" s="192"/>
      <c r="B35" s="48"/>
      <c r="G35" s="183">
        <f t="shared" si="17"/>
        <v>60</v>
      </c>
      <c r="H35" s="184"/>
      <c r="I35" s="13">
        <f t="shared" si="18"/>
        <v>0</v>
      </c>
      <c r="J35" s="4">
        <f t="shared" si="7"/>
        <v>0</v>
      </c>
      <c r="K35" s="4">
        <f>IF(Z35&lt;250,$C$25*1000/Z35, )</f>
        <v>180</v>
      </c>
      <c r="L35" s="4">
        <f t="shared" si="9"/>
        <v>239.99999999999997</v>
      </c>
      <c r="M35" s="4">
        <f t="shared" si="10"/>
        <v>300</v>
      </c>
      <c r="N35" s="4">
        <f t="shared" si="11"/>
        <v>360</v>
      </c>
      <c r="O35" s="4">
        <f t="shared" si="12"/>
        <v>420</v>
      </c>
      <c r="P35" s="4">
        <f t="shared" si="13"/>
        <v>479.99999999999994</v>
      </c>
      <c r="Q35" s="4">
        <f t="shared" si="14"/>
        <v>540</v>
      </c>
      <c r="R35" s="14">
        <f t="shared" si="15"/>
        <v>600</v>
      </c>
      <c r="S35" s="32">
        <f t="shared" si="21"/>
        <v>1.4583333333333333</v>
      </c>
      <c r="V35" s="183">
        <f t="shared" si="19"/>
        <v>60</v>
      </c>
      <c r="W35" s="184"/>
      <c r="X35" s="13">
        <f t="shared" si="20"/>
        <v>583.33333333333337</v>
      </c>
      <c r="Y35" s="4">
        <f t="shared" si="20"/>
        <v>291.66666666666669</v>
      </c>
      <c r="Z35" s="4">
        <f t="shared" si="20"/>
        <v>194.44444444444446</v>
      </c>
      <c r="AA35" s="4">
        <f t="shared" si="20"/>
        <v>145.83333333333334</v>
      </c>
      <c r="AB35" s="4">
        <f t="shared" si="20"/>
        <v>116.66666666666667</v>
      </c>
      <c r="AC35" s="4">
        <f t="shared" si="20"/>
        <v>97.222222222222229</v>
      </c>
      <c r="AD35" s="4">
        <f t="shared" si="20"/>
        <v>83.333333333333329</v>
      </c>
      <c r="AE35" s="4">
        <f t="shared" si="20"/>
        <v>72.916666666666671</v>
      </c>
      <c r="AF35" s="4">
        <f t="shared" si="20"/>
        <v>64.81481481481481</v>
      </c>
      <c r="AG35" s="14">
        <f t="shared" si="20"/>
        <v>58.333333333333336</v>
      </c>
    </row>
    <row r="36" spans="1:33" x14ac:dyDescent="0.2">
      <c r="A36" s="192"/>
      <c r="B36" s="48"/>
      <c r="G36" s="183">
        <f t="shared" si="17"/>
        <v>70</v>
      </c>
      <c r="H36" s="184"/>
      <c r="I36" s="13">
        <f t="shared" si="18"/>
        <v>0</v>
      </c>
      <c r="J36" s="4">
        <f t="shared" si="7"/>
        <v>0</v>
      </c>
      <c r="K36" s="4">
        <f t="shared" si="8"/>
        <v>210</v>
      </c>
      <c r="L36" s="4">
        <f t="shared" si="9"/>
        <v>280</v>
      </c>
      <c r="M36" s="4">
        <f t="shared" si="10"/>
        <v>350</v>
      </c>
      <c r="N36" s="4">
        <f t="shared" si="11"/>
        <v>420</v>
      </c>
      <c r="O36" s="4">
        <f t="shared" si="12"/>
        <v>490</v>
      </c>
      <c r="P36" s="4">
        <f t="shared" si="13"/>
        <v>560</v>
      </c>
      <c r="Q36" s="4">
        <f t="shared" si="14"/>
        <v>630</v>
      </c>
      <c r="R36" s="14">
        <f t="shared" si="15"/>
        <v>700</v>
      </c>
      <c r="S36" s="32">
        <f t="shared" si="21"/>
        <v>1.25</v>
      </c>
      <c r="V36" s="183">
        <f t="shared" si="19"/>
        <v>70</v>
      </c>
      <c r="W36" s="184"/>
      <c r="X36" s="13">
        <f t="shared" si="20"/>
        <v>500</v>
      </c>
      <c r="Y36" s="4">
        <f t="shared" si="20"/>
        <v>250</v>
      </c>
      <c r="Z36" s="4">
        <f t="shared" si="20"/>
        <v>166.66666666666666</v>
      </c>
      <c r="AA36" s="4">
        <f t="shared" si="20"/>
        <v>125</v>
      </c>
      <c r="AB36" s="4">
        <f t="shared" si="20"/>
        <v>100</v>
      </c>
      <c r="AC36" s="4">
        <f t="shared" si="20"/>
        <v>83.333333333333329</v>
      </c>
      <c r="AD36" s="4">
        <f t="shared" si="20"/>
        <v>71.428571428571431</v>
      </c>
      <c r="AE36" s="4">
        <f t="shared" si="20"/>
        <v>62.5</v>
      </c>
      <c r="AF36" s="4">
        <f t="shared" si="20"/>
        <v>55.555555555555557</v>
      </c>
      <c r="AG36" s="14">
        <f t="shared" si="20"/>
        <v>50</v>
      </c>
    </row>
    <row r="37" spans="1:33" x14ac:dyDescent="0.2">
      <c r="A37" s="192"/>
      <c r="B37" s="48"/>
      <c r="G37" s="183">
        <f t="shared" si="17"/>
        <v>105</v>
      </c>
      <c r="H37" s="184"/>
      <c r="I37" s="13">
        <f t="shared" si="18"/>
        <v>0</v>
      </c>
      <c r="J37" s="4">
        <f t="shared" si="7"/>
        <v>210</v>
      </c>
      <c r="K37" s="4">
        <f t="shared" si="8"/>
        <v>315</v>
      </c>
      <c r="L37" s="4">
        <f t="shared" si="9"/>
        <v>420</v>
      </c>
      <c r="M37" s="4">
        <f t="shared" si="10"/>
        <v>525</v>
      </c>
      <c r="N37" s="4">
        <f t="shared" si="11"/>
        <v>630</v>
      </c>
      <c r="O37" s="4">
        <f t="shared" si="12"/>
        <v>735</v>
      </c>
      <c r="P37" s="4">
        <f t="shared" si="13"/>
        <v>840</v>
      </c>
      <c r="Q37" s="4">
        <f t="shared" si="14"/>
        <v>945</v>
      </c>
      <c r="R37" s="14">
        <f t="shared" si="15"/>
        <v>1050</v>
      </c>
      <c r="S37" s="32">
        <f t="shared" si="21"/>
        <v>0.83333333333333337</v>
      </c>
      <c r="V37" s="183">
        <f t="shared" si="19"/>
        <v>105</v>
      </c>
      <c r="W37" s="184"/>
      <c r="X37" s="13">
        <f t="shared" si="20"/>
        <v>333.33333333333331</v>
      </c>
      <c r="Y37" s="4">
        <f t="shared" si="20"/>
        <v>166.66666666666666</v>
      </c>
      <c r="Z37" s="4">
        <f t="shared" si="20"/>
        <v>111.11111111111111</v>
      </c>
      <c r="AA37" s="4">
        <f t="shared" si="20"/>
        <v>83.333333333333329</v>
      </c>
      <c r="AB37" s="4">
        <f t="shared" si="20"/>
        <v>66.666666666666671</v>
      </c>
      <c r="AC37" s="4">
        <f t="shared" si="20"/>
        <v>55.555555555555557</v>
      </c>
      <c r="AD37" s="4">
        <f t="shared" si="20"/>
        <v>47.61904761904762</v>
      </c>
      <c r="AE37" s="4">
        <f t="shared" si="20"/>
        <v>41.666666666666664</v>
      </c>
      <c r="AF37" s="4">
        <f t="shared" si="20"/>
        <v>37.037037037037038</v>
      </c>
      <c r="AG37" s="14">
        <f t="shared" si="20"/>
        <v>33.333333333333336</v>
      </c>
    </row>
    <row r="38" spans="1:33" x14ac:dyDescent="0.2">
      <c r="A38" s="192"/>
      <c r="B38" s="48"/>
      <c r="G38" s="183">
        <f t="shared" si="17"/>
        <v>140</v>
      </c>
      <c r="H38" s="184"/>
      <c r="I38" s="13">
        <f t="shared" si="18"/>
        <v>0</v>
      </c>
      <c r="J38" s="4">
        <f t="shared" si="7"/>
        <v>280</v>
      </c>
      <c r="K38" s="4">
        <f t="shared" si="8"/>
        <v>420</v>
      </c>
      <c r="L38" s="4">
        <f t="shared" si="9"/>
        <v>560</v>
      </c>
      <c r="M38" s="4">
        <f t="shared" si="10"/>
        <v>700</v>
      </c>
      <c r="N38" s="4">
        <f t="shared" si="11"/>
        <v>840</v>
      </c>
      <c r="O38" s="4">
        <f t="shared" si="12"/>
        <v>980</v>
      </c>
      <c r="P38" s="4">
        <f t="shared" si="13"/>
        <v>1120</v>
      </c>
      <c r="Q38" s="4">
        <f t="shared" si="14"/>
        <v>1260</v>
      </c>
      <c r="R38" s="14">
        <f t="shared" si="15"/>
        <v>1400</v>
      </c>
      <c r="S38" s="32">
        <f t="shared" si="21"/>
        <v>0.625</v>
      </c>
      <c r="V38" s="183">
        <f t="shared" si="19"/>
        <v>140</v>
      </c>
      <c r="W38" s="184"/>
      <c r="X38" s="13">
        <f t="shared" si="20"/>
        <v>250</v>
      </c>
      <c r="Y38" s="4">
        <f t="shared" si="20"/>
        <v>125</v>
      </c>
      <c r="Z38" s="4">
        <f t="shared" si="20"/>
        <v>83.333333333333329</v>
      </c>
      <c r="AA38" s="4">
        <f t="shared" si="20"/>
        <v>62.5</v>
      </c>
      <c r="AB38" s="4">
        <f t="shared" si="20"/>
        <v>50</v>
      </c>
      <c r="AC38" s="4">
        <f t="shared" si="20"/>
        <v>41.666666666666664</v>
      </c>
      <c r="AD38" s="4">
        <f t="shared" si="20"/>
        <v>35.714285714285715</v>
      </c>
      <c r="AE38" s="4">
        <f t="shared" si="20"/>
        <v>31.25</v>
      </c>
      <c r="AF38" s="4">
        <f t="shared" si="20"/>
        <v>27.777777777777779</v>
      </c>
      <c r="AG38" s="14">
        <f t="shared" si="20"/>
        <v>25</v>
      </c>
    </row>
    <row r="39" spans="1:33" x14ac:dyDescent="0.2">
      <c r="A39" s="192"/>
      <c r="B39" s="48"/>
      <c r="G39" s="183">
        <f t="shared" si="17"/>
        <v>175</v>
      </c>
      <c r="H39" s="184"/>
      <c r="I39" s="13">
        <f t="shared" si="18"/>
        <v>175</v>
      </c>
      <c r="J39" s="4">
        <f t="shared" si="7"/>
        <v>350</v>
      </c>
      <c r="K39" s="4">
        <f t="shared" si="8"/>
        <v>525</v>
      </c>
      <c r="L39" s="4">
        <f t="shared" si="9"/>
        <v>700</v>
      </c>
      <c r="M39" s="4">
        <f t="shared" si="10"/>
        <v>875</v>
      </c>
      <c r="N39" s="4">
        <f t="shared" si="11"/>
        <v>1050</v>
      </c>
      <c r="O39" s="4">
        <f t="shared" si="12"/>
        <v>1224.9999999999998</v>
      </c>
      <c r="P39" s="4">
        <f t="shared" si="13"/>
        <v>1400</v>
      </c>
      <c r="Q39" s="4">
        <f t="shared" si="14"/>
        <v>1575</v>
      </c>
      <c r="R39" s="14">
        <f t="shared" si="15"/>
        <v>1750</v>
      </c>
      <c r="S39" s="32">
        <f t="shared" si="21"/>
        <v>0.5</v>
      </c>
      <c r="V39" s="183">
        <f t="shared" si="19"/>
        <v>175</v>
      </c>
      <c r="W39" s="184"/>
      <c r="X39" s="13">
        <f t="shared" si="20"/>
        <v>200</v>
      </c>
      <c r="Y39" s="4">
        <f t="shared" si="20"/>
        <v>100</v>
      </c>
      <c r="Z39" s="4">
        <f t="shared" si="20"/>
        <v>66.666666666666671</v>
      </c>
      <c r="AA39" s="4">
        <f t="shared" si="20"/>
        <v>50</v>
      </c>
      <c r="AB39" s="4">
        <f t="shared" si="20"/>
        <v>40</v>
      </c>
      <c r="AC39" s="4">
        <f t="shared" si="20"/>
        <v>33.333333333333336</v>
      </c>
      <c r="AD39" s="4">
        <f t="shared" si="20"/>
        <v>28.571428571428577</v>
      </c>
      <c r="AE39" s="4">
        <f t="shared" si="20"/>
        <v>25</v>
      </c>
      <c r="AF39" s="4">
        <f t="shared" si="20"/>
        <v>22.222222222222221</v>
      </c>
      <c r="AG39" s="14">
        <f t="shared" si="20"/>
        <v>20</v>
      </c>
    </row>
    <row r="40" spans="1:33" x14ac:dyDescent="0.2">
      <c r="A40" s="192"/>
      <c r="B40" s="48"/>
      <c r="G40" s="183">
        <f t="shared" si="17"/>
        <v>210</v>
      </c>
      <c r="H40" s="184"/>
      <c r="I40" s="13">
        <f t="shared" si="18"/>
        <v>210</v>
      </c>
      <c r="J40" s="4">
        <f t="shared" si="7"/>
        <v>420</v>
      </c>
      <c r="K40" s="4">
        <f t="shared" si="8"/>
        <v>630</v>
      </c>
      <c r="L40" s="4">
        <f t="shared" si="9"/>
        <v>840</v>
      </c>
      <c r="M40" s="4">
        <f t="shared" si="10"/>
        <v>1050</v>
      </c>
      <c r="N40" s="4">
        <f t="shared" si="11"/>
        <v>1260</v>
      </c>
      <c r="O40" s="4">
        <f t="shared" si="12"/>
        <v>1470</v>
      </c>
      <c r="P40" s="4">
        <f t="shared" si="13"/>
        <v>1680</v>
      </c>
      <c r="Q40" s="4">
        <f t="shared" si="14"/>
        <v>1890</v>
      </c>
      <c r="R40" s="14">
        <f t="shared" si="15"/>
        <v>2100</v>
      </c>
      <c r="S40" s="32">
        <f t="shared" si="21"/>
        <v>0.41666666666666669</v>
      </c>
      <c r="V40" s="183">
        <f t="shared" si="19"/>
        <v>210</v>
      </c>
      <c r="W40" s="184"/>
      <c r="X40" s="13">
        <f t="shared" si="20"/>
        <v>166.66666666666666</v>
      </c>
      <c r="Y40" s="4">
        <f t="shared" si="20"/>
        <v>83.333333333333329</v>
      </c>
      <c r="Z40" s="4">
        <f t="shared" si="20"/>
        <v>55.555555555555557</v>
      </c>
      <c r="AA40" s="4">
        <f t="shared" si="20"/>
        <v>41.666666666666664</v>
      </c>
      <c r="AB40" s="4">
        <f t="shared" si="20"/>
        <v>33.333333333333336</v>
      </c>
      <c r="AC40" s="4">
        <f t="shared" si="20"/>
        <v>27.777777777777779</v>
      </c>
      <c r="AD40" s="4">
        <f t="shared" si="20"/>
        <v>23.80952380952381</v>
      </c>
      <c r="AE40" s="4">
        <f t="shared" si="20"/>
        <v>20.833333333333332</v>
      </c>
      <c r="AF40" s="4">
        <f t="shared" si="20"/>
        <v>18.518518518518519</v>
      </c>
      <c r="AG40" s="14">
        <f t="shared" si="20"/>
        <v>16.666666666666668</v>
      </c>
    </row>
    <row r="41" spans="1:33" x14ac:dyDescent="0.2">
      <c r="A41" s="192"/>
      <c r="B41" s="48"/>
      <c r="G41" s="183">
        <f t="shared" si="17"/>
        <v>245</v>
      </c>
      <c r="H41" s="184"/>
      <c r="I41" s="13">
        <f t="shared" si="18"/>
        <v>245</v>
      </c>
      <c r="J41" s="4">
        <f t="shared" si="7"/>
        <v>490</v>
      </c>
      <c r="K41" s="4">
        <f t="shared" si="8"/>
        <v>735</v>
      </c>
      <c r="L41" s="4">
        <f t="shared" si="9"/>
        <v>980</v>
      </c>
      <c r="M41" s="4">
        <f t="shared" si="10"/>
        <v>1225</v>
      </c>
      <c r="N41" s="4">
        <f t="shared" si="11"/>
        <v>1470</v>
      </c>
      <c r="O41" s="4">
        <f t="shared" si="12"/>
        <v>1715</v>
      </c>
      <c r="P41" s="4">
        <f t="shared" si="13"/>
        <v>1960</v>
      </c>
      <c r="Q41" s="4">
        <f t="shared" si="14"/>
        <v>2205</v>
      </c>
      <c r="R41" s="14">
        <f t="shared" si="15"/>
        <v>2450</v>
      </c>
      <c r="S41" s="32">
        <f t="shared" si="21"/>
        <v>0.35714285714285715</v>
      </c>
      <c r="V41" s="183">
        <f t="shared" si="19"/>
        <v>245</v>
      </c>
      <c r="W41" s="184"/>
      <c r="X41" s="13">
        <f t="shared" si="20"/>
        <v>142.85714285714286</v>
      </c>
      <c r="Y41" s="4">
        <f t="shared" si="20"/>
        <v>71.428571428571431</v>
      </c>
      <c r="Z41" s="4">
        <f t="shared" si="20"/>
        <v>47.61904761904762</v>
      </c>
      <c r="AA41" s="4">
        <f t="shared" si="20"/>
        <v>35.714285714285715</v>
      </c>
      <c r="AB41" s="4">
        <f t="shared" si="20"/>
        <v>28.571428571428573</v>
      </c>
      <c r="AC41" s="4">
        <f t="shared" si="20"/>
        <v>23.80952380952381</v>
      </c>
      <c r="AD41" s="4">
        <f t="shared" si="20"/>
        <v>20.408163265306122</v>
      </c>
      <c r="AE41" s="4">
        <f t="shared" si="20"/>
        <v>17.857142857142858</v>
      </c>
      <c r="AF41" s="4">
        <f t="shared" si="20"/>
        <v>15.873015873015873</v>
      </c>
      <c r="AG41" s="14">
        <f t="shared" si="20"/>
        <v>14.285714285714286</v>
      </c>
    </row>
    <row r="42" spans="1:33" x14ac:dyDescent="0.2">
      <c r="A42" s="192"/>
      <c r="B42" s="48"/>
      <c r="G42" s="183">
        <f t="shared" si="17"/>
        <v>280</v>
      </c>
      <c r="H42" s="184"/>
      <c r="I42" s="13">
        <f t="shared" si="18"/>
        <v>280</v>
      </c>
      <c r="J42" s="4">
        <f t="shared" si="7"/>
        <v>560</v>
      </c>
      <c r="K42" s="4">
        <f t="shared" si="8"/>
        <v>840</v>
      </c>
      <c r="L42" s="4">
        <f t="shared" si="9"/>
        <v>1120</v>
      </c>
      <c r="M42" s="4">
        <f t="shared" si="10"/>
        <v>1400</v>
      </c>
      <c r="N42" s="4">
        <f t="shared" si="11"/>
        <v>1680</v>
      </c>
      <c r="O42" s="4">
        <f t="shared" si="12"/>
        <v>1960</v>
      </c>
      <c r="P42" s="4">
        <f t="shared" si="13"/>
        <v>2240</v>
      </c>
      <c r="Q42" s="4">
        <f t="shared" si="14"/>
        <v>2520</v>
      </c>
      <c r="R42" s="14">
        <f t="shared" si="15"/>
        <v>2800</v>
      </c>
      <c r="S42" s="32">
        <f t="shared" si="21"/>
        <v>0.3125</v>
      </c>
      <c r="V42" s="183">
        <f t="shared" si="19"/>
        <v>280</v>
      </c>
      <c r="W42" s="184"/>
      <c r="X42" s="13">
        <f t="shared" si="20"/>
        <v>125</v>
      </c>
      <c r="Y42" s="4">
        <f t="shared" si="20"/>
        <v>62.5</v>
      </c>
      <c r="Z42" s="4">
        <f t="shared" si="20"/>
        <v>41.666666666666664</v>
      </c>
      <c r="AA42" s="4">
        <f t="shared" si="20"/>
        <v>31.25</v>
      </c>
      <c r="AB42" s="4">
        <f t="shared" si="20"/>
        <v>25</v>
      </c>
      <c r="AC42" s="4">
        <f t="shared" si="20"/>
        <v>20.833333333333332</v>
      </c>
      <c r="AD42" s="4">
        <f t="shared" si="20"/>
        <v>17.857142857142858</v>
      </c>
      <c r="AE42" s="4">
        <f t="shared" si="20"/>
        <v>15.625</v>
      </c>
      <c r="AF42" s="4">
        <f t="shared" si="20"/>
        <v>13.888888888888889</v>
      </c>
      <c r="AG42" s="14">
        <f t="shared" si="20"/>
        <v>12.5</v>
      </c>
    </row>
    <row r="43" spans="1:33" x14ac:dyDescent="0.2">
      <c r="A43" s="192"/>
      <c r="B43" s="48"/>
      <c r="G43" s="183">
        <f t="shared" si="17"/>
        <v>350</v>
      </c>
      <c r="H43" s="184"/>
      <c r="I43" s="13">
        <f t="shared" si="18"/>
        <v>350</v>
      </c>
      <c r="J43" s="4">
        <f t="shared" si="7"/>
        <v>700</v>
      </c>
      <c r="K43" s="4">
        <f t="shared" si="8"/>
        <v>1050</v>
      </c>
      <c r="L43" s="4">
        <f t="shared" si="9"/>
        <v>1400</v>
      </c>
      <c r="M43" s="4">
        <f t="shared" si="10"/>
        <v>1750</v>
      </c>
      <c r="N43" s="4">
        <f t="shared" si="11"/>
        <v>2100</v>
      </c>
      <c r="O43" s="4">
        <f t="shared" si="12"/>
        <v>2449.9999999999995</v>
      </c>
      <c r="P43" s="4">
        <f t="shared" si="13"/>
        <v>2800</v>
      </c>
      <c r="Q43" s="4">
        <f t="shared" si="14"/>
        <v>3150</v>
      </c>
      <c r="R43" s="14">
        <f t="shared" si="15"/>
        <v>3500</v>
      </c>
      <c r="S43" s="32">
        <f t="shared" si="21"/>
        <v>0.25</v>
      </c>
      <c r="V43" s="183">
        <f t="shared" si="19"/>
        <v>350</v>
      </c>
      <c r="W43" s="184"/>
      <c r="X43" s="13">
        <f t="shared" si="20"/>
        <v>100</v>
      </c>
      <c r="Y43" s="4">
        <f t="shared" si="20"/>
        <v>50</v>
      </c>
      <c r="Z43" s="4">
        <f t="shared" si="20"/>
        <v>33.333333333333336</v>
      </c>
      <c r="AA43" s="4">
        <f t="shared" si="20"/>
        <v>25</v>
      </c>
      <c r="AB43" s="4">
        <f t="shared" si="20"/>
        <v>20</v>
      </c>
      <c r="AC43" s="4">
        <f t="shared" si="20"/>
        <v>16.666666666666668</v>
      </c>
      <c r="AD43" s="4">
        <f t="shared" si="20"/>
        <v>14.285714285714288</v>
      </c>
      <c r="AE43" s="4">
        <f t="shared" si="20"/>
        <v>12.5</v>
      </c>
      <c r="AF43" s="4">
        <f t="shared" si="20"/>
        <v>11.111111111111111</v>
      </c>
      <c r="AG43" s="14">
        <f t="shared" si="20"/>
        <v>10</v>
      </c>
    </row>
    <row r="44" spans="1:33" ht="13.5" thickBot="1" x14ac:dyDescent="0.25">
      <c r="A44" s="193"/>
      <c r="B44" s="48"/>
      <c r="G44" s="227">
        <f t="shared" si="17"/>
        <v>420</v>
      </c>
      <c r="H44" s="228"/>
      <c r="I44" s="15">
        <f t="shared" si="18"/>
        <v>420</v>
      </c>
      <c r="J44" s="16">
        <f t="shared" si="7"/>
        <v>840</v>
      </c>
      <c r="K44" s="16">
        <f t="shared" si="8"/>
        <v>1260</v>
      </c>
      <c r="L44" s="16">
        <f t="shared" si="9"/>
        <v>1680</v>
      </c>
      <c r="M44" s="16">
        <f t="shared" si="10"/>
        <v>2100</v>
      </c>
      <c r="N44" s="16">
        <f t="shared" si="11"/>
        <v>2520</v>
      </c>
      <c r="O44" s="16">
        <f t="shared" si="12"/>
        <v>2940</v>
      </c>
      <c r="P44" s="16">
        <f t="shared" si="13"/>
        <v>3360</v>
      </c>
      <c r="Q44" s="16">
        <f t="shared" si="14"/>
        <v>3780</v>
      </c>
      <c r="R44" s="17">
        <f t="shared" si="15"/>
        <v>4200</v>
      </c>
      <c r="S44" s="33">
        <f t="shared" si="21"/>
        <v>0.20833333333333334</v>
      </c>
      <c r="V44" s="227">
        <f t="shared" si="19"/>
        <v>420</v>
      </c>
      <c r="W44" s="228"/>
      <c r="X44" s="15">
        <f t="shared" si="20"/>
        <v>83.333333333333329</v>
      </c>
      <c r="Y44" s="16">
        <f t="shared" si="20"/>
        <v>41.666666666666664</v>
      </c>
      <c r="Z44" s="16">
        <f t="shared" si="20"/>
        <v>27.777777777777779</v>
      </c>
      <c r="AA44" s="16">
        <f t="shared" si="20"/>
        <v>20.833333333333332</v>
      </c>
      <c r="AB44" s="16">
        <f t="shared" si="20"/>
        <v>16.666666666666668</v>
      </c>
      <c r="AC44" s="16">
        <f t="shared" si="20"/>
        <v>13.888888888888889</v>
      </c>
      <c r="AD44" s="16">
        <f t="shared" si="20"/>
        <v>11.904761904761905</v>
      </c>
      <c r="AE44" s="16">
        <f t="shared" si="20"/>
        <v>10.416666666666666</v>
      </c>
      <c r="AF44" s="16">
        <f t="shared" si="20"/>
        <v>9.2592592592592595</v>
      </c>
      <c r="AG44" s="17">
        <f t="shared" si="20"/>
        <v>8.3333333333333339</v>
      </c>
    </row>
  </sheetData>
  <sheetProtection password="DDA1" sheet="1" objects="1" scenarios="1"/>
  <mergeCells count="82">
    <mergeCell ref="X3:Y3"/>
    <mergeCell ref="V1:Z2"/>
    <mergeCell ref="P2:Q3"/>
    <mergeCell ref="P1:S1"/>
    <mergeCell ref="V3:W3"/>
    <mergeCell ref="P15:Q15"/>
    <mergeCell ref="P16:Q16"/>
    <mergeCell ref="P17:Q17"/>
    <mergeCell ref="R7:S7"/>
    <mergeCell ref="P20:Q20"/>
    <mergeCell ref="P12:Q12"/>
    <mergeCell ref="A24:A44"/>
    <mergeCell ref="A1:A21"/>
    <mergeCell ref="P5:Q5"/>
    <mergeCell ref="P6:Q6"/>
    <mergeCell ref="P7:Q7"/>
    <mergeCell ref="P8:Q8"/>
    <mergeCell ref="P9:Q9"/>
    <mergeCell ref="P4:Q4"/>
    <mergeCell ref="P10:Q10"/>
    <mergeCell ref="P11:Q11"/>
    <mergeCell ref="G31:H31"/>
    <mergeCell ref="P13:Q13"/>
    <mergeCell ref="G32:H32"/>
    <mergeCell ref="I22:N22"/>
    <mergeCell ref="P18:Q18"/>
    <mergeCell ref="P19:Q19"/>
    <mergeCell ref="C10:F13"/>
    <mergeCell ref="C14:E14"/>
    <mergeCell ref="C24:D24"/>
    <mergeCell ref="G30:H30"/>
    <mergeCell ref="C26:D27"/>
    <mergeCell ref="G28:H28"/>
    <mergeCell ref="V41:W41"/>
    <mergeCell ref="V42:W42"/>
    <mergeCell ref="V43:W43"/>
    <mergeCell ref="V44:W44"/>
    <mergeCell ref="I3:J3"/>
    <mergeCell ref="V30:W30"/>
    <mergeCell ref="V31:W31"/>
    <mergeCell ref="V32:W32"/>
    <mergeCell ref="R9:S9"/>
    <mergeCell ref="R10:S10"/>
    <mergeCell ref="V40:W40"/>
    <mergeCell ref="V33:W33"/>
    <mergeCell ref="V34:W34"/>
    <mergeCell ref="V35:W35"/>
    <mergeCell ref="V36:W36"/>
    <mergeCell ref="V37:W37"/>
    <mergeCell ref="V38:W38"/>
    <mergeCell ref="V39:W39"/>
    <mergeCell ref="R11:S11"/>
    <mergeCell ref="R12:S12"/>
    <mergeCell ref="R5:S5"/>
    <mergeCell ref="R6:S6"/>
    <mergeCell ref="V28:W28"/>
    <mergeCell ref="R8:S8"/>
    <mergeCell ref="V24:AG24"/>
    <mergeCell ref="G33:H33"/>
    <mergeCell ref="G34:H34"/>
    <mergeCell ref="G35:H35"/>
    <mergeCell ref="G36:H36"/>
    <mergeCell ref="AC2:AD2"/>
    <mergeCell ref="AC3:AD3"/>
    <mergeCell ref="G27:H27"/>
    <mergeCell ref="G29:H29"/>
    <mergeCell ref="G24:S24"/>
    <mergeCell ref="S25:S26"/>
    <mergeCell ref="I2:J2"/>
    <mergeCell ref="V27:W27"/>
    <mergeCell ref="V29:W29"/>
    <mergeCell ref="R4:S4"/>
    <mergeCell ref="P21:Q21"/>
    <mergeCell ref="P14:Q14"/>
    <mergeCell ref="G41:H41"/>
    <mergeCell ref="G42:H42"/>
    <mergeCell ref="G43:H43"/>
    <mergeCell ref="G44:H44"/>
    <mergeCell ref="G37:H37"/>
    <mergeCell ref="G38:H38"/>
    <mergeCell ref="G39:H39"/>
    <mergeCell ref="G40:H40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3315" r:id="rId5">
          <objectPr defaultSize="0" autoPict="0" r:id="rId6">
            <anchor moveWithCells="1">
              <from>
                <xdr:col>10</xdr:col>
                <xdr:colOff>161925</xdr:colOff>
                <xdr:row>1</xdr:row>
                <xdr:rowOff>95250</xdr:rowOff>
              </from>
              <to>
                <xdr:col>10</xdr:col>
                <xdr:colOff>342900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3315" r:id="rId5"/>
      </mc:Fallback>
    </mc:AlternateContent>
    <mc:AlternateContent xmlns:mc="http://schemas.openxmlformats.org/markup-compatibility/2006">
      <mc:Choice Requires="x14">
        <oleObject progId="CorelDraw.Graphic.7" shapeId="13316" r:id="rId7">
          <objectPr defaultSize="0" autoPict="0" r:id="rId8">
            <anchor moveWithCells="1">
              <from>
                <xdr:col>11</xdr:col>
                <xdr:colOff>85725</xdr:colOff>
                <xdr:row>1</xdr:row>
                <xdr:rowOff>66675</xdr:rowOff>
              </from>
              <to>
                <xdr:col>11</xdr:col>
                <xdr:colOff>409575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3316" r:id="rId7"/>
      </mc:Fallback>
    </mc:AlternateContent>
    <mc:AlternateContent xmlns:mc="http://schemas.openxmlformats.org/markup-compatibility/2006">
      <mc:Choice Requires="x14">
        <oleObject progId="CorelDraw.Graphic.7" shapeId="13317" r:id="rId9">
          <objectPr defaultSize="0" autoPict="0" r:id="rId10">
            <anchor moveWithCells="1">
              <from>
                <xdr:col>12</xdr:col>
                <xdr:colOff>76200</xdr:colOff>
                <xdr:row>1</xdr:row>
                <xdr:rowOff>9525</xdr:rowOff>
              </from>
              <to>
                <xdr:col>12</xdr:col>
                <xdr:colOff>400050</xdr:colOff>
                <xdr:row>2</xdr:row>
                <xdr:rowOff>19050</xdr:rowOff>
              </to>
            </anchor>
          </objectPr>
        </oleObject>
      </mc:Choice>
      <mc:Fallback>
        <oleObject progId="CorelDraw.Graphic.7" shapeId="13317" r:id="rId9"/>
      </mc:Fallback>
    </mc:AlternateContent>
    <mc:AlternateContent xmlns:mc="http://schemas.openxmlformats.org/markup-compatibility/2006">
      <mc:Choice Requires="x14">
        <oleObject progId="CorelDraw.Graphic.7" shapeId="13320" r:id="rId11">
          <objectPr defaultSize="0" autoPict="0" r:id="rId6">
            <anchor moveWithCells="1">
              <from>
                <xdr:col>30</xdr:col>
                <xdr:colOff>171450</xdr:colOff>
                <xdr:row>1</xdr:row>
                <xdr:rowOff>76200</xdr:rowOff>
              </from>
              <to>
                <xdr:col>30</xdr:col>
                <xdr:colOff>342900</xdr:colOff>
                <xdr:row>1</xdr:row>
                <xdr:rowOff>228600</xdr:rowOff>
              </to>
            </anchor>
          </objectPr>
        </oleObject>
      </mc:Choice>
      <mc:Fallback>
        <oleObject progId="CorelDraw.Graphic.7" shapeId="13320" r:id="rId11"/>
      </mc:Fallback>
    </mc:AlternateContent>
    <mc:AlternateContent xmlns:mc="http://schemas.openxmlformats.org/markup-compatibility/2006">
      <mc:Choice Requires="x14">
        <oleObject progId="CorelDraw.Graphic.7" shapeId="13321" r:id="rId12">
          <objectPr defaultSize="0" autoPict="0" r:id="rId8">
            <anchor moveWithCells="1">
              <from>
                <xdr:col>31</xdr:col>
                <xdr:colOff>104775</xdr:colOff>
                <xdr:row>1</xdr:row>
                <xdr:rowOff>76200</xdr:rowOff>
              </from>
              <to>
                <xdr:col>31</xdr:col>
                <xdr:colOff>438150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3321" r:id="rId12"/>
      </mc:Fallback>
    </mc:AlternateContent>
    <mc:AlternateContent xmlns:mc="http://schemas.openxmlformats.org/markup-compatibility/2006">
      <mc:Choice Requires="x14">
        <oleObject progId="CorelDraw.Graphic.7" shapeId="13322" r:id="rId13">
          <objectPr defaultSize="0" autoPict="0" r:id="rId10">
            <anchor moveWithCells="1">
              <from>
                <xdr:col>32</xdr:col>
                <xdr:colOff>123825</xdr:colOff>
                <xdr:row>1</xdr:row>
                <xdr:rowOff>0</xdr:rowOff>
              </from>
              <to>
                <xdr:col>32</xdr:col>
                <xdr:colOff>447675</xdr:colOff>
                <xdr:row>2</xdr:row>
                <xdr:rowOff>9525</xdr:rowOff>
              </to>
            </anchor>
          </objectPr>
        </oleObject>
      </mc:Choice>
      <mc:Fallback>
        <oleObject progId="CorelDraw.Graphic.7" shapeId="13322" r:id="rId1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showGridLines="0" showZeros="0" zoomScaleNormal="100" workbookViewId="0">
      <selection activeCell="Z15" sqref="Z15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74</v>
      </c>
      <c r="B1" s="49"/>
      <c r="E1" s="1"/>
      <c r="I1" s="124" t="s">
        <v>35</v>
      </c>
      <c r="J1" s="125"/>
      <c r="K1" s="125"/>
      <c r="L1" s="125"/>
      <c r="M1" s="125"/>
      <c r="N1" s="126"/>
      <c r="P1" s="270" t="s">
        <v>34</v>
      </c>
      <c r="Q1" s="271"/>
      <c r="R1" s="271"/>
      <c r="S1" s="272"/>
      <c r="V1" s="264" t="s">
        <v>53</v>
      </c>
      <c r="W1" s="264"/>
      <c r="X1" s="264"/>
      <c r="Y1" s="264"/>
      <c r="Z1" s="264"/>
      <c r="AC1" s="145" t="s">
        <v>75</v>
      </c>
      <c r="AD1" s="146"/>
      <c r="AE1" s="146"/>
      <c r="AF1" s="146"/>
      <c r="AG1" s="146"/>
    </row>
    <row r="2" spans="1:33" ht="24.75" customHeight="1" x14ac:dyDescent="0.25">
      <c r="A2" s="195"/>
      <c r="B2" s="50"/>
      <c r="E2" s="1"/>
      <c r="I2" s="304" t="s">
        <v>27</v>
      </c>
      <c r="J2" s="305"/>
      <c r="K2" s="127"/>
      <c r="L2" s="127"/>
      <c r="M2" s="128"/>
      <c r="N2" s="129" t="s">
        <v>43</v>
      </c>
      <c r="P2" s="266" t="s">
        <v>33</v>
      </c>
      <c r="Q2" s="267"/>
      <c r="R2" s="133" t="s">
        <v>20</v>
      </c>
      <c r="S2" s="134"/>
      <c r="V2" s="265"/>
      <c r="W2" s="265"/>
      <c r="X2" s="265"/>
      <c r="Y2" s="265"/>
      <c r="Z2" s="265"/>
      <c r="AC2" s="293" t="s">
        <v>27</v>
      </c>
      <c r="AD2" s="294"/>
      <c r="AE2" s="147"/>
      <c r="AF2" s="147"/>
      <c r="AG2" s="147"/>
    </row>
    <row r="3" spans="1:33" ht="12.75" customHeight="1" x14ac:dyDescent="0.2">
      <c r="A3" s="195"/>
      <c r="B3" s="50"/>
      <c r="E3" s="1"/>
      <c r="I3" s="302" t="s">
        <v>26</v>
      </c>
      <c r="J3" s="303"/>
      <c r="K3" s="130" t="s">
        <v>37</v>
      </c>
      <c r="L3" s="131" t="s">
        <v>37</v>
      </c>
      <c r="M3" s="130" t="s">
        <v>37</v>
      </c>
      <c r="N3" s="132" t="s">
        <v>3</v>
      </c>
      <c r="P3" s="268"/>
      <c r="Q3" s="269"/>
      <c r="R3" s="135" t="s">
        <v>23</v>
      </c>
      <c r="S3" s="136"/>
      <c r="V3" s="273" t="s">
        <v>45</v>
      </c>
      <c r="W3" s="274"/>
      <c r="X3" s="262" t="s">
        <v>54</v>
      </c>
      <c r="Y3" s="263"/>
      <c r="Z3" s="144" t="s">
        <v>3</v>
      </c>
      <c r="AC3" s="295" t="s">
        <v>26</v>
      </c>
      <c r="AD3" s="296"/>
      <c r="AE3" s="148" t="s">
        <v>28</v>
      </c>
      <c r="AF3" s="143" t="s">
        <v>28</v>
      </c>
      <c r="AG3" s="148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0.59199999999999997</v>
      </c>
      <c r="L4" s="36">
        <f t="shared" ref="L4:L21" si="1">AF4*$N4</f>
        <v>0.36000000000000004</v>
      </c>
      <c r="M4" s="36">
        <f t="shared" ref="M4:M21" si="2">AG4*$N4</f>
        <v>0.16000000000000003</v>
      </c>
      <c r="N4" s="90">
        <v>0.4</v>
      </c>
      <c r="P4" s="189">
        <f t="shared" ref="P4:P21" si="3">$E$15*$E$18/60*R4</f>
        <v>0.55555555555555558</v>
      </c>
      <c r="Q4" s="190"/>
      <c r="R4" s="185">
        <v>10</v>
      </c>
      <c r="S4" s="186"/>
      <c r="V4" s="113" t="s">
        <v>55</v>
      </c>
      <c r="W4" s="114"/>
      <c r="X4" s="113" t="s">
        <v>56</v>
      </c>
      <c r="Y4" s="114"/>
      <c r="Z4" s="102"/>
      <c r="AC4" s="85" t="s">
        <v>6</v>
      </c>
      <c r="AD4" s="86">
        <v>1</v>
      </c>
      <c r="AE4" s="93">
        <v>1.48</v>
      </c>
      <c r="AF4" s="93">
        <v>0.9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0.74800000000000011</v>
      </c>
      <c r="L5" s="36">
        <f t="shared" si="1"/>
        <v>0.36000000000000004</v>
      </c>
      <c r="M5" s="36">
        <f t="shared" si="2"/>
        <v>0.16000000000000003</v>
      </c>
      <c r="N5" s="90">
        <v>0.4</v>
      </c>
      <c r="P5" s="189">
        <f t="shared" si="3"/>
        <v>0.83333333333333326</v>
      </c>
      <c r="Q5" s="190"/>
      <c r="R5" s="185">
        <v>15</v>
      </c>
      <c r="S5" s="186"/>
      <c r="V5" s="109" t="s">
        <v>57</v>
      </c>
      <c r="W5" s="110"/>
      <c r="X5" s="109" t="s">
        <v>58</v>
      </c>
      <c r="Y5" s="110"/>
      <c r="Z5" s="104" t="s">
        <v>59</v>
      </c>
      <c r="AC5" s="5"/>
      <c r="AD5" s="6">
        <v>2</v>
      </c>
      <c r="AE5" s="95">
        <v>1.87</v>
      </c>
      <c r="AF5" s="95">
        <v>0.9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0.89600000000000013</v>
      </c>
      <c r="L6" s="37">
        <f t="shared" si="1"/>
        <v>0.50800000000000001</v>
      </c>
      <c r="M6" s="37">
        <f t="shared" si="2"/>
        <v>0.2</v>
      </c>
      <c r="N6" s="91">
        <v>0.4</v>
      </c>
      <c r="P6" s="189">
        <f t="shared" si="3"/>
        <v>1.1111111111111112</v>
      </c>
      <c r="Q6" s="190"/>
      <c r="R6" s="204">
        <v>20</v>
      </c>
      <c r="S6" s="205"/>
      <c r="V6" s="109" t="s">
        <v>60</v>
      </c>
      <c r="W6" s="110"/>
      <c r="X6" s="109" t="s">
        <v>61</v>
      </c>
      <c r="Y6" s="110"/>
      <c r="Z6" s="104">
        <v>0.5</v>
      </c>
      <c r="AC6" s="7"/>
      <c r="AD6" s="8">
        <v>3</v>
      </c>
      <c r="AE6" s="97">
        <v>2.2400000000000002</v>
      </c>
      <c r="AF6" s="97">
        <v>1.27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1.365</v>
      </c>
      <c r="L7" s="36">
        <f t="shared" si="1"/>
        <v>0.72499999999999998</v>
      </c>
      <c r="M7" s="36">
        <f t="shared" si="2"/>
        <v>0.25</v>
      </c>
      <c r="N7" s="90">
        <v>0.5</v>
      </c>
      <c r="P7" s="189">
        <f t="shared" si="3"/>
        <v>1.3888888888888888</v>
      </c>
      <c r="Q7" s="190"/>
      <c r="R7" s="204">
        <v>25</v>
      </c>
      <c r="S7" s="205"/>
      <c r="V7" s="109" t="s">
        <v>62</v>
      </c>
      <c r="W7" s="110"/>
      <c r="X7" s="109" t="s">
        <v>63</v>
      </c>
      <c r="Y7" s="110"/>
      <c r="Z7" s="104">
        <v>0.5</v>
      </c>
      <c r="AC7" s="5" t="s">
        <v>8</v>
      </c>
      <c r="AD7" s="6">
        <v>1</v>
      </c>
      <c r="AE7" s="95">
        <v>2.73</v>
      </c>
      <c r="AF7" s="95">
        <v>1.45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1.7250000000000001</v>
      </c>
      <c r="L8" s="36">
        <f t="shared" si="1"/>
        <v>0.8</v>
      </c>
      <c r="M8" s="36">
        <f t="shared" si="2"/>
        <v>0.25</v>
      </c>
      <c r="N8" s="90">
        <v>0.5</v>
      </c>
      <c r="P8" s="189">
        <f t="shared" si="3"/>
        <v>1.6666666666666665</v>
      </c>
      <c r="Q8" s="190"/>
      <c r="R8" s="185">
        <v>30</v>
      </c>
      <c r="S8" s="186"/>
      <c r="V8" s="109" t="s">
        <v>64</v>
      </c>
      <c r="W8" s="110"/>
      <c r="X8" s="109" t="s">
        <v>65</v>
      </c>
      <c r="Y8" s="110"/>
      <c r="Z8" s="104" t="s">
        <v>59</v>
      </c>
      <c r="AC8" s="5"/>
      <c r="AD8" s="6">
        <v>2</v>
      </c>
      <c r="AE8" s="95">
        <v>3.45</v>
      </c>
      <c r="AF8" s="95">
        <v>1.6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2.1419999999999999</v>
      </c>
      <c r="L9" s="37">
        <f t="shared" si="1"/>
        <v>1.2</v>
      </c>
      <c r="M9" s="37">
        <f t="shared" si="2"/>
        <v>0.3</v>
      </c>
      <c r="N9" s="91">
        <v>0.6</v>
      </c>
      <c r="P9" s="189">
        <f t="shared" si="3"/>
        <v>1.9444444444444444</v>
      </c>
      <c r="Q9" s="190"/>
      <c r="R9" s="204">
        <v>35</v>
      </c>
      <c r="S9" s="205"/>
      <c r="V9" s="109" t="s">
        <v>66</v>
      </c>
      <c r="W9" s="110"/>
      <c r="X9" s="109" t="s">
        <v>67</v>
      </c>
      <c r="Y9" s="110"/>
      <c r="Z9" s="104" t="s">
        <v>68</v>
      </c>
      <c r="AC9" s="7"/>
      <c r="AD9" s="8">
        <v>3</v>
      </c>
      <c r="AE9" s="97">
        <v>3.57</v>
      </c>
      <c r="AF9" s="97">
        <v>2</v>
      </c>
      <c r="AG9" s="98">
        <v>0.5</v>
      </c>
    </row>
    <row r="10" spans="1:33" ht="12.75" customHeight="1" x14ac:dyDescent="0.2">
      <c r="A10" s="195"/>
      <c r="B10" s="50"/>
      <c r="C10" s="275" t="s">
        <v>36</v>
      </c>
      <c r="D10" s="276"/>
      <c r="E10" s="276"/>
      <c r="F10" s="277"/>
      <c r="I10" s="5" t="s">
        <v>9</v>
      </c>
      <c r="J10" s="6">
        <v>1</v>
      </c>
      <c r="K10" s="63">
        <f t="shared" si="0"/>
        <v>2.6160000000000001</v>
      </c>
      <c r="L10" s="36">
        <f t="shared" si="1"/>
        <v>1.296</v>
      </c>
      <c r="M10" s="36">
        <f t="shared" si="2"/>
        <v>0.3</v>
      </c>
      <c r="N10" s="90">
        <v>0.6</v>
      </c>
      <c r="P10" s="189">
        <f t="shared" si="3"/>
        <v>2.2222222222222223</v>
      </c>
      <c r="Q10" s="190"/>
      <c r="R10" s="204">
        <v>40</v>
      </c>
      <c r="S10" s="205"/>
      <c r="V10" s="111" t="s">
        <v>69</v>
      </c>
      <c r="W10" s="112"/>
      <c r="X10" s="111" t="s">
        <v>70</v>
      </c>
      <c r="Y10" s="112"/>
      <c r="Z10" s="106" t="s">
        <v>71</v>
      </c>
      <c r="AC10" s="5" t="s">
        <v>9</v>
      </c>
      <c r="AD10" s="6">
        <v>1</v>
      </c>
      <c r="AE10" s="95">
        <v>4.3600000000000003</v>
      </c>
      <c r="AF10" s="95">
        <v>2.16</v>
      </c>
      <c r="AG10" s="96">
        <v>0.5</v>
      </c>
    </row>
    <row r="11" spans="1:33" ht="12.75" customHeight="1" x14ac:dyDescent="0.2">
      <c r="A11" s="195"/>
      <c r="B11" s="50"/>
      <c r="C11" s="278"/>
      <c r="D11" s="279"/>
      <c r="E11" s="279"/>
      <c r="F11" s="280"/>
      <c r="I11" s="5"/>
      <c r="J11" s="6">
        <v>2</v>
      </c>
      <c r="K11" s="63">
        <f t="shared" si="0"/>
        <v>2.8349999999999995</v>
      </c>
      <c r="L11" s="36">
        <f t="shared" si="1"/>
        <v>1.6099999999999999</v>
      </c>
      <c r="M11" s="36">
        <f t="shared" si="2"/>
        <v>0.35</v>
      </c>
      <c r="N11" s="90">
        <v>0.7</v>
      </c>
      <c r="P11" s="189">
        <f t="shared" si="3"/>
        <v>2.7777777777777777</v>
      </c>
      <c r="Q11" s="190"/>
      <c r="R11" s="185">
        <v>50</v>
      </c>
      <c r="S11" s="186"/>
      <c r="AC11" s="5"/>
      <c r="AD11" s="6">
        <v>2</v>
      </c>
      <c r="AE11" s="95">
        <v>4.05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78"/>
      <c r="D12" s="279"/>
      <c r="E12" s="279"/>
      <c r="F12" s="280"/>
      <c r="I12" s="7"/>
      <c r="J12" s="8">
        <v>3</v>
      </c>
      <c r="K12" s="64">
        <f t="shared" si="0"/>
        <v>2.9579999999999997</v>
      </c>
      <c r="L12" s="37">
        <f t="shared" si="1"/>
        <v>1.458</v>
      </c>
      <c r="M12" s="37">
        <f t="shared" si="2"/>
        <v>0.36</v>
      </c>
      <c r="N12" s="91">
        <v>0.6</v>
      </c>
      <c r="P12" s="189">
        <f t="shared" si="3"/>
        <v>3.333333333333333</v>
      </c>
      <c r="Q12" s="190"/>
      <c r="R12" s="204">
        <v>60</v>
      </c>
      <c r="S12" s="205"/>
      <c r="AC12" s="7"/>
      <c r="AD12" s="8">
        <v>3</v>
      </c>
      <c r="AE12" s="97">
        <v>4.93</v>
      </c>
      <c r="AF12" s="97">
        <v>2.4300000000000002</v>
      </c>
      <c r="AG12" s="98">
        <v>0.6</v>
      </c>
    </row>
    <row r="13" spans="1:33" x14ac:dyDescent="0.2">
      <c r="A13" s="195"/>
      <c r="B13" s="50"/>
      <c r="C13" s="281"/>
      <c r="D13" s="282"/>
      <c r="E13" s="282"/>
      <c r="F13" s="283"/>
      <c r="I13" s="5" t="s">
        <v>11</v>
      </c>
      <c r="J13" s="6">
        <v>1</v>
      </c>
      <c r="K13" s="63">
        <f t="shared" si="0"/>
        <v>2.718</v>
      </c>
      <c r="L13" s="36">
        <f t="shared" si="1"/>
        <v>1.9259999999999999</v>
      </c>
      <c r="M13" s="36">
        <f t="shared" si="2"/>
        <v>0.36</v>
      </c>
      <c r="N13" s="90">
        <v>0.6</v>
      </c>
      <c r="P13" s="189">
        <f t="shared" si="3"/>
        <v>3.8888888888888888</v>
      </c>
      <c r="Q13" s="190"/>
      <c r="R13" s="157">
        <f t="shared" ref="R13:R21" si="4">R4*$C$28</f>
        <v>70</v>
      </c>
      <c r="S13" s="158" t="str">
        <f t="shared" ref="S13:S21" si="5">CONCATENATE(R4,$D$28,$C$28)</f>
        <v>10  x  7</v>
      </c>
      <c r="AC13" s="5" t="s">
        <v>11</v>
      </c>
      <c r="AD13" s="6">
        <v>1</v>
      </c>
      <c r="AE13" s="95">
        <v>4.53</v>
      </c>
      <c r="AF13" s="95">
        <v>3.21</v>
      </c>
      <c r="AG13" s="96">
        <v>0.6</v>
      </c>
    </row>
    <row r="14" spans="1:33" ht="12.75" customHeight="1" x14ac:dyDescent="0.2">
      <c r="A14" s="195"/>
      <c r="B14" s="50"/>
      <c r="C14" s="284" t="s">
        <v>1</v>
      </c>
      <c r="D14" s="285"/>
      <c r="E14" s="286"/>
      <c r="F14" s="122" t="s">
        <v>2</v>
      </c>
      <c r="I14" s="5"/>
      <c r="J14" s="6">
        <v>2</v>
      </c>
      <c r="K14" s="63">
        <f t="shared" si="0"/>
        <v>2.6749999999999998</v>
      </c>
      <c r="L14" s="36">
        <f t="shared" si="1"/>
        <v>1.7</v>
      </c>
      <c r="M14" s="36">
        <f t="shared" si="2"/>
        <v>0.35</v>
      </c>
      <c r="N14" s="90">
        <v>0.5</v>
      </c>
      <c r="P14" s="189">
        <f t="shared" si="3"/>
        <v>5.833333333333333</v>
      </c>
      <c r="Q14" s="190"/>
      <c r="R14" s="157">
        <f t="shared" si="4"/>
        <v>105</v>
      </c>
      <c r="S14" s="159" t="str">
        <f t="shared" si="5"/>
        <v>15  x  7</v>
      </c>
      <c r="AC14" s="5"/>
      <c r="AD14" s="6">
        <v>2</v>
      </c>
      <c r="AE14" s="95">
        <v>5.35</v>
      </c>
      <c r="AF14" s="95">
        <v>3.4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2.4350000000000001</v>
      </c>
      <c r="L15" s="37">
        <f t="shared" si="1"/>
        <v>1.8049999999999999</v>
      </c>
      <c r="M15" s="37">
        <f t="shared" si="2"/>
        <v>0.35</v>
      </c>
      <c r="N15" s="91">
        <v>0.5</v>
      </c>
      <c r="P15" s="189">
        <f t="shared" si="3"/>
        <v>7.7777777777777777</v>
      </c>
      <c r="Q15" s="190"/>
      <c r="R15" s="157">
        <f t="shared" si="4"/>
        <v>140</v>
      </c>
      <c r="S15" s="159" t="str">
        <f t="shared" si="5"/>
        <v>20  x  7</v>
      </c>
      <c r="AC15" s="7"/>
      <c r="AD15" s="8">
        <v>3</v>
      </c>
      <c r="AE15" s="97">
        <v>4.87</v>
      </c>
      <c r="AF15" s="97">
        <v>3.61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0.2</v>
      </c>
      <c r="F16" s="11" t="s">
        <v>7</v>
      </c>
      <c r="I16" s="5" t="s">
        <v>13</v>
      </c>
      <c r="J16" s="6">
        <v>1</v>
      </c>
      <c r="K16" s="63">
        <f t="shared" si="0"/>
        <v>2.4</v>
      </c>
      <c r="L16" s="36">
        <f t="shared" si="1"/>
        <v>1.83</v>
      </c>
      <c r="M16" s="36">
        <f t="shared" si="2"/>
        <v>0.35</v>
      </c>
      <c r="N16" s="90">
        <v>0.5</v>
      </c>
      <c r="P16" s="189">
        <f t="shared" si="3"/>
        <v>9.7222222222222214</v>
      </c>
      <c r="Q16" s="190"/>
      <c r="R16" s="157">
        <f t="shared" si="4"/>
        <v>175</v>
      </c>
      <c r="S16" s="159" t="str">
        <f t="shared" si="5"/>
        <v>25  x  7</v>
      </c>
      <c r="AC16" s="5" t="s">
        <v>13</v>
      </c>
      <c r="AD16" s="6">
        <v>1</v>
      </c>
      <c r="AE16" s="95">
        <v>4.8</v>
      </c>
      <c r="AF16" s="95">
        <v>3.66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1.5</v>
      </c>
      <c r="F17" s="11" t="s">
        <v>7</v>
      </c>
      <c r="I17" s="5"/>
      <c r="J17" s="6">
        <v>2</v>
      </c>
      <c r="K17" s="63">
        <f t="shared" si="0"/>
        <v>2.36</v>
      </c>
      <c r="L17" s="36">
        <f t="shared" si="1"/>
        <v>1.85</v>
      </c>
      <c r="M17" s="36">
        <f t="shared" si="2"/>
        <v>0.35</v>
      </c>
      <c r="N17" s="90">
        <v>0.5</v>
      </c>
      <c r="P17" s="189">
        <f t="shared" si="3"/>
        <v>11.666666666666666</v>
      </c>
      <c r="Q17" s="190"/>
      <c r="R17" s="157">
        <f t="shared" si="4"/>
        <v>210</v>
      </c>
      <c r="S17" s="159" t="str">
        <f t="shared" si="5"/>
        <v>30  x  7</v>
      </c>
      <c r="AC17" s="5"/>
      <c r="AD17" s="6">
        <v>2</v>
      </c>
      <c r="AE17" s="95">
        <v>4.72</v>
      </c>
      <c r="AF17" s="95">
        <v>3.7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3.333333333333333</v>
      </c>
      <c r="F18" s="11" t="s">
        <v>10</v>
      </c>
      <c r="I18" s="7"/>
      <c r="J18" s="8">
        <v>3</v>
      </c>
      <c r="K18" s="64">
        <f t="shared" si="0"/>
        <v>2.36</v>
      </c>
      <c r="L18" s="37">
        <f t="shared" si="1"/>
        <v>2.0699999999999998</v>
      </c>
      <c r="M18" s="37">
        <f t="shared" si="2"/>
        <v>0.3</v>
      </c>
      <c r="N18" s="91">
        <v>0.5</v>
      </c>
      <c r="P18" s="189">
        <f t="shared" si="3"/>
        <v>13.611111111111111</v>
      </c>
      <c r="Q18" s="190"/>
      <c r="R18" s="157">
        <f t="shared" si="4"/>
        <v>245</v>
      </c>
      <c r="S18" s="159" t="str">
        <f t="shared" si="5"/>
        <v>35  x  7</v>
      </c>
      <c r="AC18" s="7"/>
      <c r="AD18" s="8">
        <v>3</v>
      </c>
      <c r="AE18" s="97">
        <v>4.72</v>
      </c>
      <c r="AF18" s="97">
        <v>4.1399999999999997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42</v>
      </c>
      <c r="F19" s="11" t="s">
        <v>7</v>
      </c>
      <c r="I19" s="5" t="s">
        <v>16</v>
      </c>
      <c r="J19" s="6">
        <v>1</v>
      </c>
      <c r="K19" s="63">
        <f t="shared" si="0"/>
        <v>2.105</v>
      </c>
      <c r="L19" s="36">
        <f t="shared" si="1"/>
        <v>1.27</v>
      </c>
      <c r="M19" s="36">
        <f t="shared" si="2"/>
        <v>0.25</v>
      </c>
      <c r="N19" s="90">
        <v>0.5</v>
      </c>
      <c r="P19" s="189">
        <f t="shared" si="3"/>
        <v>15.555555555555555</v>
      </c>
      <c r="Q19" s="190"/>
      <c r="R19" s="157">
        <f t="shared" si="4"/>
        <v>280</v>
      </c>
      <c r="S19" s="159" t="str">
        <f t="shared" si="5"/>
        <v>40  x  7</v>
      </c>
      <c r="AC19" s="5" t="s">
        <v>16</v>
      </c>
      <c r="AD19" s="6">
        <v>1</v>
      </c>
      <c r="AE19" s="95">
        <v>4.21</v>
      </c>
      <c r="AF19" s="95">
        <v>2.54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6</v>
      </c>
      <c r="F20" s="11" t="s">
        <v>15</v>
      </c>
      <c r="I20" s="5"/>
      <c r="J20" s="6">
        <v>2</v>
      </c>
      <c r="K20" s="63">
        <f t="shared" si="0"/>
        <v>2.08</v>
      </c>
      <c r="L20" s="36">
        <f t="shared" si="1"/>
        <v>1.25</v>
      </c>
      <c r="M20" s="36">
        <f t="shared" si="2"/>
        <v>0.25</v>
      </c>
      <c r="N20" s="90">
        <v>0.5</v>
      </c>
      <c r="P20" s="189">
        <f t="shared" si="3"/>
        <v>19.444444444444443</v>
      </c>
      <c r="Q20" s="190"/>
      <c r="R20" s="157">
        <f t="shared" si="4"/>
        <v>350</v>
      </c>
      <c r="S20" s="159" t="str">
        <f t="shared" si="5"/>
        <v>50  x  7</v>
      </c>
      <c r="AC20" s="5"/>
      <c r="AD20" s="6">
        <v>2</v>
      </c>
      <c r="AE20" s="95">
        <v>4.16</v>
      </c>
      <c r="AF20" s="95">
        <v>2.5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1.26</v>
      </c>
      <c r="F21" s="12" t="s">
        <v>18</v>
      </c>
      <c r="I21" s="9"/>
      <c r="J21" s="10">
        <v>3</v>
      </c>
      <c r="K21" s="65">
        <f t="shared" si="0"/>
        <v>1.67</v>
      </c>
      <c r="L21" s="38">
        <f t="shared" si="1"/>
        <v>1.25</v>
      </c>
      <c r="M21" s="38">
        <f t="shared" si="2"/>
        <v>0.2</v>
      </c>
      <c r="N21" s="92">
        <v>0.5</v>
      </c>
      <c r="P21" s="187">
        <f t="shared" si="3"/>
        <v>23.333333333333332</v>
      </c>
      <c r="Q21" s="188"/>
      <c r="R21" s="160">
        <f t="shared" si="4"/>
        <v>420</v>
      </c>
      <c r="S21" s="161" t="str">
        <f t="shared" si="5"/>
        <v>60  x  7</v>
      </c>
      <c r="AA21" s="4"/>
      <c r="AB21" s="4"/>
      <c r="AC21" s="9"/>
      <c r="AD21" s="10">
        <v>3</v>
      </c>
      <c r="AE21" s="99">
        <v>3.34</v>
      </c>
      <c r="AF21" s="99">
        <v>2.5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87" t="s">
        <v>22</v>
      </c>
      <c r="D24" s="288"/>
      <c r="G24" s="299" t="s">
        <v>39</v>
      </c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1"/>
      <c r="V24" s="297" t="s">
        <v>19</v>
      </c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</row>
    <row r="25" spans="1:33" ht="18.75" customHeight="1" x14ac:dyDescent="0.2">
      <c r="A25" s="192"/>
      <c r="B25" s="48"/>
      <c r="C25" s="66">
        <v>1</v>
      </c>
      <c r="D25" s="67" t="s">
        <v>21</v>
      </c>
      <c r="G25" s="137" t="s">
        <v>20</v>
      </c>
      <c r="H25" s="138"/>
      <c r="I25" s="133" t="s">
        <v>24</v>
      </c>
      <c r="J25" s="138"/>
      <c r="K25" s="138"/>
      <c r="L25" s="138"/>
      <c r="M25" s="138"/>
      <c r="N25" s="138"/>
      <c r="O25" s="138"/>
      <c r="P25" s="138"/>
      <c r="Q25" s="138"/>
      <c r="R25" s="138"/>
      <c r="S25" s="306" t="s">
        <v>32</v>
      </c>
      <c r="V25" s="149" t="s">
        <v>20</v>
      </c>
      <c r="W25" s="150"/>
      <c r="X25" s="151" t="s">
        <v>24</v>
      </c>
      <c r="Y25" s="152"/>
      <c r="Z25" s="150"/>
      <c r="AA25" s="150"/>
      <c r="AB25" s="150"/>
      <c r="AC25" s="150"/>
      <c r="AD25" s="150"/>
      <c r="AE25" s="150"/>
      <c r="AF25" s="150"/>
      <c r="AG25" s="153"/>
    </row>
    <row r="26" spans="1:33" ht="18.75" customHeight="1" x14ac:dyDescent="0.2">
      <c r="A26" s="192"/>
      <c r="B26" s="48"/>
      <c r="C26" s="289" t="s">
        <v>73</v>
      </c>
      <c r="D26" s="290"/>
      <c r="G26" s="139" t="s">
        <v>23</v>
      </c>
      <c r="H26" s="140"/>
      <c r="I26" s="141">
        <f t="shared" ref="I26:R26" si="6">X26</f>
        <v>0.2</v>
      </c>
      <c r="J26" s="142">
        <f t="shared" si="6"/>
        <v>0.4</v>
      </c>
      <c r="K26" s="142">
        <f t="shared" si="6"/>
        <v>0.6</v>
      </c>
      <c r="L26" s="142">
        <f t="shared" si="6"/>
        <v>0.8</v>
      </c>
      <c r="M26" s="142">
        <f t="shared" si="6"/>
        <v>1</v>
      </c>
      <c r="N26" s="142">
        <f t="shared" si="6"/>
        <v>1.2</v>
      </c>
      <c r="O26" s="142">
        <f t="shared" si="6"/>
        <v>1.4</v>
      </c>
      <c r="P26" s="142">
        <f t="shared" si="6"/>
        <v>1.6</v>
      </c>
      <c r="Q26" s="142">
        <f t="shared" si="6"/>
        <v>1.8</v>
      </c>
      <c r="R26" s="142">
        <f t="shared" si="6"/>
        <v>2</v>
      </c>
      <c r="S26" s="307"/>
      <c r="V26" s="151" t="s">
        <v>23</v>
      </c>
      <c r="W26" s="152"/>
      <c r="X26" s="154">
        <v>0.2</v>
      </c>
      <c r="Y26" s="155">
        <v>0.4</v>
      </c>
      <c r="Z26" s="155">
        <v>0.6</v>
      </c>
      <c r="AA26" s="155">
        <v>0.8</v>
      </c>
      <c r="AB26" s="155">
        <v>1</v>
      </c>
      <c r="AC26" s="155">
        <v>1.2</v>
      </c>
      <c r="AD26" s="155">
        <v>1.4</v>
      </c>
      <c r="AE26" s="155">
        <v>1.6</v>
      </c>
      <c r="AF26" s="155">
        <v>1.8</v>
      </c>
      <c r="AG26" s="156">
        <v>2</v>
      </c>
    </row>
    <row r="27" spans="1:33" ht="12.75" customHeight="1" x14ac:dyDescent="0.2">
      <c r="A27" s="192"/>
      <c r="B27" s="48"/>
      <c r="C27" s="291"/>
      <c r="D27" s="292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4.2</v>
      </c>
      <c r="S27" s="31">
        <f t="shared" ref="S27:S44" si="18">$C$25*60/($G27*$E$21*0.8)</f>
        <v>5.9523809523809526</v>
      </c>
      <c r="V27" s="233">
        <f t="shared" ref="V27:V44" si="19">R4</f>
        <v>10</v>
      </c>
      <c r="W27" s="234"/>
      <c r="X27" s="18">
        <f t="shared" ref="X27:AG27" si="20">$C$25*100*60/($R4*$E$21*X$26)</f>
        <v>2380.9523809523807</v>
      </c>
      <c r="Y27" s="19">
        <f t="shared" si="20"/>
        <v>1190.4761904761904</v>
      </c>
      <c r="Z27" s="19">
        <f t="shared" si="20"/>
        <v>793.65079365079373</v>
      </c>
      <c r="AA27" s="19">
        <f t="shared" si="20"/>
        <v>595.23809523809518</v>
      </c>
      <c r="AB27" s="19">
        <f t="shared" si="20"/>
        <v>476.1904761904762</v>
      </c>
      <c r="AC27" s="19">
        <f t="shared" si="20"/>
        <v>396.82539682539687</v>
      </c>
      <c r="AD27" s="19">
        <f t="shared" si="20"/>
        <v>340.13605442176879</v>
      </c>
      <c r="AE27" s="19">
        <f t="shared" si="20"/>
        <v>297.61904761904759</v>
      </c>
      <c r="AF27" s="19">
        <f t="shared" si="20"/>
        <v>264.55026455026456</v>
      </c>
      <c r="AG27" s="20">
        <f t="shared" si="20"/>
        <v>238.0952380952381</v>
      </c>
    </row>
    <row r="28" spans="1:33" ht="12.75" customHeight="1" x14ac:dyDescent="0.2">
      <c r="A28" s="192"/>
      <c r="B28" s="48"/>
      <c r="C28" s="121">
        <v>7</v>
      </c>
      <c r="D28" s="123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4.4099999999999993</v>
      </c>
      <c r="P28" s="4">
        <f t="shared" si="15"/>
        <v>5.0399999999999991</v>
      </c>
      <c r="Q28" s="4">
        <f t="shared" si="16"/>
        <v>5.669999999999999</v>
      </c>
      <c r="R28" s="14">
        <f t="shared" si="17"/>
        <v>6.3</v>
      </c>
      <c r="S28" s="32">
        <f t="shared" si="18"/>
        <v>3.9682539682539684</v>
      </c>
      <c r="V28" s="183">
        <f t="shared" si="19"/>
        <v>15</v>
      </c>
      <c r="W28" s="184"/>
      <c r="X28" s="13">
        <f t="shared" ref="X28:AG28" si="21">$C$25*100*60/($R5*$E$21*X$26)</f>
        <v>1587.3015873015875</v>
      </c>
      <c r="Y28" s="4">
        <f t="shared" si="21"/>
        <v>793.65079365079373</v>
      </c>
      <c r="Z28" s="4">
        <f t="shared" si="21"/>
        <v>529.10052910052923</v>
      </c>
      <c r="AA28" s="4">
        <f t="shared" si="21"/>
        <v>396.82539682539687</v>
      </c>
      <c r="AB28" s="4">
        <f t="shared" si="21"/>
        <v>317.46031746031747</v>
      </c>
      <c r="AC28" s="4">
        <f t="shared" si="21"/>
        <v>264.55026455026461</v>
      </c>
      <c r="AD28" s="4">
        <f t="shared" si="21"/>
        <v>226.7573696145125</v>
      </c>
      <c r="AE28" s="4">
        <f t="shared" si="21"/>
        <v>198.41269841269843</v>
      </c>
      <c r="AF28" s="4">
        <f t="shared" si="21"/>
        <v>176.36684303350972</v>
      </c>
      <c r="AG28" s="14">
        <f t="shared" si="21"/>
        <v>158.73015873015873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4.2</v>
      </c>
      <c r="N29" s="4">
        <f t="shared" si="13"/>
        <v>5.0399999999999991</v>
      </c>
      <c r="O29" s="4">
        <f t="shared" si="14"/>
        <v>5.879999999999999</v>
      </c>
      <c r="P29" s="4">
        <f t="shared" si="15"/>
        <v>6.7200000000000006</v>
      </c>
      <c r="Q29" s="4">
        <f t="shared" si="16"/>
        <v>7.56</v>
      </c>
      <c r="R29" s="14">
        <f t="shared" si="17"/>
        <v>8.4</v>
      </c>
      <c r="S29" s="32">
        <f t="shared" si="18"/>
        <v>2.9761904761904763</v>
      </c>
      <c r="V29" s="183">
        <f t="shared" si="19"/>
        <v>20</v>
      </c>
      <c r="W29" s="184"/>
      <c r="X29" s="13">
        <f t="shared" ref="X29:AG29" si="22">$C$25*100*60/($R6*$E$21*X$26)</f>
        <v>1190.4761904761904</v>
      </c>
      <c r="Y29" s="4">
        <f t="shared" si="22"/>
        <v>595.23809523809518</v>
      </c>
      <c r="Z29" s="4">
        <f t="shared" si="22"/>
        <v>396.82539682539687</v>
      </c>
      <c r="AA29" s="4">
        <f t="shared" si="22"/>
        <v>297.61904761904759</v>
      </c>
      <c r="AB29" s="4">
        <f t="shared" si="22"/>
        <v>238.0952380952381</v>
      </c>
      <c r="AC29" s="4">
        <f t="shared" si="22"/>
        <v>198.41269841269843</v>
      </c>
      <c r="AD29" s="4">
        <f t="shared" si="22"/>
        <v>170.0680272108844</v>
      </c>
      <c r="AE29" s="4">
        <f t="shared" si="22"/>
        <v>148.8095238095238</v>
      </c>
      <c r="AF29" s="4">
        <f t="shared" si="22"/>
        <v>132.27513227513228</v>
      </c>
      <c r="AG29" s="14">
        <f t="shared" si="22"/>
        <v>119.04761904761905</v>
      </c>
    </row>
    <row r="30" spans="1:33" x14ac:dyDescent="0.2">
      <c r="A30" s="192"/>
      <c r="B30" s="48"/>
      <c r="G30" s="183">
        <f t="shared" si="7"/>
        <v>25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4.2</v>
      </c>
      <c r="M30" s="4">
        <f t="shared" si="12"/>
        <v>5.25</v>
      </c>
      <c r="N30" s="4">
        <f t="shared" si="13"/>
        <v>6.3</v>
      </c>
      <c r="O30" s="4">
        <f t="shared" si="14"/>
        <v>7.3499999999999988</v>
      </c>
      <c r="P30" s="4">
        <f t="shared" si="15"/>
        <v>8.4</v>
      </c>
      <c r="Q30" s="4">
        <f t="shared" si="16"/>
        <v>9.4500000000000011</v>
      </c>
      <c r="R30" s="14">
        <f t="shared" si="17"/>
        <v>10.5</v>
      </c>
      <c r="S30" s="32">
        <f t="shared" si="18"/>
        <v>2.3809523809523805</v>
      </c>
      <c r="V30" s="183">
        <f t="shared" si="19"/>
        <v>25</v>
      </c>
      <c r="W30" s="184"/>
      <c r="X30" s="13">
        <f t="shared" ref="X30:AG30" si="23">$C$25*100*60/($R7*$E$21*X$26)</f>
        <v>952.38095238095229</v>
      </c>
      <c r="Y30" s="4">
        <f t="shared" si="23"/>
        <v>476.19047619047615</v>
      </c>
      <c r="Z30" s="4">
        <f t="shared" si="23"/>
        <v>317.46031746031747</v>
      </c>
      <c r="AA30" s="4">
        <f t="shared" si="23"/>
        <v>238.09523809523807</v>
      </c>
      <c r="AB30" s="4">
        <f t="shared" si="23"/>
        <v>190.47619047619048</v>
      </c>
      <c r="AC30" s="4">
        <f t="shared" si="23"/>
        <v>158.73015873015873</v>
      </c>
      <c r="AD30" s="4">
        <f t="shared" si="23"/>
        <v>136.0544217687075</v>
      </c>
      <c r="AE30" s="4">
        <f t="shared" si="23"/>
        <v>119.04761904761904</v>
      </c>
      <c r="AF30" s="4">
        <f t="shared" si="23"/>
        <v>105.82010582010581</v>
      </c>
      <c r="AG30" s="14">
        <f t="shared" si="23"/>
        <v>95.238095238095241</v>
      </c>
    </row>
    <row r="31" spans="1:33" x14ac:dyDescent="0.2">
      <c r="A31" s="192"/>
      <c r="B31" s="48"/>
      <c r="G31" s="183">
        <f t="shared" si="7"/>
        <v>30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5.0399999999999991</v>
      </c>
      <c r="M31" s="4">
        <f t="shared" si="12"/>
        <v>6.3</v>
      </c>
      <c r="N31" s="4">
        <f t="shared" si="13"/>
        <v>7.5599999999999978</v>
      </c>
      <c r="O31" s="4">
        <f t="shared" si="14"/>
        <v>8.8199999999999985</v>
      </c>
      <c r="P31" s="4">
        <f t="shared" si="15"/>
        <v>10.079999999999998</v>
      </c>
      <c r="Q31" s="4">
        <f t="shared" si="16"/>
        <v>11.339999999999998</v>
      </c>
      <c r="R31" s="14">
        <f t="shared" si="17"/>
        <v>12.6</v>
      </c>
      <c r="S31" s="32">
        <f t="shared" si="18"/>
        <v>1.9841269841269842</v>
      </c>
      <c r="V31" s="183">
        <f t="shared" si="19"/>
        <v>30</v>
      </c>
      <c r="W31" s="184"/>
      <c r="X31" s="13">
        <f t="shared" ref="X31:AG31" si="24">$C$25*100*60/($R8*$E$21*X$26)</f>
        <v>793.65079365079373</v>
      </c>
      <c r="Y31" s="4">
        <f t="shared" si="24"/>
        <v>396.82539682539687</v>
      </c>
      <c r="Z31" s="4">
        <f t="shared" si="24"/>
        <v>264.55026455026461</v>
      </c>
      <c r="AA31" s="4">
        <f t="shared" si="24"/>
        <v>198.41269841269843</v>
      </c>
      <c r="AB31" s="4">
        <f t="shared" si="24"/>
        <v>158.73015873015873</v>
      </c>
      <c r="AC31" s="4">
        <f t="shared" si="24"/>
        <v>132.27513227513231</v>
      </c>
      <c r="AD31" s="4">
        <f t="shared" si="24"/>
        <v>113.37868480725625</v>
      </c>
      <c r="AE31" s="4">
        <f t="shared" si="24"/>
        <v>99.206349206349216</v>
      </c>
      <c r="AF31" s="4">
        <f t="shared" si="24"/>
        <v>88.183421516754862</v>
      </c>
      <c r="AG31" s="14">
        <f t="shared" si="24"/>
        <v>79.365079365079367</v>
      </c>
    </row>
    <row r="32" spans="1:33" x14ac:dyDescent="0.2">
      <c r="A32" s="192"/>
      <c r="B32" s="48"/>
      <c r="G32" s="183">
        <f t="shared" si="7"/>
        <v>35</v>
      </c>
      <c r="H32" s="184"/>
      <c r="I32" s="13">
        <f t="shared" si="8"/>
        <v>0</v>
      </c>
      <c r="J32" s="4">
        <f t="shared" si="9"/>
        <v>0</v>
      </c>
      <c r="K32" s="4">
        <f t="shared" si="10"/>
        <v>4.41</v>
      </c>
      <c r="L32" s="4">
        <f t="shared" si="11"/>
        <v>5.8800000000000008</v>
      </c>
      <c r="M32" s="4">
        <f t="shared" si="12"/>
        <v>7.3500000000000005</v>
      </c>
      <c r="N32" s="4">
        <f t="shared" si="13"/>
        <v>8.82</v>
      </c>
      <c r="O32" s="4">
        <f t="shared" si="14"/>
        <v>10.29</v>
      </c>
      <c r="P32" s="4">
        <f t="shared" si="15"/>
        <v>11.760000000000002</v>
      </c>
      <c r="Q32" s="4">
        <f t="shared" si="16"/>
        <v>13.230000000000002</v>
      </c>
      <c r="R32" s="14">
        <f t="shared" si="17"/>
        <v>14.700000000000001</v>
      </c>
      <c r="S32" s="32">
        <f t="shared" si="18"/>
        <v>1.7006802721088434</v>
      </c>
      <c r="V32" s="183">
        <f t="shared" si="19"/>
        <v>35</v>
      </c>
      <c r="W32" s="184"/>
      <c r="X32" s="13">
        <f t="shared" ref="X32:AG32" si="25">$C$25*100*60/($R9*$E$21*X$26)</f>
        <v>680.27210884353735</v>
      </c>
      <c r="Y32" s="4">
        <f t="shared" si="25"/>
        <v>340.13605442176868</v>
      </c>
      <c r="Z32" s="4">
        <f t="shared" si="25"/>
        <v>226.75736961451247</v>
      </c>
      <c r="AA32" s="4">
        <f t="shared" si="25"/>
        <v>170.06802721088434</v>
      </c>
      <c r="AB32" s="4">
        <f t="shared" si="25"/>
        <v>136.05442176870747</v>
      </c>
      <c r="AC32" s="4">
        <f t="shared" si="25"/>
        <v>113.37868480725623</v>
      </c>
      <c r="AD32" s="4">
        <f t="shared" si="25"/>
        <v>97.181729834791071</v>
      </c>
      <c r="AE32" s="4">
        <f t="shared" si="25"/>
        <v>85.034013605442169</v>
      </c>
      <c r="AF32" s="4">
        <f t="shared" si="25"/>
        <v>75.585789871504147</v>
      </c>
      <c r="AG32" s="14">
        <f t="shared" si="25"/>
        <v>68.027210884353735</v>
      </c>
    </row>
    <row r="33" spans="1:33" x14ac:dyDescent="0.2">
      <c r="A33" s="192"/>
      <c r="B33" s="48"/>
      <c r="G33" s="183">
        <f t="shared" si="7"/>
        <v>40</v>
      </c>
      <c r="H33" s="184"/>
      <c r="I33" s="13">
        <f t="shared" si="8"/>
        <v>0</v>
      </c>
      <c r="J33" s="4">
        <f t="shared" si="9"/>
        <v>0</v>
      </c>
      <c r="K33" s="4">
        <f t="shared" si="10"/>
        <v>5.0399999999999991</v>
      </c>
      <c r="L33" s="4">
        <f t="shared" si="11"/>
        <v>6.7200000000000006</v>
      </c>
      <c r="M33" s="4">
        <f t="shared" si="12"/>
        <v>8.4</v>
      </c>
      <c r="N33" s="4">
        <f t="shared" si="13"/>
        <v>10.079999999999998</v>
      </c>
      <c r="O33" s="4">
        <f t="shared" si="14"/>
        <v>11.759999999999998</v>
      </c>
      <c r="P33" s="4">
        <f t="shared" si="15"/>
        <v>13.440000000000001</v>
      </c>
      <c r="Q33" s="4">
        <f t="shared" si="16"/>
        <v>15.12</v>
      </c>
      <c r="R33" s="14">
        <f t="shared" si="17"/>
        <v>16.8</v>
      </c>
      <c r="S33" s="32">
        <f t="shared" si="18"/>
        <v>1.4880952380952381</v>
      </c>
      <c r="V33" s="183">
        <f t="shared" si="19"/>
        <v>40</v>
      </c>
      <c r="W33" s="184"/>
      <c r="X33" s="13">
        <f t="shared" ref="X33:AG33" si="26">$C$25*100*60/($R10*$E$21*X$26)</f>
        <v>595.23809523809518</v>
      </c>
      <c r="Y33" s="4">
        <f t="shared" si="26"/>
        <v>297.61904761904759</v>
      </c>
      <c r="Z33" s="4">
        <f t="shared" si="26"/>
        <v>198.41269841269843</v>
      </c>
      <c r="AA33" s="4">
        <f t="shared" si="26"/>
        <v>148.8095238095238</v>
      </c>
      <c r="AB33" s="4">
        <f t="shared" si="26"/>
        <v>119.04761904761905</v>
      </c>
      <c r="AC33" s="4">
        <f t="shared" si="26"/>
        <v>99.206349206349216</v>
      </c>
      <c r="AD33" s="4">
        <f t="shared" si="26"/>
        <v>85.034013605442198</v>
      </c>
      <c r="AE33" s="4">
        <f t="shared" si="26"/>
        <v>74.404761904761898</v>
      </c>
      <c r="AF33" s="4">
        <f t="shared" si="26"/>
        <v>66.137566137566139</v>
      </c>
      <c r="AG33" s="14">
        <f t="shared" si="26"/>
        <v>59.523809523809526</v>
      </c>
    </row>
    <row r="34" spans="1:33" x14ac:dyDescent="0.2">
      <c r="A34" s="192"/>
      <c r="B34" s="48"/>
      <c r="G34" s="183">
        <f t="shared" si="7"/>
        <v>50</v>
      </c>
      <c r="H34" s="184"/>
      <c r="I34" s="13">
        <f t="shared" si="8"/>
        <v>0</v>
      </c>
      <c r="J34" s="4">
        <f t="shared" si="9"/>
        <v>4.2</v>
      </c>
      <c r="K34" s="4">
        <f t="shared" si="10"/>
        <v>6.3</v>
      </c>
      <c r="L34" s="4">
        <f t="shared" si="11"/>
        <v>8.4</v>
      </c>
      <c r="M34" s="4">
        <f t="shared" si="12"/>
        <v>10.5</v>
      </c>
      <c r="N34" s="4">
        <f t="shared" si="13"/>
        <v>12.6</v>
      </c>
      <c r="O34" s="4">
        <f t="shared" si="14"/>
        <v>14.699999999999998</v>
      </c>
      <c r="P34" s="4">
        <f t="shared" si="15"/>
        <v>16.8</v>
      </c>
      <c r="Q34" s="4">
        <f t="shared" si="16"/>
        <v>18.900000000000002</v>
      </c>
      <c r="R34" s="14">
        <f t="shared" si="17"/>
        <v>21</v>
      </c>
      <c r="S34" s="32">
        <f t="shared" si="18"/>
        <v>1.1904761904761902</v>
      </c>
      <c r="V34" s="183">
        <f t="shared" si="19"/>
        <v>50</v>
      </c>
      <c r="W34" s="184"/>
      <c r="X34" s="13">
        <f t="shared" ref="X34:AG34" si="27">$C$25*100*60/($R11*$E$21*X$26)</f>
        <v>476.19047619047615</v>
      </c>
      <c r="Y34" s="4">
        <f t="shared" si="27"/>
        <v>238.09523809523807</v>
      </c>
      <c r="Z34" s="4">
        <f t="shared" si="27"/>
        <v>158.73015873015873</v>
      </c>
      <c r="AA34" s="4">
        <f t="shared" si="27"/>
        <v>119.04761904761904</v>
      </c>
      <c r="AB34" s="4">
        <f t="shared" si="27"/>
        <v>95.238095238095241</v>
      </c>
      <c r="AC34" s="4">
        <f t="shared" si="27"/>
        <v>79.365079365079367</v>
      </c>
      <c r="AD34" s="4">
        <f t="shared" si="27"/>
        <v>68.02721088435375</v>
      </c>
      <c r="AE34" s="4">
        <f t="shared" si="27"/>
        <v>59.523809523809518</v>
      </c>
      <c r="AF34" s="4">
        <f t="shared" si="27"/>
        <v>52.910052910052904</v>
      </c>
      <c r="AG34" s="14">
        <f t="shared" si="27"/>
        <v>47.61904761904762</v>
      </c>
    </row>
    <row r="35" spans="1:33" x14ac:dyDescent="0.2">
      <c r="A35" s="192"/>
      <c r="B35" s="48"/>
      <c r="G35" s="183">
        <f t="shared" si="7"/>
        <v>60</v>
      </c>
      <c r="H35" s="184"/>
      <c r="I35" s="13">
        <f t="shared" si="8"/>
        <v>0</v>
      </c>
      <c r="J35" s="4">
        <f t="shared" si="9"/>
        <v>5.0399999999999991</v>
      </c>
      <c r="K35" s="4">
        <f t="shared" si="10"/>
        <v>7.5599999999999978</v>
      </c>
      <c r="L35" s="4">
        <f t="shared" si="11"/>
        <v>10.079999999999998</v>
      </c>
      <c r="M35" s="4">
        <f t="shared" si="12"/>
        <v>12.6</v>
      </c>
      <c r="N35" s="4">
        <f t="shared" si="13"/>
        <v>15.119999999999996</v>
      </c>
      <c r="O35" s="4">
        <f t="shared" si="14"/>
        <v>17.639999999999997</v>
      </c>
      <c r="P35" s="4">
        <f t="shared" si="15"/>
        <v>20.159999999999997</v>
      </c>
      <c r="Q35" s="4">
        <f t="shared" si="16"/>
        <v>22.679999999999996</v>
      </c>
      <c r="R35" s="14">
        <f t="shared" si="17"/>
        <v>25.2</v>
      </c>
      <c r="S35" s="32">
        <f t="shared" si="18"/>
        <v>0.99206349206349209</v>
      </c>
      <c r="V35" s="183">
        <f t="shared" si="19"/>
        <v>60</v>
      </c>
      <c r="W35" s="184"/>
      <c r="X35" s="13">
        <f t="shared" ref="X35:AG35" si="28">$C$25*100*60/($R12*$E$21*X$26)</f>
        <v>396.82539682539687</v>
      </c>
      <c r="Y35" s="4">
        <f t="shared" si="28"/>
        <v>198.41269841269843</v>
      </c>
      <c r="Z35" s="4">
        <f t="shared" si="28"/>
        <v>132.27513227513231</v>
      </c>
      <c r="AA35" s="4">
        <f t="shared" si="28"/>
        <v>99.206349206349216</v>
      </c>
      <c r="AB35" s="4">
        <f t="shared" si="28"/>
        <v>79.365079365079367</v>
      </c>
      <c r="AC35" s="4">
        <f t="shared" si="28"/>
        <v>66.137566137566154</v>
      </c>
      <c r="AD35" s="4">
        <f t="shared" si="28"/>
        <v>56.689342403628125</v>
      </c>
      <c r="AE35" s="4">
        <f t="shared" si="28"/>
        <v>49.603174603174608</v>
      </c>
      <c r="AF35" s="4">
        <f t="shared" si="28"/>
        <v>44.091710758377431</v>
      </c>
      <c r="AG35" s="14">
        <f t="shared" si="28"/>
        <v>39.682539682539684</v>
      </c>
    </row>
    <row r="36" spans="1:33" x14ac:dyDescent="0.2">
      <c r="A36" s="192"/>
      <c r="B36" s="48"/>
      <c r="G36" s="183">
        <f t="shared" si="7"/>
        <v>70</v>
      </c>
      <c r="H36" s="184"/>
      <c r="I36" s="13">
        <f t="shared" si="8"/>
        <v>0</v>
      </c>
      <c r="J36" s="4">
        <f t="shared" si="9"/>
        <v>5.8800000000000008</v>
      </c>
      <c r="K36" s="4">
        <f t="shared" si="10"/>
        <v>8.82</v>
      </c>
      <c r="L36" s="4">
        <f t="shared" si="11"/>
        <v>11.760000000000002</v>
      </c>
      <c r="M36" s="4">
        <f t="shared" si="12"/>
        <v>14.700000000000001</v>
      </c>
      <c r="N36" s="4">
        <f t="shared" si="13"/>
        <v>17.64</v>
      </c>
      <c r="O36" s="4">
        <f t="shared" si="14"/>
        <v>20.58</v>
      </c>
      <c r="P36" s="4">
        <f t="shared" si="15"/>
        <v>23.520000000000003</v>
      </c>
      <c r="Q36" s="4">
        <f t="shared" si="16"/>
        <v>26.460000000000004</v>
      </c>
      <c r="R36" s="14">
        <f t="shared" si="17"/>
        <v>29.400000000000002</v>
      </c>
      <c r="S36" s="32">
        <f t="shared" si="18"/>
        <v>0.85034013605442171</v>
      </c>
      <c r="V36" s="183">
        <f t="shared" si="19"/>
        <v>70</v>
      </c>
      <c r="W36" s="184"/>
      <c r="X36" s="13">
        <f t="shared" ref="X36:AG36" si="29">$C$25*100*60/($R13*$E$21*X$26)</f>
        <v>340.13605442176868</v>
      </c>
      <c r="Y36" s="4">
        <f t="shared" si="29"/>
        <v>170.06802721088434</v>
      </c>
      <c r="Z36" s="4">
        <f t="shared" si="29"/>
        <v>113.37868480725623</v>
      </c>
      <c r="AA36" s="4">
        <f t="shared" si="29"/>
        <v>85.034013605442169</v>
      </c>
      <c r="AB36" s="4">
        <f t="shared" si="29"/>
        <v>68.027210884353735</v>
      </c>
      <c r="AC36" s="4">
        <f t="shared" si="29"/>
        <v>56.689342403628117</v>
      </c>
      <c r="AD36" s="4">
        <f t="shared" si="29"/>
        <v>48.590864917395535</v>
      </c>
      <c r="AE36" s="4">
        <f t="shared" si="29"/>
        <v>42.517006802721085</v>
      </c>
      <c r="AF36" s="4">
        <f t="shared" si="29"/>
        <v>37.792894935752074</v>
      </c>
      <c r="AG36" s="14">
        <f t="shared" si="29"/>
        <v>34.013605442176868</v>
      </c>
    </row>
    <row r="37" spans="1:33" x14ac:dyDescent="0.2">
      <c r="A37" s="192"/>
      <c r="B37" s="48"/>
      <c r="G37" s="183">
        <f t="shared" si="7"/>
        <v>105</v>
      </c>
      <c r="H37" s="184"/>
      <c r="I37" s="13">
        <f t="shared" si="8"/>
        <v>4.41</v>
      </c>
      <c r="J37" s="4">
        <f t="shared" si="9"/>
        <v>8.82</v>
      </c>
      <c r="K37" s="4">
        <f t="shared" si="10"/>
        <v>13.230000000000002</v>
      </c>
      <c r="L37" s="4">
        <f t="shared" si="11"/>
        <v>17.64</v>
      </c>
      <c r="M37" s="4">
        <f t="shared" si="12"/>
        <v>22.05</v>
      </c>
      <c r="N37" s="4">
        <f t="shared" si="13"/>
        <v>26.460000000000004</v>
      </c>
      <c r="O37" s="4">
        <f t="shared" si="14"/>
        <v>30.870000000000005</v>
      </c>
      <c r="P37" s="4">
        <f t="shared" si="15"/>
        <v>35.28</v>
      </c>
      <c r="Q37" s="4">
        <f t="shared" si="16"/>
        <v>39.690000000000005</v>
      </c>
      <c r="R37" s="14">
        <f t="shared" si="17"/>
        <v>44.1</v>
      </c>
      <c r="S37" s="32">
        <f t="shared" si="18"/>
        <v>0.56689342403628107</v>
      </c>
      <c r="V37" s="183">
        <f t="shared" si="19"/>
        <v>105</v>
      </c>
      <c r="W37" s="184"/>
      <c r="X37" s="13">
        <f t="shared" ref="X37:AG37" si="30">$C$25*100*60/($R14*$E$21*X$26)</f>
        <v>226.75736961451244</v>
      </c>
      <c r="Y37" s="4">
        <f t="shared" si="30"/>
        <v>113.37868480725622</v>
      </c>
      <c r="Z37" s="4">
        <f t="shared" si="30"/>
        <v>75.585789871504147</v>
      </c>
      <c r="AA37" s="4">
        <f t="shared" si="30"/>
        <v>56.68934240362811</v>
      </c>
      <c r="AB37" s="4">
        <f t="shared" si="30"/>
        <v>45.351473922902493</v>
      </c>
      <c r="AC37" s="4">
        <f t="shared" si="30"/>
        <v>37.792894935752074</v>
      </c>
      <c r="AD37" s="4">
        <f t="shared" si="30"/>
        <v>32.39390994493035</v>
      </c>
      <c r="AE37" s="4">
        <f t="shared" si="30"/>
        <v>28.344671201814055</v>
      </c>
      <c r="AF37" s="4">
        <f t="shared" si="30"/>
        <v>25.195263290501384</v>
      </c>
      <c r="AG37" s="14">
        <f t="shared" si="30"/>
        <v>22.675736961451246</v>
      </c>
    </row>
    <row r="38" spans="1:33" x14ac:dyDescent="0.2">
      <c r="A38" s="192"/>
      <c r="B38" s="48"/>
      <c r="G38" s="183">
        <f t="shared" si="7"/>
        <v>140</v>
      </c>
      <c r="H38" s="184"/>
      <c r="I38" s="13">
        <f t="shared" si="8"/>
        <v>5.8800000000000008</v>
      </c>
      <c r="J38" s="4">
        <f t="shared" si="9"/>
        <v>11.760000000000002</v>
      </c>
      <c r="K38" s="4">
        <f t="shared" si="10"/>
        <v>17.64</v>
      </c>
      <c r="L38" s="4">
        <f t="shared" si="11"/>
        <v>23.520000000000003</v>
      </c>
      <c r="M38" s="4">
        <f t="shared" si="12"/>
        <v>29.400000000000002</v>
      </c>
      <c r="N38" s="4">
        <f t="shared" si="13"/>
        <v>35.28</v>
      </c>
      <c r="O38" s="4">
        <f t="shared" si="14"/>
        <v>41.16</v>
      </c>
      <c r="P38" s="4">
        <f t="shared" si="15"/>
        <v>47.040000000000006</v>
      </c>
      <c r="Q38" s="4">
        <f t="shared" si="16"/>
        <v>52.920000000000009</v>
      </c>
      <c r="R38" s="14">
        <f t="shared" si="17"/>
        <v>58.800000000000004</v>
      </c>
      <c r="S38" s="32">
        <f t="shared" si="18"/>
        <v>0.42517006802721086</v>
      </c>
      <c r="V38" s="183">
        <f t="shared" si="19"/>
        <v>140</v>
      </c>
      <c r="W38" s="184"/>
      <c r="X38" s="13">
        <f t="shared" ref="X38:AG38" si="31">$C$25*100*60/($R15*$E$21*X$26)</f>
        <v>170.06802721088434</v>
      </c>
      <c r="Y38" s="4">
        <f t="shared" si="31"/>
        <v>85.034013605442169</v>
      </c>
      <c r="Z38" s="4">
        <f t="shared" si="31"/>
        <v>56.689342403628117</v>
      </c>
      <c r="AA38" s="4">
        <f t="shared" si="31"/>
        <v>42.517006802721085</v>
      </c>
      <c r="AB38" s="4">
        <f t="shared" si="31"/>
        <v>34.013605442176868</v>
      </c>
      <c r="AC38" s="4">
        <f t="shared" si="31"/>
        <v>28.344671201814059</v>
      </c>
      <c r="AD38" s="4">
        <f t="shared" si="31"/>
        <v>24.295432458697768</v>
      </c>
      <c r="AE38" s="4">
        <f t="shared" si="31"/>
        <v>21.258503401360542</v>
      </c>
      <c r="AF38" s="4">
        <f t="shared" si="31"/>
        <v>18.896447467876037</v>
      </c>
      <c r="AG38" s="14">
        <f t="shared" si="31"/>
        <v>17.006802721088434</v>
      </c>
    </row>
    <row r="39" spans="1:33" x14ac:dyDescent="0.2">
      <c r="A39" s="192"/>
      <c r="B39" s="48"/>
      <c r="G39" s="183">
        <f t="shared" si="7"/>
        <v>175</v>
      </c>
      <c r="H39" s="184"/>
      <c r="I39" s="13">
        <f t="shared" si="8"/>
        <v>7.3500000000000005</v>
      </c>
      <c r="J39" s="4">
        <f t="shared" si="9"/>
        <v>14.700000000000001</v>
      </c>
      <c r="K39" s="4">
        <f t="shared" si="10"/>
        <v>22.049999999999997</v>
      </c>
      <c r="L39" s="4">
        <f t="shared" si="11"/>
        <v>29.400000000000002</v>
      </c>
      <c r="M39" s="4">
        <f t="shared" si="12"/>
        <v>36.75</v>
      </c>
      <c r="N39" s="4">
        <f t="shared" si="13"/>
        <v>44.099999999999994</v>
      </c>
      <c r="O39" s="4">
        <f t="shared" si="14"/>
        <v>51.449999999999996</v>
      </c>
      <c r="P39" s="4">
        <f t="shared" si="15"/>
        <v>58.800000000000004</v>
      </c>
      <c r="Q39" s="4">
        <f t="shared" si="16"/>
        <v>66.150000000000006</v>
      </c>
      <c r="R39" s="14">
        <f t="shared" si="17"/>
        <v>73.5</v>
      </c>
      <c r="S39" s="32">
        <f t="shared" si="18"/>
        <v>0.3401360544217687</v>
      </c>
      <c r="V39" s="183">
        <f t="shared" si="19"/>
        <v>175</v>
      </c>
      <c r="W39" s="184"/>
      <c r="X39" s="13">
        <f t="shared" ref="X39:AG39" si="32">$C$25*100*60/($R16*$E$21*X$26)</f>
        <v>136.05442176870747</v>
      </c>
      <c r="Y39" s="4">
        <f t="shared" si="32"/>
        <v>68.027210884353735</v>
      </c>
      <c r="Z39" s="4">
        <f t="shared" si="32"/>
        <v>45.3514739229025</v>
      </c>
      <c r="AA39" s="4">
        <f t="shared" si="32"/>
        <v>34.013605442176868</v>
      </c>
      <c r="AB39" s="4">
        <f t="shared" si="32"/>
        <v>27.210884353741495</v>
      </c>
      <c r="AC39" s="4">
        <f t="shared" si="32"/>
        <v>22.67573696145125</v>
      </c>
      <c r="AD39" s="4">
        <f t="shared" si="32"/>
        <v>19.436345966958214</v>
      </c>
      <c r="AE39" s="4">
        <f t="shared" si="32"/>
        <v>17.006802721088434</v>
      </c>
      <c r="AF39" s="4">
        <f t="shared" si="32"/>
        <v>15.117157974300831</v>
      </c>
      <c r="AG39" s="14">
        <f t="shared" si="32"/>
        <v>13.605442176870747</v>
      </c>
    </row>
    <row r="40" spans="1:33" x14ac:dyDescent="0.2">
      <c r="A40" s="192"/>
      <c r="B40" s="48"/>
      <c r="G40" s="183">
        <f t="shared" si="7"/>
        <v>210</v>
      </c>
      <c r="H40" s="184"/>
      <c r="I40" s="13">
        <f t="shared" si="8"/>
        <v>8.82</v>
      </c>
      <c r="J40" s="4">
        <f t="shared" si="9"/>
        <v>17.64</v>
      </c>
      <c r="K40" s="4">
        <f t="shared" si="10"/>
        <v>26.460000000000004</v>
      </c>
      <c r="L40" s="4">
        <f t="shared" si="11"/>
        <v>35.28</v>
      </c>
      <c r="M40" s="4">
        <f t="shared" si="12"/>
        <v>44.1</v>
      </c>
      <c r="N40" s="4">
        <f t="shared" si="13"/>
        <v>52.920000000000009</v>
      </c>
      <c r="O40" s="4">
        <f t="shared" si="14"/>
        <v>61.740000000000009</v>
      </c>
      <c r="P40" s="4">
        <f t="shared" si="15"/>
        <v>70.56</v>
      </c>
      <c r="Q40" s="4">
        <f t="shared" si="16"/>
        <v>79.38000000000001</v>
      </c>
      <c r="R40" s="14">
        <f t="shared" si="17"/>
        <v>88.2</v>
      </c>
      <c r="S40" s="32">
        <f t="shared" si="18"/>
        <v>0.28344671201814053</v>
      </c>
      <c r="V40" s="183">
        <f t="shared" si="19"/>
        <v>210</v>
      </c>
      <c r="W40" s="184"/>
      <c r="X40" s="13">
        <f t="shared" ref="X40:AG40" si="33">$C$25*100*60/($R17*$E$21*X$26)</f>
        <v>113.37868480725622</v>
      </c>
      <c r="Y40" s="4">
        <f t="shared" si="33"/>
        <v>56.68934240362811</v>
      </c>
      <c r="Z40" s="4">
        <f t="shared" si="33"/>
        <v>37.792894935752074</v>
      </c>
      <c r="AA40" s="4">
        <f t="shared" si="33"/>
        <v>28.344671201814055</v>
      </c>
      <c r="AB40" s="4">
        <f t="shared" si="33"/>
        <v>22.675736961451246</v>
      </c>
      <c r="AC40" s="4">
        <f t="shared" si="33"/>
        <v>18.896447467876037</v>
      </c>
      <c r="AD40" s="4">
        <f t="shared" si="33"/>
        <v>16.196954972465175</v>
      </c>
      <c r="AE40" s="4">
        <f t="shared" si="33"/>
        <v>14.172335600907028</v>
      </c>
      <c r="AF40" s="4">
        <f t="shared" si="33"/>
        <v>12.597631645250692</v>
      </c>
      <c r="AG40" s="14">
        <f t="shared" si="33"/>
        <v>11.337868480725623</v>
      </c>
    </row>
    <row r="41" spans="1:33" x14ac:dyDescent="0.2">
      <c r="A41" s="192"/>
      <c r="B41" s="48"/>
      <c r="G41" s="183">
        <f t="shared" si="7"/>
        <v>245</v>
      </c>
      <c r="H41" s="184"/>
      <c r="I41" s="13">
        <f t="shared" si="8"/>
        <v>10.290000000000001</v>
      </c>
      <c r="J41" s="4">
        <f t="shared" si="9"/>
        <v>20.580000000000002</v>
      </c>
      <c r="K41" s="4">
        <f t="shared" si="10"/>
        <v>30.870000000000005</v>
      </c>
      <c r="L41" s="4">
        <f t="shared" si="11"/>
        <v>41.160000000000004</v>
      </c>
      <c r="M41" s="4">
        <f t="shared" si="12"/>
        <v>51.449999999999996</v>
      </c>
      <c r="N41" s="4">
        <f t="shared" si="13"/>
        <v>61.740000000000009</v>
      </c>
      <c r="O41" s="4">
        <f t="shared" si="14"/>
        <v>72.029999999999987</v>
      </c>
      <c r="P41" s="4">
        <f t="shared" si="15"/>
        <v>82.320000000000007</v>
      </c>
      <c r="Q41" s="4">
        <f t="shared" si="16"/>
        <v>92.61</v>
      </c>
      <c r="R41" s="14">
        <f t="shared" si="17"/>
        <v>102.89999999999999</v>
      </c>
      <c r="S41" s="32">
        <f t="shared" si="18"/>
        <v>0.24295432458697763</v>
      </c>
      <c r="V41" s="183">
        <f t="shared" si="19"/>
        <v>245</v>
      </c>
      <c r="W41" s="184"/>
      <c r="X41" s="13">
        <f t="shared" ref="X41:AG41" si="34">$C$25*100*60/($R18*$E$21*X$26)</f>
        <v>97.181729834791057</v>
      </c>
      <c r="Y41" s="4">
        <f t="shared" si="34"/>
        <v>48.590864917395528</v>
      </c>
      <c r="Z41" s="4">
        <f t="shared" si="34"/>
        <v>32.39390994493035</v>
      </c>
      <c r="AA41" s="4">
        <f t="shared" si="34"/>
        <v>24.295432458697764</v>
      </c>
      <c r="AB41" s="4">
        <f t="shared" si="34"/>
        <v>19.436345966958214</v>
      </c>
      <c r="AC41" s="4">
        <f t="shared" si="34"/>
        <v>16.196954972465175</v>
      </c>
      <c r="AD41" s="4">
        <f t="shared" si="34"/>
        <v>13.88310426211301</v>
      </c>
      <c r="AE41" s="4">
        <f t="shared" si="34"/>
        <v>12.147716229348882</v>
      </c>
      <c r="AF41" s="4">
        <f t="shared" si="34"/>
        <v>10.797969981643451</v>
      </c>
      <c r="AG41" s="14">
        <f t="shared" si="34"/>
        <v>9.7181729834791071</v>
      </c>
    </row>
    <row r="42" spans="1:33" x14ac:dyDescent="0.2">
      <c r="A42" s="192"/>
      <c r="B42" s="48"/>
      <c r="G42" s="183">
        <f t="shared" si="7"/>
        <v>280</v>
      </c>
      <c r="H42" s="184"/>
      <c r="I42" s="13">
        <f t="shared" si="8"/>
        <v>11.760000000000002</v>
      </c>
      <c r="J42" s="4">
        <f t="shared" si="9"/>
        <v>23.520000000000003</v>
      </c>
      <c r="K42" s="4">
        <f t="shared" si="10"/>
        <v>35.28</v>
      </c>
      <c r="L42" s="4">
        <f t="shared" si="11"/>
        <v>47.040000000000006</v>
      </c>
      <c r="M42" s="4">
        <f t="shared" si="12"/>
        <v>58.800000000000004</v>
      </c>
      <c r="N42" s="4">
        <f t="shared" si="13"/>
        <v>70.56</v>
      </c>
      <c r="O42" s="4">
        <f t="shared" si="14"/>
        <v>82.32</v>
      </c>
      <c r="P42" s="4">
        <f t="shared" si="15"/>
        <v>94.080000000000013</v>
      </c>
      <c r="Q42" s="4">
        <f t="shared" si="16"/>
        <v>105.84000000000002</v>
      </c>
      <c r="R42" s="14">
        <f t="shared" si="17"/>
        <v>117.60000000000001</v>
      </c>
      <c r="S42" s="32">
        <f t="shared" si="18"/>
        <v>0.21258503401360543</v>
      </c>
      <c r="V42" s="183">
        <f t="shared" si="19"/>
        <v>280</v>
      </c>
      <c r="W42" s="184"/>
      <c r="X42" s="13">
        <f t="shared" ref="X42:AG42" si="35">$C$25*100*60/($R19*$E$21*X$26)</f>
        <v>85.034013605442169</v>
      </c>
      <c r="Y42" s="4">
        <f t="shared" si="35"/>
        <v>42.517006802721085</v>
      </c>
      <c r="Z42" s="4">
        <f t="shared" si="35"/>
        <v>28.344671201814059</v>
      </c>
      <c r="AA42" s="4">
        <f t="shared" si="35"/>
        <v>21.258503401360542</v>
      </c>
      <c r="AB42" s="4">
        <f t="shared" si="35"/>
        <v>17.006802721088434</v>
      </c>
      <c r="AC42" s="4">
        <f t="shared" si="35"/>
        <v>14.172335600907029</v>
      </c>
      <c r="AD42" s="4">
        <f t="shared" si="35"/>
        <v>12.147716229348884</v>
      </c>
      <c r="AE42" s="4">
        <f t="shared" si="35"/>
        <v>10.629251700680271</v>
      </c>
      <c r="AF42" s="4">
        <f t="shared" si="35"/>
        <v>9.4482237339380184</v>
      </c>
      <c r="AG42" s="14">
        <f t="shared" si="35"/>
        <v>8.5034013605442169</v>
      </c>
    </row>
    <row r="43" spans="1:33" x14ac:dyDescent="0.2">
      <c r="A43" s="192"/>
      <c r="B43" s="48"/>
      <c r="G43" s="183">
        <f t="shared" si="7"/>
        <v>350</v>
      </c>
      <c r="H43" s="184"/>
      <c r="I43" s="13">
        <f t="shared" si="8"/>
        <v>14.700000000000001</v>
      </c>
      <c r="J43" s="4">
        <f t="shared" si="9"/>
        <v>29.400000000000002</v>
      </c>
      <c r="K43" s="4">
        <f t="shared" si="10"/>
        <v>44.099999999999994</v>
      </c>
      <c r="L43" s="4">
        <f t="shared" si="11"/>
        <v>58.800000000000004</v>
      </c>
      <c r="M43" s="4">
        <f t="shared" si="12"/>
        <v>73.5</v>
      </c>
      <c r="N43" s="4">
        <f t="shared" si="13"/>
        <v>88.199999999999989</v>
      </c>
      <c r="O43" s="4">
        <f t="shared" si="14"/>
        <v>102.89999999999999</v>
      </c>
      <c r="P43" s="4">
        <f t="shared" si="15"/>
        <v>117.60000000000001</v>
      </c>
      <c r="Q43" s="4">
        <f t="shared" si="16"/>
        <v>132.30000000000001</v>
      </c>
      <c r="R43" s="14">
        <f t="shared" si="17"/>
        <v>147</v>
      </c>
      <c r="S43" s="32">
        <f t="shared" si="18"/>
        <v>0.17006802721088435</v>
      </c>
      <c r="V43" s="183">
        <f t="shared" si="19"/>
        <v>350</v>
      </c>
      <c r="W43" s="184"/>
      <c r="X43" s="13">
        <f t="shared" ref="X43:AG43" si="36">$C$25*100*60/($R20*$E$21*X$26)</f>
        <v>68.027210884353735</v>
      </c>
      <c r="Y43" s="4">
        <f t="shared" si="36"/>
        <v>34.013605442176868</v>
      </c>
      <c r="Z43" s="4">
        <f t="shared" si="36"/>
        <v>22.67573696145125</v>
      </c>
      <c r="AA43" s="4">
        <f t="shared" si="36"/>
        <v>17.006802721088434</v>
      </c>
      <c r="AB43" s="4">
        <f t="shared" si="36"/>
        <v>13.605442176870747</v>
      </c>
      <c r="AC43" s="4">
        <f t="shared" si="36"/>
        <v>11.337868480725625</v>
      </c>
      <c r="AD43" s="4">
        <f t="shared" si="36"/>
        <v>9.7181729834791071</v>
      </c>
      <c r="AE43" s="4">
        <f t="shared" si="36"/>
        <v>8.5034013605442169</v>
      </c>
      <c r="AF43" s="4">
        <f t="shared" si="36"/>
        <v>7.5585789871504154</v>
      </c>
      <c r="AG43" s="14">
        <f t="shared" si="36"/>
        <v>6.8027210884353737</v>
      </c>
    </row>
    <row r="44" spans="1:33" ht="13.5" thickBot="1" x14ac:dyDescent="0.25">
      <c r="A44" s="193"/>
      <c r="B44" s="48"/>
      <c r="G44" s="227">
        <f t="shared" si="7"/>
        <v>420</v>
      </c>
      <c r="H44" s="228"/>
      <c r="I44" s="15">
        <f t="shared" si="8"/>
        <v>17.64</v>
      </c>
      <c r="J44" s="16">
        <f t="shared" si="9"/>
        <v>35.28</v>
      </c>
      <c r="K44" s="16">
        <f t="shared" si="10"/>
        <v>52.920000000000009</v>
      </c>
      <c r="L44" s="16">
        <f t="shared" si="11"/>
        <v>70.56</v>
      </c>
      <c r="M44" s="16">
        <f t="shared" si="12"/>
        <v>88.2</v>
      </c>
      <c r="N44" s="16">
        <f t="shared" si="13"/>
        <v>105.84000000000002</v>
      </c>
      <c r="O44" s="16">
        <f t="shared" si="14"/>
        <v>123.48000000000002</v>
      </c>
      <c r="P44" s="16">
        <f t="shared" si="15"/>
        <v>141.12</v>
      </c>
      <c r="Q44" s="16">
        <f t="shared" si="16"/>
        <v>158.76000000000002</v>
      </c>
      <c r="R44" s="17">
        <f t="shared" si="17"/>
        <v>176.4</v>
      </c>
      <c r="S44" s="33">
        <f t="shared" si="18"/>
        <v>0.14172335600907027</v>
      </c>
      <c r="V44" s="227">
        <f t="shared" si="19"/>
        <v>420</v>
      </c>
      <c r="W44" s="228"/>
      <c r="X44" s="15">
        <f t="shared" ref="X44:AG44" si="37">$C$25*100*60/($R21*$E$21*X$26)</f>
        <v>56.68934240362811</v>
      </c>
      <c r="Y44" s="16">
        <f t="shared" si="37"/>
        <v>28.344671201814055</v>
      </c>
      <c r="Z44" s="16">
        <f t="shared" si="37"/>
        <v>18.896447467876037</v>
      </c>
      <c r="AA44" s="16">
        <f t="shared" si="37"/>
        <v>14.172335600907028</v>
      </c>
      <c r="AB44" s="16">
        <f t="shared" si="37"/>
        <v>11.337868480725623</v>
      </c>
      <c r="AC44" s="16">
        <f t="shared" si="37"/>
        <v>9.4482237339380184</v>
      </c>
      <c r="AD44" s="16">
        <f t="shared" si="37"/>
        <v>8.0984774862325875</v>
      </c>
      <c r="AE44" s="16">
        <f t="shared" si="37"/>
        <v>7.0861678004535138</v>
      </c>
      <c r="AF44" s="16">
        <f t="shared" si="37"/>
        <v>6.2988158226253459</v>
      </c>
      <c r="AG44" s="17">
        <f t="shared" si="37"/>
        <v>5.6689342403628116</v>
      </c>
    </row>
  </sheetData>
  <sheetProtection password="DDA1" sheet="1" objects="1" scenarios="1"/>
  <mergeCells count="82">
    <mergeCell ref="G42:H42"/>
    <mergeCell ref="G43:H43"/>
    <mergeCell ref="G44:H44"/>
    <mergeCell ref="G36:H36"/>
    <mergeCell ref="G37:H37"/>
    <mergeCell ref="G38:H38"/>
    <mergeCell ref="G39:H39"/>
    <mergeCell ref="G40:H40"/>
    <mergeCell ref="G41:H41"/>
    <mergeCell ref="I2:J2"/>
    <mergeCell ref="V27:W27"/>
    <mergeCell ref="V29:W29"/>
    <mergeCell ref="G33:H33"/>
    <mergeCell ref="G34:H34"/>
    <mergeCell ref="V33:W33"/>
    <mergeCell ref="V30:W30"/>
    <mergeCell ref="V31:W31"/>
    <mergeCell ref="V32:W32"/>
    <mergeCell ref="S25:S26"/>
    <mergeCell ref="G31:H31"/>
    <mergeCell ref="G32:H32"/>
    <mergeCell ref="R7:S7"/>
    <mergeCell ref="V28:W28"/>
    <mergeCell ref="R8:S8"/>
    <mergeCell ref="P12:Q12"/>
    <mergeCell ref="G35:H35"/>
    <mergeCell ref="V34:W34"/>
    <mergeCell ref="V35:W35"/>
    <mergeCell ref="V36:W36"/>
    <mergeCell ref="V37:W37"/>
    <mergeCell ref="AC2:AD2"/>
    <mergeCell ref="AC3:AD3"/>
    <mergeCell ref="V24:AG24"/>
    <mergeCell ref="R5:S5"/>
    <mergeCell ref="R6:S6"/>
    <mergeCell ref="R9:S9"/>
    <mergeCell ref="R10:S10"/>
    <mergeCell ref="R11:S11"/>
    <mergeCell ref="R12:S12"/>
    <mergeCell ref="G24:S24"/>
    <mergeCell ref="I3:J3"/>
    <mergeCell ref="P13:Q13"/>
    <mergeCell ref="I22:N22"/>
    <mergeCell ref="P18:Q18"/>
    <mergeCell ref="P19:Q19"/>
    <mergeCell ref="P20:Q20"/>
    <mergeCell ref="V41:W41"/>
    <mergeCell ref="V42:W42"/>
    <mergeCell ref="V43:W43"/>
    <mergeCell ref="V44:W44"/>
    <mergeCell ref="V38:W38"/>
    <mergeCell ref="V39:W39"/>
    <mergeCell ref="V40:W40"/>
    <mergeCell ref="C10:F13"/>
    <mergeCell ref="C14:E14"/>
    <mergeCell ref="C24:D24"/>
    <mergeCell ref="G30:H30"/>
    <mergeCell ref="C26:D27"/>
    <mergeCell ref="G27:H27"/>
    <mergeCell ref="G29:H29"/>
    <mergeCell ref="A24:A44"/>
    <mergeCell ref="A1:A21"/>
    <mergeCell ref="P5:Q5"/>
    <mergeCell ref="P6:Q6"/>
    <mergeCell ref="P7:Q7"/>
    <mergeCell ref="P8:Q8"/>
    <mergeCell ref="P9:Q9"/>
    <mergeCell ref="P4:Q4"/>
    <mergeCell ref="P10:Q10"/>
    <mergeCell ref="G28:H28"/>
    <mergeCell ref="P21:Q21"/>
    <mergeCell ref="P14:Q14"/>
    <mergeCell ref="P15:Q15"/>
    <mergeCell ref="P16:Q16"/>
    <mergeCell ref="P17:Q17"/>
    <mergeCell ref="P11:Q11"/>
    <mergeCell ref="R4:S4"/>
    <mergeCell ref="X3:Y3"/>
    <mergeCell ref="V1:Z2"/>
    <mergeCell ref="P2:Q3"/>
    <mergeCell ref="P1:S1"/>
    <mergeCell ref="V3:W3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5363" r:id="rId5">
          <objectPr defaultSize="0" autoPict="0" r:id="rId6">
            <anchor moveWithCells="1">
              <from>
                <xdr:col>10</xdr:col>
                <xdr:colOff>152400</xdr:colOff>
                <xdr:row>1</xdr:row>
                <xdr:rowOff>76200</xdr:rowOff>
              </from>
              <to>
                <xdr:col>10</xdr:col>
                <xdr:colOff>333375</xdr:colOff>
                <xdr:row>1</xdr:row>
                <xdr:rowOff>228600</xdr:rowOff>
              </to>
            </anchor>
          </objectPr>
        </oleObject>
      </mc:Choice>
      <mc:Fallback>
        <oleObject progId="CorelDraw.Graphic.7" shapeId="15363" r:id="rId5"/>
      </mc:Fallback>
    </mc:AlternateContent>
    <mc:AlternateContent xmlns:mc="http://schemas.openxmlformats.org/markup-compatibility/2006">
      <mc:Choice Requires="x14">
        <oleObject progId="CorelDraw.Graphic.7" shapeId="15364" r:id="rId7">
          <objectPr defaultSize="0" autoPict="0" r:id="rId8">
            <anchor moveWithCells="1">
              <from>
                <xdr:col>11</xdr:col>
                <xdr:colOff>66675</xdr:colOff>
                <xdr:row>1</xdr:row>
                <xdr:rowOff>57150</xdr:rowOff>
              </from>
              <to>
                <xdr:col>11</xdr:col>
                <xdr:colOff>390525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5364" r:id="rId7"/>
      </mc:Fallback>
    </mc:AlternateContent>
    <mc:AlternateContent xmlns:mc="http://schemas.openxmlformats.org/markup-compatibility/2006">
      <mc:Choice Requires="x14">
        <oleObject progId="CorelDraw.Graphic.7" shapeId="15365" r:id="rId9">
          <objectPr defaultSize="0" autoPict="0" r:id="rId10">
            <anchor moveWithCells="1">
              <from>
                <xdr:col>12</xdr:col>
                <xdr:colOff>85725</xdr:colOff>
                <xdr:row>0</xdr:row>
                <xdr:rowOff>304800</xdr:rowOff>
              </from>
              <to>
                <xdr:col>12</xdr:col>
                <xdr:colOff>409575</xdr:colOff>
                <xdr:row>2</xdr:row>
                <xdr:rowOff>0</xdr:rowOff>
              </to>
            </anchor>
          </objectPr>
        </oleObject>
      </mc:Choice>
      <mc:Fallback>
        <oleObject progId="CorelDraw.Graphic.7" shapeId="15365" r:id="rId9"/>
      </mc:Fallback>
    </mc:AlternateContent>
    <mc:AlternateContent xmlns:mc="http://schemas.openxmlformats.org/markup-compatibility/2006">
      <mc:Choice Requires="x14">
        <oleObject progId="CorelDraw.Graphic.7" shapeId="15368" r:id="rId11">
          <objectPr defaultSize="0" autoPict="0" r:id="rId6">
            <anchor moveWithCells="1">
              <from>
                <xdr:col>30</xdr:col>
                <xdr:colOff>190500</xdr:colOff>
                <xdr:row>1</xdr:row>
                <xdr:rowOff>95250</xdr:rowOff>
              </from>
              <to>
                <xdr:col>30</xdr:col>
                <xdr:colOff>361950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5368" r:id="rId11"/>
      </mc:Fallback>
    </mc:AlternateContent>
    <mc:AlternateContent xmlns:mc="http://schemas.openxmlformats.org/markup-compatibility/2006">
      <mc:Choice Requires="x14">
        <oleObject progId="CorelDraw.Graphic.7" shapeId="15369" r:id="rId12">
          <objectPr defaultSize="0" autoPict="0" r:id="rId8">
            <anchor moveWithCells="1">
              <from>
                <xdr:col>31</xdr:col>
                <xdr:colOff>114300</xdr:colOff>
                <xdr:row>1</xdr:row>
                <xdr:rowOff>66675</xdr:rowOff>
              </from>
              <to>
                <xdr:col>31</xdr:col>
                <xdr:colOff>447675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5369" r:id="rId12"/>
      </mc:Fallback>
    </mc:AlternateContent>
    <mc:AlternateContent xmlns:mc="http://schemas.openxmlformats.org/markup-compatibility/2006">
      <mc:Choice Requires="x14">
        <oleObject progId="CorelDraw.Graphic.7" shapeId="15370" r:id="rId13">
          <objectPr defaultSize="0" autoPict="0" r:id="rId10">
            <anchor moveWithCells="1">
              <from>
                <xdr:col>32</xdr:col>
                <xdr:colOff>85725</xdr:colOff>
                <xdr:row>0</xdr:row>
                <xdr:rowOff>304800</xdr:rowOff>
              </from>
              <to>
                <xdr:col>32</xdr:col>
                <xdr:colOff>409575</xdr:colOff>
                <xdr:row>2</xdr:row>
                <xdr:rowOff>0</xdr:rowOff>
              </to>
            </anchor>
          </objectPr>
        </oleObject>
      </mc:Choice>
      <mc:Fallback>
        <oleObject progId="CorelDraw.Graphic.7" shapeId="15370" r:id="rId1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showGridLines="0" showZeros="0" zoomScaleNormal="100" workbookViewId="0">
      <selection activeCell="AA12" sqref="AA12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76</v>
      </c>
      <c r="B1" s="49"/>
      <c r="E1" s="1"/>
      <c r="I1" s="124" t="s">
        <v>35</v>
      </c>
      <c r="J1" s="125"/>
      <c r="K1" s="125"/>
      <c r="L1" s="125"/>
      <c r="M1" s="125"/>
      <c r="N1" s="126"/>
      <c r="P1" s="270" t="s">
        <v>34</v>
      </c>
      <c r="Q1" s="271"/>
      <c r="R1" s="271"/>
      <c r="S1" s="272"/>
      <c r="V1" s="308" t="s">
        <v>77</v>
      </c>
      <c r="W1" s="264"/>
      <c r="X1" s="309"/>
      <c r="Y1" s="162"/>
      <c r="AC1" s="145" t="s">
        <v>78</v>
      </c>
      <c r="AD1" s="146"/>
      <c r="AE1" s="146"/>
      <c r="AF1" s="146"/>
      <c r="AG1" s="146"/>
    </row>
    <row r="2" spans="1:33" ht="24.75" customHeight="1" x14ac:dyDescent="0.25">
      <c r="A2" s="195"/>
      <c r="B2" s="50"/>
      <c r="E2" s="1"/>
      <c r="I2" s="304" t="s">
        <v>27</v>
      </c>
      <c r="J2" s="305"/>
      <c r="K2" s="127"/>
      <c r="L2" s="127"/>
      <c r="M2" s="128"/>
      <c r="N2" s="129" t="s">
        <v>43</v>
      </c>
      <c r="P2" s="266" t="s">
        <v>33</v>
      </c>
      <c r="Q2" s="267"/>
      <c r="R2" s="133" t="s">
        <v>20</v>
      </c>
      <c r="S2" s="134"/>
      <c r="V2" s="310" t="s">
        <v>79</v>
      </c>
      <c r="W2" s="311"/>
      <c r="X2" s="312"/>
      <c r="Y2" s="163"/>
      <c r="AC2" s="293" t="s">
        <v>27</v>
      </c>
      <c r="AD2" s="294"/>
      <c r="AE2" s="147"/>
      <c r="AF2" s="147"/>
      <c r="AG2" s="147"/>
    </row>
    <row r="3" spans="1:33" ht="12.75" customHeight="1" x14ac:dyDescent="0.2">
      <c r="A3" s="195"/>
      <c r="B3" s="50"/>
      <c r="E3" s="1"/>
      <c r="I3" s="302" t="s">
        <v>26</v>
      </c>
      <c r="J3" s="303"/>
      <c r="K3" s="130" t="s">
        <v>37</v>
      </c>
      <c r="L3" s="131" t="s">
        <v>37</v>
      </c>
      <c r="M3" s="130" t="s">
        <v>37</v>
      </c>
      <c r="N3" s="132" t="s">
        <v>3</v>
      </c>
      <c r="P3" s="268"/>
      <c r="Q3" s="269"/>
      <c r="R3" s="135" t="s">
        <v>23</v>
      </c>
      <c r="S3" s="136"/>
      <c r="V3" s="273" t="s">
        <v>45</v>
      </c>
      <c r="W3" s="274"/>
      <c r="X3" s="144" t="s">
        <v>3</v>
      </c>
      <c r="Y3" s="116"/>
      <c r="AC3" s="295" t="s">
        <v>26</v>
      </c>
      <c r="AD3" s="296"/>
      <c r="AE3" s="148" t="s">
        <v>28</v>
      </c>
      <c r="AF3" s="143" t="s">
        <v>28</v>
      </c>
      <c r="AG3" s="148" t="s">
        <v>28</v>
      </c>
    </row>
    <row r="4" spans="1:33" x14ac:dyDescent="0.2">
      <c r="A4" s="195"/>
      <c r="B4" s="50"/>
      <c r="I4" s="5" t="s">
        <v>6</v>
      </c>
      <c r="J4" s="6">
        <v>1</v>
      </c>
      <c r="K4" s="63">
        <f t="shared" ref="K4:K21" si="0">AE4*$N4</f>
        <v>0.59199999999999997</v>
      </c>
      <c r="L4" s="36">
        <f t="shared" ref="L4:L21" si="1">AF4*$N4</f>
        <v>0.36000000000000004</v>
      </c>
      <c r="M4" s="36">
        <f t="shared" ref="M4:M21" si="2">AG4*$N4</f>
        <v>0.16000000000000003</v>
      </c>
      <c r="N4" s="90">
        <v>0.4</v>
      </c>
      <c r="P4" s="189">
        <f t="shared" ref="P4:P21" si="3">$E$15*$E$18/60*R4</f>
        <v>0.37037037037037041</v>
      </c>
      <c r="Q4" s="190"/>
      <c r="R4" s="185">
        <v>10</v>
      </c>
      <c r="S4" s="186"/>
      <c r="V4" s="113" t="s">
        <v>80</v>
      </c>
      <c r="W4" s="114"/>
      <c r="X4" s="102" t="s">
        <v>81</v>
      </c>
      <c r="Y4" s="117"/>
      <c r="AC4" s="85" t="s">
        <v>6</v>
      </c>
      <c r="AD4" s="86">
        <v>1</v>
      </c>
      <c r="AE4" s="93">
        <v>1.48</v>
      </c>
      <c r="AF4" s="93">
        <v>0.9</v>
      </c>
      <c r="AG4" s="94">
        <v>0.4</v>
      </c>
    </row>
    <row r="5" spans="1:33" x14ac:dyDescent="0.2">
      <c r="A5" s="195"/>
      <c r="B5" s="50"/>
      <c r="I5" s="5"/>
      <c r="J5" s="6">
        <v>2</v>
      </c>
      <c r="K5" s="63">
        <f t="shared" si="0"/>
        <v>0.74800000000000011</v>
      </c>
      <c r="L5" s="36">
        <f t="shared" si="1"/>
        <v>0.36000000000000004</v>
      </c>
      <c r="M5" s="36">
        <f t="shared" si="2"/>
        <v>0.16000000000000003</v>
      </c>
      <c r="N5" s="90">
        <v>0.4</v>
      </c>
      <c r="P5" s="189">
        <f t="shared" si="3"/>
        <v>0.55555555555555558</v>
      </c>
      <c r="Q5" s="190"/>
      <c r="R5" s="185">
        <v>15</v>
      </c>
      <c r="S5" s="186"/>
      <c r="V5" s="109" t="s">
        <v>82</v>
      </c>
      <c r="W5" s="110"/>
      <c r="X5" s="104">
        <v>0.8</v>
      </c>
      <c r="Y5" s="117"/>
      <c r="AC5" s="5"/>
      <c r="AD5" s="6">
        <v>2</v>
      </c>
      <c r="AE5" s="95">
        <v>1.87</v>
      </c>
      <c r="AF5" s="95">
        <v>0.9</v>
      </c>
      <c r="AG5" s="96">
        <v>0.4</v>
      </c>
    </row>
    <row r="6" spans="1:33" x14ac:dyDescent="0.2">
      <c r="A6" s="195"/>
      <c r="B6" s="50"/>
      <c r="I6" s="7"/>
      <c r="J6" s="8">
        <v>3</v>
      </c>
      <c r="K6" s="64">
        <f t="shared" si="0"/>
        <v>0.89600000000000013</v>
      </c>
      <c r="L6" s="37">
        <f t="shared" si="1"/>
        <v>0.50800000000000001</v>
      </c>
      <c r="M6" s="37">
        <f t="shared" si="2"/>
        <v>0.2</v>
      </c>
      <c r="N6" s="91">
        <v>0.4</v>
      </c>
      <c r="P6" s="189">
        <f t="shared" si="3"/>
        <v>0.74074074074074081</v>
      </c>
      <c r="Q6" s="190"/>
      <c r="R6" s="204">
        <v>20</v>
      </c>
      <c r="S6" s="205"/>
      <c r="V6" s="109" t="s">
        <v>69</v>
      </c>
      <c r="W6" s="110"/>
      <c r="X6" s="104" t="s">
        <v>83</v>
      </c>
      <c r="Y6" s="117"/>
      <c r="AC6" s="7"/>
      <c r="AD6" s="8">
        <v>3</v>
      </c>
      <c r="AE6" s="97">
        <v>2.2400000000000002</v>
      </c>
      <c r="AF6" s="97">
        <v>1.27</v>
      </c>
      <c r="AG6" s="98">
        <v>0.5</v>
      </c>
    </row>
    <row r="7" spans="1:33" x14ac:dyDescent="0.2">
      <c r="A7" s="195"/>
      <c r="B7" s="50"/>
      <c r="I7" s="5" t="s">
        <v>8</v>
      </c>
      <c r="J7" s="6">
        <v>1</v>
      </c>
      <c r="K7" s="63">
        <f t="shared" si="0"/>
        <v>1.0920000000000001</v>
      </c>
      <c r="L7" s="36">
        <f t="shared" si="1"/>
        <v>0.57999999999999996</v>
      </c>
      <c r="M7" s="36">
        <f t="shared" si="2"/>
        <v>0.2</v>
      </c>
      <c r="N7" s="90">
        <v>0.4</v>
      </c>
      <c r="P7" s="189">
        <f t="shared" si="3"/>
        <v>0.92592592592592604</v>
      </c>
      <c r="Q7" s="190"/>
      <c r="R7" s="204">
        <v>25</v>
      </c>
      <c r="S7" s="205"/>
      <c r="V7" s="109"/>
      <c r="W7" s="110"/>
      <c r="X7" s="104"/>
      <c r="Y7" s="117"/>
      <c r="AC7" s="5" t="s">
        <v>8</v>
      </c>
      <c r="AD7" s="6">
        <v>1</v>
      </c>
      <c r="AE7" s="95">
        <v>2.73</v>
      </c>
      <c r="AF7" s="95">
        <v>1.45</v>
      </c>
      <c r="AG7" s="96">
        <v>0.5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1.3800000000000001</v>
      </c>
      <c r="L8" s="36">
        <f t="shared" si="1"/>
        <v>0.64000000000000012</v>
      </c>
      <c r="M8" s="36">
        <f t="shared" si="2"/>
        <v>0.2</v>
      </c>
      <c r="N8" s="90">
        <v>0.4</v>
      </c>
      <c r="P8" s="189">
        <f t="shared" si="3"/>
        <v>1.1111111111111112</v>
      </c>
      <c r="Q8" s="190"/>
      <c r="R8" s="185">
        <v>30</v>
      </c>
      <c r="S8" s="186"/>
      <c r="V8" s="109"/>
      <c r="W8" s="110"/>
      <c r="X8" s="104"/>
      <c r="Y8" s="117"/>
      <c r="AC8" s="5"/>
      <c r="AD8" s="6">
        <v>2</v>
      </c>
      <c r="AE8" s="95">
        <v>3.45</v>
      </c>
      <c r="AF8" s="95">
        <v>1.6</v>
      </c>
      <c r="AG8" s="96">
        <v>0.5</v>
      </c>
    </row>
    <row r="9" spans="1:33" x14ac:dyDescent="0.2">
      <c r="A9" s="195"/>
      <c r="B9" s="50"/>
      <c r="I9" s="7"/>
      <c r="J9" s="8">
        <v>3</v>
      </c>
      <c r="K9" s="64">
        <f t="shared" si="0"/>
        <v>1.4279999999999999</v>
      </c>
      <c r="L9" s="37">
        <f t="shared" si="1"/>
        <v>0.8</v>
      </c>
      <c r="M9" s="37">
        <f t="shared" si="2"/>
        <v>0.2</v>
      </c>
      <c r="N9" s="91">
        <v>0.4</v>
      </c>
      <c r="P9" s="189">
        <f t="shared" si="3"/>
        <v>1.2962962962962965</v>
      </c>
      <c r="Q9" s="190"/>
      <c r="R9" s="204">
        <v>35</v>
      </c>
      <c r="S9" s="205"/>
      <c r="V9" s="109"/>
      <c r="W9" s="110"/>
      <c r="X9" s="104"/>
      <c r="Y9" s="117"/>
      <c r="AC9" s="7"/>
      <c r="AD9" s="8">
        <v>3</v>
      </c>
      <c r="AE9" s="97">
        <v>3.57</v>
      </c>
      <c r="AF9" s="97">
        <v>2</v>
      </c>
      <c r="AG9" s="98">
        <v>0.5</v>
      </c>
    </row>
    <row r="10" spans="1:33" ht="12.75" customHeight="1" x14ac:dyDescent="0.2">
      <c r="A10" s="195"/>
      <c r="B10" s="50"/>
      <c r="C10" s="275" t="s">
        <v>36</v>
      </c>
      <c r="D10" s="276"/>
      <c r="E10" s="276"/>
      <c r="F10" s="277"/>
      <c r="I10" s="5" t="s">
        <v>9</v>
      </c>
      <c r="J10" s="6">
        <v>1</v>
      </c>
      <c r="K10" s="63">
        <f t="shared" si="0"/>
        <v>1.7440000000000002</v>
      </c>
      <c r="L10" s="36">
        <f t="shared" si="1"/>
        <v>0.8640000000000001</v>
      </c>
      <c r="M10" s="36">
        <f t="shared" si="2"/>
        <v>0.2</v>
      </c>
      <c r="N10" s="90">
        <v>0.4</v>
      </c>
      <c r="P10" s="189">
        <f t="shared" si="3"/>
        <v>1.4814814814814816</v>
      </c>
      <c r="Q10" s="190"/>
      <c r="R10" s="204">
        <v>40</v>
      </c>
      <c r="S10" s="205"/>
      <c r="V10" s="111"/>
      <c r="W10" s="112"/>
      <c r="X10" s="106"/>
      <c r="Y10" s="117"/>
      <c r="AC10" s="5" t="s">
        <v>9</v>
      </c>
      <c r="AD10" s="6">
        <v>1</v>
      </c>
      <c r="AE10" s="95">
        <v>4.3600000000000003</v>
      </c>
      <c r="AF10" s="95">
        <v>2.16</v>
      </c>
      <c r="AG10" s="96">
        <v>0.5</v>
      </c>
    </row>
    <row r="11" spans="1:33" ht="12.75" customHeight="1" x14ac:dyDescent="0.2">
      <c r="A11" s="195"/>
      <c r="B11" s="50"/>
      <c r="C11" s="278"/>
      <c r="D11" s="279"/>
      <c r="E11" s="279"/>
      <c r="F11" s="280"/>
      <c r="I11" s="5"/>
      <c r="J11" s="6">
        <v>2</v>
      </c>
      <c r="K11" s="63">
        <f t="shared" si="0"/>
        <v>1.62</v>
      </c>
      <c r="L11" s="36">
        <f t="shared" si="1"/>
        <v>0.91999999999999993</v>
      </c>
      <c r="M11" s="36">
        <f t="shared" si="2"/>
        <v>0.2</v>
      </c>
      <c r="N11" s="90">
        <v>0.4</v>
      </c>
      <c r="P11" s="189">
        <f t="shared" si="3"/>
        <v>1.8518518518518521</v>
      </c>
      <c r="Q11" s="190"/>
      <c r="R11" s="185">
        <v>50</v>
      </c>
      <c r="S11" s="186"/>
      <c r="AC11" s="5"/>
      <c r="AD11" s="6">
        <v>2</v>
      </c>
      <c r="AE11" s="95">
        <v>4.05</v>
      </c>
      <c r="AF11" s="95">
        <v>2.2999999999999998</v>
      </c>
      <c r="AG11" s="96">
        <v>0.5</v>
      </c>
    </row>
    <row r="12" spans="1:33" ht="12.75" customHeight="1" x14ac:dyDescent="0.2">
      <c r="A12" s="195"/>
      <c r="B12" s="50"/>
      <c r="C12" s="278"/>
      <c r="D12" s="279"/>
      <c r="E12" s="279"/>
      <c r="F12" s="280"/>
      <c r="I12" s="7"/>
      <c r="J12" s="8">
        <v>3</v>
      </c>
      <c r="K12" s="64">
        <f t="shared" si="0"/>
        <v>2.9579999999999997</v>
      </c>
      <c r="L12" s="37">
        <f t="shared" si="1"/>
        <v>1.458</v>
      </c>
      <c r="M12" s="37">
        <f t="shared" si="2"/>
        <v>0.36</v>
      </c>
      <c r="N12" s="91">
        <v>0.6</v>
      </c>
      <c r="P12" s="189">
        <f t="shared" si="3"/>
        <v>2.2222222222222223</v>
      </c>
      <c r="Q12" s="190"/>
      <c r="R12" s="204">
        <v>60</v>
      </c>
      <c r="S12" s="205"/>
      <c r="AC12" s="7"/>
      <c r="AD12" s="8">
        <v>3</v>
      </c>
      <c r="AE12" s="97">
        <v>4.93</v>
      </c>
      <c r="AF12" s="97">
        <v>2.4300000000000002</v>
      </c>
      <c r="AG12" s="98">
        <v>0.6</v>
      </c>
    </row>
    <row r="13" spans="1:33" x14ac:dyDescent="0.2">
      <c r="A13" s="195"/>
      <c r="B13" s="50"/>
      <c r="C13" s="281"/>
      <c r="D13" s="282"/>
      <c r="E13" s="282"/>
      <c r="F13" s="283"/>
      <c r="I13" s="5" t="s">
        <v>11</v>
      </c>
      <c r="J13" s="6">
        <v>1</v>
      </c>
      <c r="K13" s="63">
        <f t="shared" si="0"/>
        <v>2.718</v>
      </c>
      <c r="L13" s="36">
        <f t="shared" si="1"/>
        <v>1.9259999999999999</v>
      </c>
      <c r="M13" s="36">
        <f t="shared" si="2"/>
        <v>0.36</v>
      </c>
      <c r="N13" s="90">
        <v>0.6</v>
      </c>
      <c r="P13" s="189">
        <f t="shared" si="3"/>
        <v>2.592592592592593</v>
      </c>
      <c r="Q13" s="190"/>
      <c r="R13" s="157">
        <f t="shared" ref="R13:R21" si="4">R4*$C$28</f>
        <v>70</v>
      </c>
      <c r="S13" s="158" t="str">
        <f t="shared" ref="S13:S21" si="5">CONCATENATE(R4,$D$28,$C$28)</f>
        <v>10  x  7</v>
      </c>
      <c r="AC13" s="5" t="s">
        <v>11</v>
      </c>
      <c r="AD13" s="6">
        <v>1</v>
      </c>
      <c r="AE13" s="95">
        <v>4.53</v>
      </c>
      <c r="AF13" s="95">
        <v>3.21</v>
      </c>
      <c r="AG13" s="96">
        <v>0.6</v>
      </c>
    </row>
    <row r="14" spans="1:33" ht="12.75" customHeight="1" x14ac:dyDescent="0.2">
      <c r="A14" s="195"/>
      <c r="B14" s="50"/>
      <c r="C14" s="284" t="s">
        <v>1</v>
      </c>
      <c r="D14" s="285"/>
      <c r="E14" s="286"/>
      <c r="F14" s="122" t="s">
        <v>2</v>
      </c>
      <c r="I14" s="5"/>
      <c r="J14" s="6">
        <v>2</v>
      </c>
      <c r="K14" s="63">
        <f t="shared" si="0"/>
        <v>4.28</v>
      </c>
      <c r="L14" s="36">
        <f t="shared" si="1"/>
        <v>2.72</v>
      </c>
      <c r="M14" s="36">
        <f t="shared" si="2"/>
        <v>0.55999999999999994</v>
      </c>
      <c r="N14" s="90">
        <v>0.8</v>
      </c>
      <c r="P14" s="189">
        <f t="shared" si="3"/>
        <v>3.8888888888888893</v>
      </c>
      <c r="Q14" s="190"/>
      <c r="R14" s="157">
        <f t="shared" si="4"/>
        <v>105</v>
      </c>
      <c r="S14" s="159" t="str">
        <f t="shared" si="5"/>
        <v>15  x  7</v>
      </c>
      <c r="AC14" s="5"/>
      <c r="AD14" s="6">
        <v>2</v>
      </c>
      <c r="AE14" s="95">
        <v>5.35</v>
      </c>
      <c r="AF14" s="95">
        <v>3.4</v>
      </c>
      <c r="AG14" s="96">
        <v>0.7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3.8960000000000004</v>
      </c>
      <c r="L15" s="37">
        <f t="shared" si="1"/>
        <v>2.8879999999999999</v>
      </c>
      <c r="M15" s="37">
        <f t="shared" si="2"/>
        <v>0.55999999999999994</v>
      </c>
      <c r="N15" s="91">
        <v>0.8</v>
      </c>
      <c r="P15" s="189">
        <f t="shared" si="3"/>
        <v>5.185185185185186</v>
      </c>
      <c r="Q15" s="190"/>
      <c r="R15" s="157">
        <f t="shared" si="4"/>
        <v>140</v>
      </c>
      <c r="S15" s="159" t="str">
        <f t="shared" si="5"/>
        <v>20  x  7</v>
      </c>
      <c r="AC15" s="7"/>
      <c r="AD15" s="8">
        <v>3</v>
      </c>
      <c r="AE15" s="97">
        <v>4.87</v>
      </c>
      <c r="AF15" s="97">
        <v>3.61</v>
      </c>
      <c r="AG15" s="98">
        <v>0.7</v>
      </c>
    </row>
    <row r="16" spans="1:33" x14ac:dyDescent="0.2">
      <c r="A16" s="195"/>
      <c r="B16" s="50"/>
      <c r="C16" s="51" t="s">
        <v>30</v>
      </c>
      <c r="D16" s="53"/>
      <c r="E16" s="56">
        <v>0.3</v>
      </c>
      <c r="F16" s="11" t="s">
        <v>7</v>
      </c>
      <c r="I16" s="5" t="s">
        <v>13</v>
      </c>
      <c r="J16" s="6">
        <v>1</v>
      </c>
      <c r="K16" s="63">
        <f t="shared" si="0"/>
        <v>4.32</v>
      </c>
      <c r="L16" s="36">
        <f t="shared" si="1"/>
        <v>3.294</v>
      </c>
      <c r="M16" s="36">
        <f t="shared" si="2"/>
        <v>0.63</v>
      </c>
      <c r="N16" s="90">
        <v>0.9</v>
      </c>
      <c r="P16" s="189">
        <f t="shared" si="3"/>
        <v>6.4814814814814827</v>
      </c>
      <c r="Q16" s="190"/>
      <c r="R16" s="157">
        <f t="shared" si="4"/>
        <v>175</v>
      </c>
      <c r="S16" s="159" t="str">
        <f t="shared" si="5"/>
        <v>25  x  7</v>
      </c>
      <c r="AC16" s="5" t="s">
        <v>13</v>
      </c>
      <c r="AD16" s="6">
        <v>1</v>
      </c>
      <c r="AE16" s="95">
        <v>4.8</v>
      </c>
      <c r="AF16" s="95">
        <v>3.66</v>
      </c>
      <c r="AG16" s="96">
        <v>0.7</v>
      </c>
    </row>
    <row r="17" spans="1:33" x14ac:dyDescent="0.2">
      <c r="A17" s="195"/>
      <c r="B17" s="50"/>
      <c r="C17" s="51" t="s">
        <v>31</v>
      </c>
      <c r="D17" s="53"/>
      <c r="E17" s="56">
        <v>1.5</v>
      </c>
      <c r="F17" s="11" t="s">
        <v>7</v>
      </c>
      <c r="I17" s="5"/>
      <c r="J17" s="6">
        <v>2</v>
      </c>
      <c r="K17" s="63">
        <f t="shared" si="0"/>
        <v>4.2480000000000002</v>
      </c>
      <c r="L17" s="36">
        <f t="shared" si="1"/>
        <v>3.33</v>
      </c>
      <c r="M17" s="36">
        <f t="shared" si="2"/>
        <v>0.63</v>
      </c>
      <c r="N17" s="90">
        <v>0.9</v>
      </c>
      <c r="P17" s="189">
        <f t="shared" si="3"/>
        <v>7.7777777777777786</v>
      </c>
      <c r="Q17" s="190"/>
      <c r="R17" s="157">
        <f t="shared" si="4"/>
        <v>210</v>
      </c>
      <c r="S17" s="159" t="str">
        <f t="shared" si="5"/>
        <v>30  x  7</v>
      </c>
      <c r="AC17" s="5"/>
      <c r="AD17" s="6">
        <v>2</v>
      </c>
      <c r="AE17" s="95">
        <v>4.72</v>
      </c>
      <c r="AF17" s="95">
        <v>3.7</v>
      </c>
      <c r="AG17" s="96">
        <v>0.7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2.2222222222222223</v>
      </c>
      <c r="F18" s="11" t="s">
        <v>10</v>
      </c>
      <c r="I18" s="7"/>
      <c r="J18" s="8">
        <v>3</v>
      </c>
      <c r="K18" s="64">
        <f t="shared" si="0"/>
        <v>4.2480000000000002</v>
      </c>
      <c r="L18" s="37">
        <f t="shared" si="1"/>
        <v>3.726</v>
      </c>
      <c r="M18" s="37">
        <f t="shared" si="2"/>
        <v>0.54</v>
      </c>
      <c r="N18" s="91">
        <v>0.9</v>
      </c>
      <c r="P18" s="189">
        <f t="shared" si="3"/>
        <v>9.0740740740740744</v>
      </c>
      <c r="Q18" s="190"/>
      <c r="R18" s="157">
        <f t="shared" si="4"/>
        <v>245</v>
      </c>
      <c r="S18" s="159" t="str">
        <f t="shared" si="5"/>
        <v>35  x  7</v>
      </c>
      <c r="AC18" s="7"/>
      <c r="AD18" s="8">
        <v>3</v>
      </c>
      <c r="AE18" s="97">
        <v>4.72</v>
      </c>
      <c r="AF18" s="97">
        <v>4.1399999999999997</v>
      </c>
      <c r="AG18" s="98">
        <v>0.6</v>
      </c>
    </row>
    <row r="19" spans="1:33" x14ac:dyDescent="0.2">
      <c r="A19" s="195"/>
      <c r="B19" s="50"/>
      <c r="C19" s="51" t="s">
        <v>12</v>
      </c>
      <c r="D19" s="53"/>
      <c r="E19" s="56">
        <v>100</v>
      </c>
      <c r="F19" s="11" t="s">
        <v>7</v>
      </c>
      <c r="I19" s="5" t="s">
        <v>16</v>
      </c>
      <c r="J19" s="6">
        <v>1</v>
      </c>
      <c r="K19" s="63">
        <f t="shared" si="0"/>
        <v>5.0519999999999996</v>
      </c>
      <c r="L19" s="36">
        <f t="shared" si="1"/>
        <v>3.048</v>
      </c>
      <c r="M19" s="36">
        <f t="shared" si="2"/>
        <v>0.6</v>
      </c>
      <c r="N19" s="90">
        <v>1.2</v>
      </c>
      <c r="P19" s="189">
        <f t="shared" si="3"/>
        <v>10.370370370370372</v>
      </c>
      <c r="Q19" s="190"/>
      <c r="R19" s="157">
        <f t="shared" si="4"/>
        <v>280</v>
      </c>
      <c r="S19" s="159" t="str">
        <f t="shared" si="5"/>
        <v>40  x  7</v>
      </c>
      <c r="AC19" s="5" t="s">
        <v>16</v>
      </c>
      <c r="AD19" s="6">
        <v>1</v>
      </c>
      <c r="AE19" s="95">
        <v>4.21</v>
      </c>
      <c r="AF19" s="95">
        <v>2.54</v>
      </c>
      <c r="AG19" s="96">
        <v>0.5</v>
      </c>
    </row>
    <row r="20" spans="1:33" x14ac:dyDescent="0.2">
      <c r="A20" s="195"/>
      <c r="B20" s="50"/>
      <c r="C20" s="51" t="s">
        <v>14</v>
      </c>
      <c r="D20" s="53"/>
      <c r="E20" s="56">
        <v>6</v>
      </c>
      <c r="F20" s="11" t="s">
        <v>15</v>
      </c>
      <c r="I20" s="5"/>
      <c r="J20" s="6">
        <v>2</v>
      </c>
      <c r="K20" s="63">
        <f t="shared" si="0"/>
        <v>4.992</v>
      </c>
      <c r="L20" s="36">
        <f t="shared" si="1"/>
        <v>3</v>
      </c>
      <c r="M20" s="36">
        <f t="shared" si="2"/>
        <v>0.6</v>
      </c>
      <c r="N20" s="90">
        <v>1.2</v>
      </c>
      <c r="P20" s="189">
        <f t="shared" si="3"/>
        <v>12.962962962962965</v>
      </c>
      <c r="Q20" s="190"/>
      <c r="R20" s="157">
        <f t="shared" si="4"/>
        <v>350</v>
      </c>
      <c r="S20" s="159" t="str">
        <f t="shared" si="5"/>
        <v>50  x  7</v>
      </c>
      <c r="AC20" s="5"/>
      <c r="AD20" s="6">
        <v>2</v>
      </c>
      <c r="AE20" s="95">
        <v>4.16</v>
      </c>
      <c r="AF20" s="95">
        <v>2.5</v>
      </c>
      <c r="AG20" s="96">
        <v>0.5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2</v>
      </c>
      <c r="F21" s="12" t="s">
        <v>18</v>
      </c>
      <c r="I21" s="9"/>
      <c r="J21" s="10">
        <v>3</v>
      </c>
      <c r="K21" s="65">
        <f t="shared" si="0"/>
        <v>4.008</v>
      </c>
      <c r="L21" s="38">
        <f t="shared" si="1"/>
        <v>3</v>
      </c>
      <c r="M21" s="38">
        <f t="shared" si="2"/>
        <v>0.48</v>
      </c>
      <c r="N21" s="92">
        <v>1.2</v>
      </c>
      <c r="P21" s="187">
        <f t="shared" si="3"/>
        <v>15.555555555555557</v>
      </c>
      <c r="Q21" s="188"/>
      <c r="R21" s="160">
        <f t="shared" si="4"/>
        <v>420</v>
      </c>
      <c r="S21" s="161" t="str">
        <f t="shared" si="5"/>
        <v>60  x  7</v>
      </c>
      <c r="AA21" s="4"/>
      <c r="AB21" s="4"/>
      <c r="AC21" s="9"/>
      <c r="AD21" s="10">
        <v>3</v>
      </c>
      <c r="AE21" s="99">
        <v>3.34</v>
      </c>
      <c r="AF21" s="99">
        <v>2.5</v>
      </c>
      <c r="AG21" s="100">
        <v>0.4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87" t="s">
        <v>22</v>
      </c>
      <c r="D24" s="288"/>
      <c r="G24" s="299" t="s">
        <v>39</v>
      </c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1"/>
      <c r="V24" s="297" t="s">
        <v>19</v>
      </c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</row>
    <row r="25" spans="1:33" ht="18.75" customHeight="1" x14ac:dyDescent="0.2">
      <c r="A25" s="192"/>
      <c r="B25" s="48"/>
      <c r="C25" s="66">
        <v>1</v>
      </c>
      <c r="D25" s="67" t="s">
        <v>21</v>
      </c>
      <c r="G25" s="137" t="s">
        <v>20</v>
      </c>
      <c r="H25" s="138"/>
      <c r="I25" s="133" t="s">
        <v>24</v>
      </c>
      <c r="J25" s="138"/>
      <c r="K25" s="138"/>
      <c r="L25" s="138"/>
      <c r="M25" s="138"/>
      <c r="N25" s="138"/>
      <c r="O25" s="138"/>
      <c r="P25" s="138"/>
      <c r="Q25" s="138"/>
      <c r="R25" s="138"/>
      <c r="S25" s="306" t="s">
        <v>32</v>
      </c>
      <c r="V25" s="149" t="s">
        <v>20</v>
      </c>
      <c r="W25" s="150"/>
      <c r="X25" s="151" t="s">
        <v>24</v>
      </c>
      <c r="Y25" s="152"/>
      <c r="Z25" s="150"/>
      <c r="AA25" s="150"/>
      <c r="AB25" s="150"/>
      <c r="AC25" s="150"/>
      <c r="AD25" s="150"/>
      <c r="AE25" s="150"/>
      <c r="AF25" s="150"/>
      <c r="AG25" s="153"/>
    </row>
    <row r="26" spans="1:33" ht="18.75" customHeight="1" x14ac:dyDescent="0.2">
      <c r="A26" s="192"/>
      <c r="B26" s="48"/>
      <c r="C26" s="289" t="s">
        <v>73</v>
      </c>
      <c r="D26" s="290"/>
      <c r="G26" s="139" t="s">
        <v>23</v>
      </c>
      <c r="H26" s="140"/>
      <c r="I26" s="141">
        <f t="shared" ref="I26:R26" si="6">X26</f>
        <v>0.2</v>
      </c>
      <c r="J26" s="142">
        <f t="shared" si="6"/>
        <v>0.4</v>
      </c>
      <c r="K26" s="142">
        <f t="shared" si="6"/>
        <v>0.6</v>
      </c>
      <c r="L26" s="142">
        <f t="shared" si="6"/>
        <v>0.8</v>
      </c>
      <c r="M26" s="142">
        <f t="shared" si="6"/>
        <v>1</v>
      </c>
      <c r="N26" s="142">
        <f t="shared" si="6"/>
        <v>1.2</v>
      </c>
      <c r="O26" s="142">
        <f t="shared" si="6"/>
        <v>1.4</v>
      </c>
      <c r="P26" s="142">
        <f t="shared" si="6"/>
        <v>1.6</v>
      </c>
      <c r="Q26" s="142">
        <f t="shared" si="6"/>
        <v>1.8</v>
      </c>
      <c r="R26" s="142">
        <f t="shared" si="6"/>
        <v>2</v>
      </c>
      <c r="S26" s="307"/>
      <c r="V26" s="151" t="s">
        <v>23</v>
      </c>
      <c r="W26" s="152"/>
      <c r="X26" s="154">
        <v>0.2</v>
      </c>
      <c r="Y26" s="155">
        <v>0.4</v>
      </c>
      <c r="Z26" s="155">
        <v>0.6</v>
      </c>
      <c r="AA26" s="155">
        <v>0.8</v>
      </c>
      <c r="AB26" s="155">
        <v>1</v>
      </c>
      <c r="AC26" s="155">
        <v>1.2</v>
      </c>
      <c r="AD26" s="155">
        <v>1.4</v>
      </c>
      <c r="AE26" s="155">
        <v>1.6</v>
      </c>
      <c r="AF26" s="155">
        <v>1.8</v>
      </c>
      <c r="AG26" s="156">
        <v>2</v>
      </c>
    </row>
    <row r="27" spans="1:33" ht="12.75" customHeight="1" x14ac:dyDescent="0.2">
      <c r="A27" s="192"/>
      <c r="B27" s="48"/>
      <c r="C27" s="291"/>
      <c r="D27" s="292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4.666666666666667</v>
      </c>
      <c r="P27" s="19">
        <f t="shared" ref="P27:P44" si="15">IF(AE27&lt;250,$C$25*1000/AE27, )</f>
        <v>5.333333333333333</v>
      </c>
      <c r="Q27" s="19">
        <f t="shared" ref="Q27:Q44" si="16">IF(AF27&lt;250,$C$25*1000/AF27, )</f>
        <v>6</v>
      </c>
      <c r="R27" s="20">
        <f t="shared" ref="R27:R44" si="17">IF(AG27&lt;250,$C$25*1000/AG27, )</f>
        <v>6.666666666666667</v>
      </c>
      <c r="S27" s="31">
        <f t="shared" ref="S27:S44" si="18">$C$25*60/($G27*$E$21*0.8)</f>
        <v>3.75</v>
      </c>
      <c r="V27" s="233">
        <f t="shared" ref="V27:V44" si="19">R4</f>
        <v>10</v>
      </c>
      <c r="W27" s="234"/>
      <c r="X27" s="18">
        <f t="shared" ref="X27:AG27" si="20">$C$25*100*60/($R4*$E$21*X$26)</f>
        <v>1500</v>
      </c>
      <c r="Y27" s="19">
        <f t="shared" si="20"/>
        <v>750</v>
      </c>
      <c r="Z27" s="19">
        <f t="shared" si="20"/>
        <v>500</v>
      </c>
      <c r="AA27" s="19">
        <f t="shared" si="20"/>
        <v>375</v>
      </c>
      <c r="AB27" s="19">
        <f t="shared" si="20"/>
        <v>300</v>
      </c>
      <c r="AC27" s="19">
        <f t="shared" si="20"/>
        <v>250</v>
      </c>
      <c r="AD27" s="19">
        <f t="shared" si="20"/>
        <v>214.28571428571428</v>
      </c>
      <c r="AE27" s="19">
        <f t="shared" si="20"/>
        <v>187.5</v>
      </c>
      <c r="AF27" s="19">
        <f t="shared" si="20"/>
        <v>166.66666666666666</v>
      </c>
      <c r="AG27" s="20">
        <f t="shared" si="20"/>
        <v>150</v>
      </c>
    </row>
    <row r="28" spans="1:33" ht="12.75" customHeight="1" x14ac:dyDescent="0.2">
      <c r="A28" s="192"/>
      <c r="B28" s="48"/>
      <c r="C28" s="121">
        <v>7</v>
      </c>
      <c r="D28" s="123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5</v>
      </c>
      <c r="N28" s="4">
        <f t="shared" si="13"/>
        <v>6</v>
      </c>
      <c r="O28" s="4">
        <f t="shared" si="14"/>
        <v>7</v>
      </c>
      <c r="P28" s="4">
        <f t="shared" si="15"/>
        <v>8</v>
      </c>
      <c r="Q28" s="4">
        <f t="shared" si="16"/>
        <v>9</v>
      </c>
      <c r="R28" s="14">
        <f t="shared" si="17"/>
        <v>10</v>
      </c>
      <c r="S28" s="32">
        <f t="shared" si="18"/>
        <v>2.5</v>
      </c>
      <c r="V28" s="183">
        <f t="shared" si="19"/>
        <v>15</v>
      </c>
      <c r="W28" s="184"/>
      <c r="X28" s="13">
        <f t="shared" ref="X28:AG28" si="21">$C$25*100*60/($R5*$E$21*X$26)</f>
        <v>1000</v>
      </c>
      <c r="Y28" s="4">
        <f t="shared" si="21"/>
        <v>500</v>
      </c>
      <c r="Z28" s="4">
        <f t="shared" si="21"/>
        <v>333.33333333333331</v>
      </c>
      <c r="AA28" s="4">
        <f t="shared" si="21"/>
        <v>250</v>
      </c>
      <c r="AB28" s="4">
        <f t="shared" si="21"/>
        <v>200</v>
      </c>
      <c r="AC28" s="4">
        <f t="shared" si="21"/>
        <v>166.66666666666666</v>
      </c>
      <c r="AD28" s="4">
        <f t="shared" si="21"/>
        <v>142.85714285714286</v>
      </c>
      <c r="AE28" s="4">
        <f t="shared" si="21"/>
        <v>125</v>
      </c>
      <c r="AF28" s="4">
        <f t="shared" si="21"/>
        <v>111.11111111111111</v>
      </c>
      <c r="AG28" s="14">
        <f t="shared" si="21"/>
        <v>100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5.333333333333333</v>
      </c>
      <c r="M29" s="4">
        <f t="shared" si="12"/>
        <v>6.666666666666667</v>
      </c>
      <c r="N29" s="4">
        <f t="shared" si="13"/>
        <v>8</v>
      </c>
      <c r="O29" s="4">
        <f t="shared" si="14"/>
        <v>9.3333333333333339</v>
      </c>
      <c r="P29" s="4">
        <f t="shared" si="15"/>
        <v>10.666666666666666</v>
      </c>
      <c r="Q29" s="4">
        <f t="shared" si="16"/>
        <v>12</v>
      </c>
      <c r="R29" s="14">
        <f t="shared" si="17"/>
        <v>13.333333333333334</v>
      </c>
      <c r="S29" s="32">
        <f t="shared" si="18"/>
        <v>1.875</v>
      </c>
      <c r="V29" s="183">
        <f t="shared" si="19"/>
        <v>20</v>
      </c>
      <c r="W29" s="184"/>
      <c r="X29" s="13">
        <f t="shared" ref="X29:AG29" si="22">$C$25*100*60/($R6*$E$21*X$26)</f>
        <v>750</v>
      </c>
      <c r="Y29" s="4">
        <f t="shared" si="22"/>
        <v>375</v>
      </c>
      <c r="Z29" s="4">
        <f t="shared" si="22"/>
        <v>250</v>
      </c>
      <c r="AA29" s="4">
        <f t="shared" si="22"/>
        <v>187.5</v>
      </c>
      <c r="AB29" s="4">
        <f t="shared" si="22"/>
        <v>150</v>
      </c>
      <c r="AC29" s="4">
        <f t="shared" si="22"/>
        <v>125</v>
      </c>
      <c r="AD29" s="4">
        <f t="shared" si="22"/>
        <v>107.14285714285714</v>
      </c>
      <c r="AE29" s="4">
        <f t="shared" si="22"/>
        <v>93.75</v>
      </c>
      <c r="AF29" s="4">
        <f t="shared" si="22"/>
        <v>83.333333333333329</v>
      </c>
      <c r="AG29" s="14">
        <f t="shared" si="22"/>
        <v>75</v>
      </c>
    </row>
    <row r="30" spans="1:33" x14ac:dyDescent="0.2">
      <c r="A30" s="192"/>
      <c r="B30" s="48"/>
      <c r="G30" s="183">
        <f t="shared" si="7"/>
        <v>25</v>
      </c>
      <c r="H30" s="184"/>
      <c r="I30" s="13">
        <f t="shared" si="8"/>
        <v>0</v>
      </c>
      <c r="J30" s="4">
        <f t="shared" si="9"/>
        <v>0</v>
      </c>
      <c r="K30" s="4">
        <f t="shared" si="10"/>
        <v>5</v>
      </c>
      <c r="L30" s="4">
        <f t="shared" si="11"/>
        <v>6.666666666666667</v>
      </c>
      <c r="M30" s="4">
        <f t="shared" si="12"/>
        <v>8.3333333333333339</v>
      </c>
      <c r="N30" s="4">
        <f t="shared" si="13"/>
        <v>10</v>
      </c>
      <c r="O30" s="4">
        <f t="shared" si="14"/>
        <v>11.666666666666668</v>
      </c>
      <c r="P30" s="4">
        <f t="shared" si="15"/>
        <v>13.333333333333334</v>
      </c>
      <c r="Q30" s="4">
        <f t="shared" si="16"/>
        <v>14.999999999999998</v>
      </c>
      <c r="R30" s="14">
        <f t="shared" si="17"/>
        <v>16.666666666666668</v>
      </c>
      <c r="S30" s="32">
        <f t="shared" si="18"/>
        <v>1.5</v>
      </c>
      <c r="V30" s="183">
        <f t="shared" si="19"/>
        <v>25</v>
      </c>
      <c r="W30" s="184"/>
      <c r="X30" s="13">
        <f t="shared" ref="X30:AG30" si="23">$C$25*100*60/($R7*$E$21*X$26)</f>
        <v>600</v>
      </c>
      <c r="Y30" s="4">
        <f t="shared" si="23"/>
        <v>300</v>
      </c>
      <c r="Z30" s="4">
        <f t="shared" si="23"/>
        <v>200</v>
      </c>
      <c r="AA30" s="4">
        <f t="shared" si="23"/>
        <v>150</v>
      </c>
      <c r="AB30" s="4">
        <f t="shared" si="23"/>
        <v>120</v>
      </c>
      <c r="AC30" s="4">
        <f t="shared" si="23"/>
        <v>100</v>
      </c>
      <c r="AD30" s="4">
        <f t="shared" si="23"/>
        <v>85.714285714285708</v>
      </c>
      <c r="AE30" s="4">
        <f t="shared" si="23"/>
        <v>75</v>
      </c>
      <c r="AF30" s="4">
        <f t="shared" si="23"/>
        <v>66.666666666666671</v>
      </c>
      <c r="AG30" s="14">
        <f t="shared" si="23"/>
        <v>60</v>
      </c>
    </row>
    <row r="31" spans="1:33" x14ac:dyDescent="0.2">
      <c r="A31" s="192"/>
      <c r="B31" s="48"/>
      <c r="G31" s="183">
        <f t="shared" si="7"/>
        <v>30</v>
      </c>
      <c r="H31" s="184"/>
      <c r="I31" s="13">
        <f t="shared" si="8"/>
        <v>0</v>
      </c>
      <c r="J31" s="4">
        <f t="shared" si="9"/>
        <v>0</v>
      </c>
      <c r="K31" s="4">
        <f t="shared" si="10"/>
        <v>6</v>
      </c>
      <c r="L31" s="4">
        <f t="shared" si="11"/>
        <v>8</v>
      </c>
      <c r="M31" s="4">
        <f t="shared" si="12"/>
        <v>10</v>
      </c>
      <c r="N31" s="4">
        <f t="shared" si="13"/>
        <v>12</v>
      </c>
      <c r="O31" s="4">
        <f t="shared" si="14"/>
        <v>14</v>
      </c>
      <c r="P31" s="4">
        <f t="shared" si="15"/>
        <v>16</v>
      </c>
      <c r="Q31" s="4">
        <f t="shared" si="16"/>
        <v>18</v>
      </c>
      <c r="R31" s="14">
        <f t="shared" si="17"/>
        <v>20</v>
      </c>
      <c r="S31" s="32">
        <f t="shared" si="18"/>
        <v>1.25</v>
      </c>
      <c r="V31" s="183">
        <f t="shared" si="19"/>
        <v>30</v>
      </c>
      <c r="W31" s="184"/>
      <c r="X31" s="13">
        <f t="shared" ref="X31:AG31" si="24">$C$25*100*60/($R8*$E$21*X$26)</f>
        <v>500</v>
      </c>
      <c r="Y31" s="4">
        <f t="shared" si="24"/>
        <v>250</v>
      </c>
      <c r="Z31" s="4">
        <f t="shared" si="24"/>
        <v>166.66666666666666</v>
      </c>
      <c r="AA31" s="4">
        <f t="shared" si="24"/>
        <v>125</v>
      </c>
      <c r="AB31" s="4">
        <f t="shared" si="24"/>
        <v>100</v>
      </c>
      <c r="AC31" s="4">
        <f t="shared" si="24"/>
        <v>83.333333333333329</v>
      </c>
      <c r="AD31" s="4">
        <f t="shared" si="24"/>
        <v>71.428571428571431</v>
      </c>
      <c r="AE31" s="4">
        <f t="shared" si="24"/>
        <v>62.5</v>
      </c>
      <c r="AF31" s="4">
        <f t="shared" si="24"/>
        <v>55.555555555555557</v>
      </c>
      <c r="AG31" s="14">
        <f t="shared" si="24"/>
        <v>50</v>
      </c>
    </row>
    <row r="32" spans="1:33" x14ac:dyDescent="0.2">
      <c r="A32" s="192"/>
      <c r="B32" s="48"/>
      <c r="G32" s="183">
        <f t="shared" si="7"/>
        <v>35</v>
      </c>
      <c r="H32" s="184"/>
      <c r="I32" s="13">
        <f t="shared" si="8"/>
        <v>0</v>
      </c>
      <c r="J32" s="4">
        <f t="shared" si="9"/>
        <v>4.666666666666667</v>
      </c>
      <c r="K32" s="4">
        <f t="shared" si="10"/>
        <v>7</v>
      </c>
      <c r="L32" s="4">
        <f t="shared" si="11"/>
        <v>9.3333333333333339</v>
      </c>
      <c r="M32" s="4">
        <f t="shared" si="12"/>
        <v>11.666666666666668</v>
      </c>
      <c r="N32" s="4">
        <f t="shared" si="13"/>
        <v>14</v>
      </c>
      <c r="O32" s="4">
        <f t="shared" si="14"/>
        <v>16.333333333333332</v>
      </c>
      <c r="P32" s="4">
        <f t="shared" si="15"/>
        <v>18.666666666666668</v>
      </c>
      <c r="Q32" s="4">
        <f t="shared" si="16"/>
        <v>21</v>
      </c>
      <c r="R32" s="14">
        <f t="shared" si="17"/>
        <v>23.333333333333336</v>
      </c>
      <c r="S32" s="32">
        <f t="shared" si="18"/>
        <v>1.0714285714285714</v>
      </c>
      <c r="V32" s="183">
        <f t="shared" si="19"/>
        <v>35</v>
      </c>
      <c r="W32" s="184"/>
      <c r="X32" s="13">
        <f t="shared" ref="X32:AG32" si="25">$C$25*100*60/($R9*$E$21*X$26)</f>
        <v>428.57142857142856</v>
      </c>
      <c r="Y32" s="4">
        <f t="shared" si="25"/>
        <v>214.28571428571428</v>
      </c>
      <c r="Z32" s="4">
        <f t="shared" si="25"/>
        <v>142.85714285714286</v>
      </c>
      <c r="AA32" s="4">
        <f t="shared" si="25"/>
        <v>107.14285714285714</v>
      </c>
      <c r="AB32" s="4">
        <f t="shared" si="25"/>
        <v>85.714285714285708</v>
      </c>
      <c r="AC32" s="4">
        <f t="shared" si="25"/>
        <v>71.428571428571431</v>
      </c>
      <c r="AD32" s="4">
        <f t="shared" si="25"/>
        <v>61.224489795918366</v>
      </c>
      <c r="AE32" s="4">
        <f t="shared" si="25"/>
        <v>53.571428571428569</v>
      </c>
      <c r="AF32" s="4">
        <f t="shared" si="25"/>
        <v>47.61904761904762</v>
      </c>
      <c r="AG32" s="14">
        <f t="shared" si="25"/>
        <v>42.857142857142854</v>
      </c>
    </row>
    <row r="33" spans="1:33" x14ac:dyDescent="0.2">
      <c r="A33" s="192"/>
      <c r="B33" s="48"/>
      <c r="G33" s="183">
        <f t="shared" si="7"/>
        <v>40</v>
      </c>
      <c r="H33" s="184"/>
      <c r="I33" s="13">
        <f t="shared" si="8"/>
        <v>0</v>
      </c>
      <c r="J33" s="4">
        <f t="shared" si="9"/>
        <v>5.333333333333333</v>
      </c>
      <c r="K33" s="4">
        <f t="shared" si="10"/>
        <v>8</v>
      </c>
      <c r="L33" s="4">
        <f t="shared" si="11"/>
        <v>10.666666666666666</v>
      </c>
      <c r="M33" s="4">
        <f t="shared" si="12"/>
        <v>13.333333333333334</v>
      </c>
      <c r="N33" s="4">
        <f t="shared" si="13"/>
        <v>16</v>
      </c>
      <c r="O33" s="4">
        <f t="shared" si="14"/>
        <v>18.666666666666668</v>
      </c>
      <c r="P33" s="4">
        <f t="shared" si="15"/>
        <v>21.333333333333332</v>
      </c>
      <c r="Q33" s="4">
        <f t="shared" si="16"/>
        <v>24</v>
      </c>
      <c r="R33" s="14">
        <f t="shared" si="17"/>
        <v>26.666666666666668</v>
      </c>
      <c r="S33" s="32">
        <f t="shared" si="18"/>
        <v>0.9375</v>
      </c>
      <c r="V33" s="183">
        <f t="shared" si="19"/>
        <v>40</v>
      </c>
      <c r="W33" s="184"/>
      <c r="X33" s="13">
        <f t="shared" ref="X33:AG33" si="26">$C$25*100*60/($R10*$E$21*X$26)</f>
        <v>375</v>
      </c>
      <c r="Y33" s="4">
        <f t="shared" si="26"/>
        <v>187.5</v>
      </c>
      <c r="Z33" s="4">
        <f t="shared" si="26"/>
        <v>125</v>
      </c>
      <c r="AA33" s="4">
        <f t="shared" si="26"/>
        <v>93.75</v>
      </c>
      <c r="AB33" s="4">
        <f t="shared" si="26"/>
        <v>75</v>
      </c>
      <c r="AC33" s="4">
        <f t="shared" si="26"/>
        <v>62.5</v>
      </c>
      <c r="AD33" s="4">
        <f t="shared" si="26"/>
        <v>53.571428571428569</v>
      </c>
      <c r="AE33" s="4">
        <f t="shared" si="26"/>
        <v>46.875</v>
      </c>
      <c r="AF33" s="4">
        <f t="shared" si="26"/>
        <v>41.666666666666664</v>
      </c>
      <c r="AG33" s="14">
        <f t="shared" si="26"/>
        <v>37.5</v>
      </c>
    </row>
    <row r="34" spans="1:33" x14ac:dyDescent="0.2">
      <c r="A34" s="192"/>
      <c r="B34" s="48"/>
      <c r="G34" s="183">
        <f t="shared" si="7"/>
        <v>50</v>
      </c>
      <c r="H34" s="184"/>
      <c r="I34" s="13">
        <f t="shared" si="8"/>
        <v>0</v>
      </c>
      <c r="J34" s="4">
        <f t="shared" si="9"/>
        <v>6.666666666666667</v>
      </c>
      <c r="K34" s="4">
        <f t="shared" si="10"/>
        <v>10</v>
      </c>
      <c r="L34" s="4">
        <f t="shared" si="11"/>
        <v>13.333333333333334</v>
      </c>
      <c r="M34" s="4">
        <f t="shared" si="12"/>
        <v>16.666666666666668</v>
      </c>
      <c r="N34" s="4">
        <f t="shared" si="13"/>
        <v>20</v>
      </c>
      <c r="O34" s="4">
        <f t="shared" si="14"/>
        <v>23.333333333333336</v>
      </c>
      <c r="P34" s="4">
        <f t="shared" si="15"/>
        <v>26.666666666666668</v>
      </c>
      <c r="Q34" s="4">
        <f t="shared" si="16"/>
        <v>29.999999999999996</v>
      </c>
      <c r="R34" s="14">
        <f t="shared" si="17"/>
        <v>33.333333333333336</v>
      </c>
      <c r="S34" s="32">
        <f t="shared" si="18"/>
        <v>0.75</v>
      </c>
      <c r="V34" s="183">
        <f t="shared" si="19"/>
        <v>50</v>
      </c>
      <c r="W34" s="184"/>
      <c r="X34" s="13">
        <f t="shared" ref="X34:AG34" si="27">$C$25*100*60/($R11*$E$21*X$26)</f>
        <v>300</v>
      </c>
      <c r="Y34" s="4">
        <f t="shared" si="27"/>
        <v>150</v>
      </c>
      <c r="Z34" s="4">
        <f t="shared" si="27"/>
        <v>100</v>
      </c>
      <c r="AA34" s="4">
        <f t="shared" si="27"/>
        <v>75</v>
      </c>
      <c r="AB34" s="4">
        <f t="shared" si="27"/>
        <v>60</v>
      </c>
      <c r="AC34" s="4">
        <f t="shared" si="27"/>
        <v>50</v>
      </c>
      <c r="AD34" s="4">
        <f t="shared" si="27"/>
        <v>42.857142857142854</v>
      </c>
      <c r="AE34" s="4">
        <f t="shared" si="27"/>
        <v>37.5</v>
      </c>
      <c r="AF34" s="4">
        <f t="shared" si="27"/>
        <v>33.333333333333336</v>
      </c>
      <c r="AG34" s="14">
        <f t="shared" si="27"/>
        <v>30</v>
      </c>
    </row>
    <row r="35" spans="1:33" x14ac:dyDescent="0.2">
      <c r="A35" s="192"/>
      <c r="B35" s="48"/>
      <c r="G35" s="183">
        <f t="shared" si="7"/>
        <v>60</v>
      </c>
      <c r="H35" s="184"/>
      <c r="I35" s="13">
        <f t="shared" si="8"/>
        <v>0</v>
      </c>
      <c r="J35" s="4">
        <f t="shared" si="9"/>
        <v>8</v>
      </c>
      <c r="K35" s="4">
        <f t="shared" si="10"/>
        <v>12</v>
      </c>
      <c r="L35" s="4">
        <f t="shared" si="11"/>
        <v>16</v>
      </c>
      <c r="M35" s="4">
        <f t="shared" si="12"/>
        <v>20</v>
      </c>
      <c r="N35" s="4">
        <f t="shared" si="13"/>
        <v>24</v>
      </c>
      <c r="O35" s="4">
        <f t="shared" si="14"/>
        <v>28</v>
      </c>
      <c r="P35" s="4">
        <f t="shared" si="15"/>
        <v>32</v>
      </c>
      <c r="Q35" s="4">
        <f t="shared" si="16"/>
        <v>36</v>
      </c>
      <c r="R35" s="14">
        <f t="shared" si="17"/>
        <v>40</v>
      </c>
      <c r="S35" s="32">
        <f t="shared" si="18"/>
        <v>0.625</v>
      </c>
      <c r="V35" s="183">
        <f t="shared" si="19"/>
        <v>60</v>
      </c>
      <c r="W35" s="184"/>
      <c r="X35" s="13">
        <f t="shared" ref="X35:AG35" si="28">$C$25*100*60/($R12*$E$21*X$26)</f>
        <v>250</v>
      </c>
      <c r="Y35" s="4">
        <f t="shared" si="28"/>
        <v>125</v>
      </c>
      <c r="Z35" s="4">
        <f t="shared" si="28"/>
        <v>83.333333333333329</v>
      </c>
      <c r="AA35" s="4">
        <f t="shared" si="28"/>
        <v>62.5</v>
      </c>
      <c r="AB35" s="4">
        <f t="shared" si="28"/>
        <v>50</v>
      </c>
      <c r="AC35" s="4">
        <f t="shared" si="28"/>
        <v>41.666666666666664</v>
      </c>
      <c r="AD35" s="4">
        <f t="shared" si="28"/>
        <v>35.714285714285715</v>
      </c>
      <c r="AE35" s="4">
        <f t="shared" si="28"/>
        <v>31.25</v>
      </c>
      <c r="AF35" s="4">
        <f t="shared" si="28"/>
        <v>27.777777777777779</v>
      </c>
      <c r="AG35" s="14">
        <f t="shared" si="28"/>
        <v>25</v>
      </c>
    </row>
    <row r="36" spans="1:33" x14ac:dyDescent="0.2">
      <c r="A36" s="192"/>
      <c r="B36" s="48"/>
      <c r="G36" s="183">
        <f t="shared" si="7"/>
        <v>70</v>
      </c>
      <c r="H36" s="184"/>
      <c r="I36" s="13">
        <f t="shared" si="8"/>
        <v>4.666666666666667</v>
      </c>
      <c r="J36" s="4">
        <f t="shared" si="9"/>
        <v>9.3333333333333339</v>
      </c>
      <c r="K36" s="4">
        <f t="shared" si="10"/>
        <v>14</v>
      </c>
      <c r="L36" s="4">
        <f t="shared" si="11"/>
        <v>18.666666666666668</v>
      </c>
      <c r="M36" s="4">
        <f t="shared" si="12"/>
        <v>23.333333333333336</v>
      </c>
      <c r="N36" s="4">
        <f t="shared" si="13"/>
        <v>28</v>
      </c>
      <c r="O36" s="4">
        <f t="shared" si="14"/>
        <v>32.666666666666664</v>
      </c>
      <c r="P36" s="4">
        <f t="shared" si="15"/>
        <v>37.333333333333336</v>
      </c>
      <c r="Q36" s="4">
        <f t="shared" si="16"/>
        <v>42</v>
      </c>
      <c r="R36" s="14">
        <f t="shared" si="17"/>
        <v>46.666666666666671</v>
      </c>
      <c r="S36" s="32">
        <f t="shared" si="18"/>
        <v>0.5357142857142857</v>
      </c>
      <c r="V36" s="183">
        <f t="shared" si="19"/>
        <v>70</v>
      </c>
      <c r="W36" s="184"/>
      <c r="X36" s="13">
        <f t="shared" ref="X36:AG36" si="29">$C$25*100*60/($R13*$E$21*X$26)</f>
        <v>214.28571428571428</v>
      </c>
      <c r="Y36" s="4">
        <f t="shared" si="29"/>
        <v>107.14285714285714</v>
      </c>
      <c r="Z36" s="4">
        <f t="shared" si="29"/>
        <v>71.428571428571431</v>
      </c>
      <c r="AA36" s="4">
        <f t="shared" si="29"/>
        <v>53.571428571428569</v>
      </c>
      <c r="AB36" s="4">
        <f t="shared" si="29"/>
        <v>42.857142857142854</v>
      </c>
      <c r="AC36" s="4">
        <f t="shared" si="29"/>
        <v>35.714285714285715</v>
      </c>
      <c r="AD36" s="4">
        <f t="shared" si="29"/>
        <v>30.612244897959183</v>
      </c>
      <c r="AE36" s="4">
        <f t="shared" si="29"/>
        <v>26.785714285714285</v>
      </c>
      <c r="AF36" s="4">
        <f t="shared" si="29"/>
        <v>23.80952380952381</v>
      </c>
      <c r="AG36" s="14">
        <f t="shared" si="29"/>
        <v>21.428571428571427</v>
      </c>
    </row>
    <row r="37" spans="1:33" x14ac:dyDescent="0.2">
      <c r="A37" s="192"/>
      <c r="B37" s="48"/>
      <c r="G37" s="183">
        <f t="shared" si="7"/>
        <v>105</v>
      </c>
      <c r="H37" s="184"/>
      <c r="I37" s="13">
        <f t="shared" si="8"/>
        <v>7</v>
      </c>
      <c r="J37" s="4">
        <f t="shared" si="9"/>
        <v>14</v>
      </c>
      <c r="K37" s="4">
        <f t="shared" si="10"/>
        <v>21</v>
      </c>
      <c r="L37" s="4">
        <f t="shared" si="11"/>
        <v>28</v>
      </c>
      <c r="M37" s="4">
        <f t="shared" si="12"/>
        <v>35</v>
      </c>
      <c r="N37" s="4">
        <f t="shared" si="13"/>
        <v>42</v>
      </c>
      <c r="O37" s="4">
        <f t="shared" si="14"/>
        <v>49</v>
      </c>
      <c r="P37" s="4">
        <f t="shared" si="15"/>
        <v>56</v>
      </c>
      <c r="Q37" s="4">
        <f t="shared" si="16"/>
        <v>63</v>
      </c>
      <c r="R37" s="14">
        <f t="shared" si="17"/>
        <v>70</v>
      </c>
      <c r="S37" s="32">
        <f t="shared" si="18"/>
        <v>0.35714285714285715</v>
      </c>
      <c r="V37" s="183">
        <f t="shared" si="19"/>
        <v>105</v>
      </c>
      <c r="W37" s="184"/>
      <c r="X37" s="13">
        <f t="shared" ref="X37:AG37" si="30">$C$25*100*60/($R14*$E$21*X$26)</f>
        <v>142.85714285714286</v>
      </c>
      <c r="Y37" s="4">
        <f t="shared" si="30"/>
        <v>71.428571428571431</v>
      </c>
      <c r="Z37" s="4">
        <f t="shared" si="30"/>
        <v>47.61904761904762</v>
      </c>
      <c r="AA37" s="4">
        <f t="shared" si="30"/>
        <v>35.714285714285715</v>
      </c>
      <c r="AB37" s="4">
        <f t="shared" si="30"/>
        <v>28.571428571428573</v>
      </c>
      <c r="AC37" s="4">
        <f t="shared" si="30"/>
        <v>23.80952380952381</v>
      </c>
      <c r="AD37" s="4">
        <f t="shared" si="30"/>
        <v>20.408163265306122</v>
      </c>
      <c r="AE37" s="4">
        <f t="shared" si="30"/>
        <v>17.857142857142858</v>
      </c>
      <c r="AF37" s="4">
        <f t="shared" si="30"/>
        <v>15.873015873015873</v>
      </c>
      <c r="AG37" s="14">
        <f t="shared" si="30"/>
        <v>14.285714285714286</v>
      </c>
    </row>
    <row r="38" spans="1:33" x14ac:dyDescent="0.2">
      <c r="A38" s="192"/>
      <c r="B38" s="48"/>
      <c r="G38" s="183">
        <f t="shared" si="7"/>
        <v>140</v>
      </c>
      <c r="H38" s="184"/>
      <c r="I38" s="13">
        <f t="shared" si="8"/>
        <v>9.3333333333333339</v>
      </c>
      <c r="J38" s="4">
        <f t="shared" si="9"/>
        <v>18.666666666666668</v>
      </c>
      <c r="K38" s="4">
        <f t="shared" si="10"/>
        <v>28</v>
      </c>
      <c r="L38" s="4">
        <f t="shared" si="11"/>
        <v>37.333333333333336</v>
      </c>
      <c r="M38" s="4">
        <f t="shared" si="12"/>
        <v>46.666666666666671</v>
      </c>
      <c r="N38" s="4">
        <f t="shared" si="13"/>
        <v>56</v>
      </c>
      <c r="O38" s="4">
        <f t="shared" si="14"/>
        <v>65.333333333333329</v>
      </c>
      <c r="P38" s="4">
        <f t="shared" si="15"/>
        <v>74.666666666666671</v>
      </c>
      <c r="Q38" s="4">
        <f t="shared" si="16"/>
        <v>84</v>
      </c>
      <c r="R38" s="14">
        <f t="shared" si="17"/>
        <v>93.333333333333343</v>
      </c>
      <c r="S38" s="32">
        <f t="shared" si="18"/>
        <v>0.26785714285714285</v>
      </c>
      <c r="V38" s="183">
        <f t="shared" si="19"/>
        <v>140</v>
      </c>
      <c r="W38" s="184"/>
      <c r="X38" s="13">
        <f t="shared" ref="X38:AG38" si="31">$C$25*100*60/($R15*$E$21*X$26)</f>
        <v>107.14285714285714</v>
      </c>
      <c r="Y38" s="4">
        <f t="shared" si="31"/>
        <v>53.571428571428569</v>
      </c>
      <c r="Z38" s="4">
        <f t="shared" si="31"/>
        <v>35.714285714285715</v>
      </c>
      <c r="AA38" s="4">
        <f t="shared" si="31"/>
        <v>26.785714285714285</v>
      </c>
      <c r="AB38" s="4">
        <f t="shared" si="31"/>
        <v>21.428571428571427</v>
      </c>
      <c r="AC38" s="4">
        <f t="shared" si="31"/>
        <v>17.857142857142858</v>
      </c>
      <c r="AD38" s="4">
        <f t="shared" si="31"/>
        <v>15.306122448979592</v>
      </c>
      <c r="AE38" s="4">
        <f t="shared" si="31"/>
        <v>13.392857142857142</v>
      </c>
      <c r="AF38" s="4">
        <f t="shared" si="31"/>
        <v>11.904761904761905</v>
      </c>
      <c r="AG38" s="14">
        <f t="shared" si="31"/>
        <v>10.714285714285714</v>
      </c>
    </row>
    <row r="39" spans="1:33" x14ac:dyDescent="0.2">
      <c r="A39" s="192"/>
      <c r="B39" s="48"/>
      <c r="G39" s="183">
        <f t="shared" si="7"/>
        <v>175</v>
      </c>
      <c r="H39" s="184"/>
      <c r="I39" s="13">
        <f t="shared" si="8"/>
        <v>11.666666666666668</v>
      </c>
      <c r="J39" s="4">
        <f t="shared" si="9"/>
        <v>23.333333333333336</v>
      </c>
      <c r="K39" s="4">
        <f t="shared" si="10"/>
        <v>35</v>
      </c>
      <c r="L39" s="4">
        <f t="shared" si="11"/>
        <v>46.666666666666671</v>
      </c>
      <c r="M39" s="4">
        <f t="shared" si="12"/>
        <v>58.333333333333336</v>
      </c>
      <c r="N39" s="4">
        <f t="shared" si="13"/>
        <v>70</v>
      </c>
      <c r="O39" s="4">
        <f t="shared" si="14"/>
        <v>81.666666666666657</v>
      </c>
      <c r="P39" s="4">
        <f t="shared" si="15"/>
        <v>93.333333333333343</v>
      </c>
      <c r="Q39" s="4">
        <f t="shared" si="16"/>
        <v>105</v>
      </c>
      <c r="R39" s="14">
        <f t="shared" si="17"/>
        <v>116.66666666666667</v>
      </c>
      <c r="S39" s="32">
        <f t="shared" si="18"/>
        <v>0.21428571428571427</v>
      </c>
      <c r="V39" s="183">
        <f t="shared" si="19"/>
        <v>175</v>
      </c>
      <c r="W39" s="184"/>
      <c r="X39" s="13">
        <f t="shared" ref="X39:AG39" si="32">$C$25*100*60/($R16*$E$21*X$26)</f>
        <v>85.714285714285708</v>
      </c>
      <c r="Y39" s="4">
        <f t="shared" si="32"/>
        <v>42.857142857142854</v>
      </c>
      <c r="Z39" s="4">
        <f t="shared" si="32"/>
        <v>28.571428571428573</v>
      </c>
      <c r="AA39" s="4">
        <f t="shared" si="32"/>
        <v>21.428571428571427</v>
      </c>
      <c r="AB39" s="4">
        <f t="shared" si="32"/>
        <v>17.142857142857142</v>
      </c>
      <c r="AC39" s="4">
        <f t="shared" si="32"/>
        <v>14.285714285714286</v>
      </c>
      <c r="AD39" s="4">
        <f t="shared" si="32"/>
        <v>12.244897959183675</v>
      </c>
      <c r="AE39" s="4">
        <f t="shared" si="32"/>
        <v>10.714285714285714</v>
      </c>
      <c r="AF39" s="4">
        <f t="shared" si="32"/>
        <v>9.5238095238095237</v>
      </c>
      <c r="AG39" s="14">
        <f t="shared" si="32"/>
        <v>8.5714285714285712</v>
      </c>
    </row>
    <row r="40" spans="1:33" x14ac:dyDescent="0.2">
      <c r="A40" s="192"/>
      <c r="B40" s="48"/>
      <c r="G40" s="183">
        <f t="shared" si="7"/>
        <v>210</v>
      </c>
      <c r="H40" s="184"/>
      <c r="I40" s="13">
        <f t="shared" si="8"/>
        <v>14</v>
      </c>
      <c r="J40" s="4">
        <f t="shared" si="9"/>
        <v>28</v>
      </c>
      <c r="K40" s="4">
        <f t="shared" si="10"/>
        <v>42</v>
      </c>
      <c r="L40" s="4">
        <f t="shared" si="11"/>
        <v>56</v>
      </c>
      <c r="M40" s="4">
        <f t="shared" si="12"/>
        <v>70</v>
      </c>
      <c r="N40" s="4">
        <f t="shared" si="13"/>
        <v>84</v>
      </c>
      <c r="O40" s="4">
        <f t="shared" si="14"/>
        <v>98</v>
      </c>
      <c r="P40" s="4">
        <f t="shared" si="15"/>
        <v>112</v>
      </c>
      <c r="Q40" s="4">
        <f t="shared" si="16"/>
        <v>126</v>
      </c>
      <c r="R40" s="14">
        <f t="shared" si="17"/>
        <v>140</v>
      </c>
      <c r="S40" s="32">
        <f t="shared" si="18"/>
        <v>0.17857142857142858</v>
      </c>
      <c r="V40" s="183">
        <f t="shared" si="19"/>
        <v>210</v>
      </c>
      <c r="W40" s="184"/>
      <c r="X40" s="13">
        <f t="shared" ref="X40:AG40" si="33">$C$25*100*60/($R17*$E$21*X$26)</f>
        <v>71.428571428571431</v>
      </c>
      <c r="Y40" s="4">
        <f t="shared" si="33"/>
        <v>35.714285714285715</v>
      </c>
      <c r="Z40" s="4">
        <f t="shared" si="33"/>
        <v>23.80952380952381</v>
      </c>
      <c r="AA40" s="4">
        <f t="shared" si="33"/>
        <v>17.857142857142858</v>
      </c>
      <c r="AB40" s="4">
        <f t="shared" si="33"/>
        <v>14.285714285714286</v>
      </c>
      <c r="AC40" s="4">
        <f t="shared" si="33"/>
        <v>11.904761904761905</v>
      </c>
      <c r="AD40" s="4">
        <f t="shared" si="33"/>
        <v>10.204081632653061</v>
      </c>
      <c r="AE40" s="4">
        <f t="shared" si="33"/>
        <v>8.9285714285714288</v>
      </c>
      <c r="AF40" s="4">
        <f t="shared" si="33"/>
        <v>7.9365079365079367</v>
      </c>
      <c r="AG40" s="14">
        <f t="shared" si="33"/>
        <v>7.1428571428571432</v>
      </c>
    </row>
    <row r="41" spans="1:33" x14ac:dyDescent="0.2">
      <c r="A41" s="192"/>
      <c r="B41" s="48"/>
      <c r="G41" s="183">
        <f t="shared" si="7"/>
        <v>245</v>
      </c>
      <c r="H41" s="184"/>
      <c r="I41" s="13">
        <f t="shared" si="8"/>
        <v>16.333333333333332</v>
      </c>
      <c r="J41" s="4">
        <f t="shared" si="9"/>
        <v>32.666666666666664</v>
      </c>
      <c r="K41" s="4">
        <f t="shared" si="10"/>
        <v>49</v>
      </c>
      <c r="L41" s="4">
        <f t="shared" si="11"/>
        <v>65.333333333333329</v>
      </c>
      <c r="M41" s="4">
        <f t="shared" si="12"/>
        <v>81.666666666666671</v>
      </c>
      <c r="N41" s="4">
        <f t="shared" si="13"/>
        <v>98</v>
      </c>
      <c r="O41" s="4">
        <f t="shared" si="14"/>
        <v>114.33333333333333</v>
      </c>
      <c r="P41" s="4">
        <f t="shared" si="15"/>
        <v>130.66666666666666</v>
      </c>
      <c r="Q41" s="4">
        <f t="shared" si="16"/>
        <v>147</v>
      </c>
      <c r="R41" s="14">
        <f t="shared" si="17"/>
        <v>163.33333333333334</v>
      </c>
      <c r="S41" s="32">
        <f t="shared" si="18"/>
        <v>0.15306122448979592</v>
      </c>
      <c r="V41" s="183">
        <f t="shared" si="19"/>
        <v>245</v>
      </c>
      <c r="W41" s="184"/>
      <c r="X41" s="13">
        <f t="shared" ref="X41:AG41" si="34">$C$25*100*60/($R18*$E$21*X$26)</f>
        <v>61.224489795918366</v>
      </c>
      <c r="Y41" s="4">
        <f t="shared" si="34"/>
        <v>30.612244897959183</v>
      </c>
      <c r="Z41" s="4">
        <f t="shared" si="34"/>
        <v>20.408163265306122</v>
      </c>
      <c r="AA41" s="4">
        <f t="shared" si="34"/>
        <v>15.306122448979592</v>
      </c>
      <c r="AB41" s="4">
        <f t="shared" si="34"/>
        <v>12.244897959183673</v>
      </c>
      <c r="AC41" s="4">
        <f t="shared" si="34"/>
        <v>10.204081632653061</v>
      </c>
      <c r="AD41" s="4">
        <f t="shared" si="34"/>
        <v>8.7463556851311957</v>
      </c>
      <c r="AE41" s="4">
        <f t="shared" si="34"/>
        <v>7.6530612244897958</v>
      </c>
      <c r="AF41" s="4">
        <f t="shared" si="34"/>
        <v>6.8027210884353737</v>
      </c>
      <c r="AG41" s="14">
        <f t="shared" si="34"/>
        <v>6.1224489795918364</v>
      </c>
    </row>
    <row r="42" spans="1:33" x14ac:dyDescent="0.2">
      <c r="A42" s="192"/>
      <c r="B42" s="48"/>
      <c r="G42" s="183">
        <f t="shared" si="7"/>
        <v>280</v>
      </c>
      <c r="H42" s="184"/>
      <c r="I42" s="13">
        <f t="shared" si="8"/>
        <v>18.666666666666668</v>
      </c>
      <c r="J42" s="4">
        <f t="shared" si="9"/>
        <v>37.333333333333336</v>
      </c>
      <c r="K42" s="4">
        <f t="shared" si="10"/>
        <v>56</v>
      </c>
      <c r="L42" s="4">
        <f t="shared" si="11"/>
        <v>74.666666666666671</v>
      </c>
      <c r="M42" s="4">
        <f t="shared" si="12"/>
        <v>93.333333333333343</v>
      </c>
      <c r="N42" s="4">
        <f t="shared" si="13"/>
        <v>112</v>
      </c>
      <c r="O42" s="4">
        <f t="shared" si="14"/>
        <v>130.66666666666666</v>
      </c>
      <c r="P42" s="4">
        <f t="shared" si="15"/>
        <v>149.33333333333334</v>
      </c>
      <c r="Q42" s="4">
        <f t="shared" si="16"/>
        <v>168</v>
      </c>
      <c r="R42" s="14">
        <f t="shared" si="17"/>
        <v>186.66666666666669</v>
      </c>
      <c r="S42" s="32">
        <f t="shared" si="18"/>
        <v>0.13392857142857142</v>
      </c>
      <c r="V42" s="183">
        <f t="shared" si="19"/>
        <v>280</v>
      </c>
      <c r="W42" s="184"/>
      <c r="X42" s="13">
        <f t="shared" ref="X42:AG42" si="35">$C$25*100*60/($R19*$E$21*X$26)</f>
        <v>53.571428571428569</v>
      </c>
      <c r="Y42" s="4">
        <f t="shared" si="35"/>
        <v>26.785714285714285</v>
      </c>
      <c r="Z42" s="4">
        <f t="shared" si="35"/>
        <v>17.857142857142858</v>
      </c>
      <c r="AA42" s="4">
        <f t="shared" si="35"/>
        <v>13.392857142857142</v>
      </c>
      <c r="AB42" s="4">
        <f t="shared" si="35"/>
        <v>10.714285714285714</v>
      </c>
      <c r="AC42" s="4">
        <f t="shared" si="35"/>
        <v>8.9285714285714288</v>
      </c>
      <c r="AD42" s="4">
        <f t="shared" si="35"/>
        <v>7.6530612244897958</v>
      </c>
      <c r="AE42" s="4">
        <f t="shared" si="35"/>
        <v>6.6964285714285712</v>
      </c>
      <c r="AF42" s="4">
        <f t="shared" si="35"/>
        <v>5.9523809523809526</v>
      </c>
      <c r="AG42" s="14">
        <f t="shared" si="35"/>
        <v>5.3571428571428568</v>
      </c>
    </row>
    <row r="43" spans="1:33" x14ac:dyDescent="0.2">
      <c r="A43" s="192"/>
      <c r="B43" s="48"/>
      <c r="G43" s="183">
        <f t="shared" si="7"/>
        <v>350</v>
      </c>
      <c r="H43" s="184"/>
      <c r="I43" s="13">
        <f t="shared" si="8"/>
        <v>23.333333333333336</v>
      </c>
      <c r="J43" s="4">
        <f t="shared" si="9"/>
        <v>46.666666666666671</v>
      </c>
      <c r="K43" s="4">
        <f t="shared" si="10"/>
        <v>70</v>
      </c>
      <c r="L43" s="4">
        <f t="shared" si="11"/>
        <v>93.333333333333343</v>
      </c>
      <c r="M43" s="4">
        <f t="shared" si="12"/>
        <v>116.66666666666667</v>
      </c>
      <c r="N43" s="4">
        <f t="shared" si="13"/>
        <v>140</v>
      </c>
      <c r="O43" s="4">
        <f t="shared" si="14"/>
        <v>163.33333333333331</v>
      </c>
      <c r="P43" s="4">
        <f t="shared" si="15"/>
        <v>186.66666666666669</v>
      </c>
      <c r="Q43" s="4">
        <f t="shared" si="16"/>
        <v>210</v>
      </c>
      <c r="R43" s="14">
        <f t="shared" si="17"/>
        <v>233.33333333333334</v>
      </c>
      <c r="S43" s="32">
        <f t="shared" si="18"/>
        <v>0.10714285714285714</v>
      </c>
      <c r="V43" s="183">
        <f t="shared" si="19"/>
        <v>350</v>
      </c>
      <c r="W43" s="184"/>
      <c r="X43" s="13">
        <f t="shared" ref="X43:AG43" si="36">$C$25*100*60/($R20*$E$21*X$26)</f>
        <v>42.857142857142854</v>
      </c>
      <c r="Y43" s="4">
        <f t="shared" si="36"/>
        <v>21.428571428571427</v>
      </c>
      <c r="Z43" s="4">
        <f t="shared" si="36"/>
        <v>14.285714285714286</v>
      </c>
      <c r="AA43" s="4">
        <f t="shared" si="36"/>
        <v>10.714285714285714</v>
      </c>
      <c r="AB43" s="4">
        <f t="shared" si="36"/>
        <v>8.5714285714285712</v>
      </c>
      <c r="AC43" s="4">
        <f t="shared" si="36"/>
        <v>7.1428571428571432</v>
      </c>
      <c r="AD43" s="4">
        <f t="shared" si="36"/>
        <v>6.1224489795918373</v>
      </c>
      <c r="AE43" s="4">
        <f t="shared" si="36"/>
        <v>5.3571428571428568</v>
      </c>
      <c r="AF43" s="4">
        <f t="shared" si="36"/>
        <v>4.7619047619047619</v>
      </c>
      <c r="AG43" s="14">
        <f t="shared" si="36"/>
        <v>4.2857142857142856</v>
      </c>
    </row>
    <row r="44" spans="1:33" ht="13.5" thickBot="1" x14ac:dyDescent="0.25">
      <c r="A44" s="193"/>
      <c r="B44" s="48"/>
      <c r="G44" s="227">
        <f t="shared" si="7"/>
        <v>420</v>
      </c>
      <c r="H44" s="228"/>
      <c r="I44" s="15">
        <f t="shared" si="8"/>
        <v>28</v>
      </c>
      <c r="J44" s="16">
        <f t="shared" si="9"/>
        <v>56</v>
      </c>
      <c r="K44" s="16">
        <f t="shared" si="10"/>
        <v>84</v>
      </c>
      <c r="L44" s="16">
        <f t="shared" si="11"/>
        <v>112</v>
      </c>
      <c r="M44" s="16">
        <f t="shared" si="12"/>
        <v>140</v>
      </c>
      <c r="N44" s="16">
        <f t="shared" si="13"/>
        <v>168</v>
      </c>
      <c r="O44" s="16">
        <f t="shared" si="14"/>
        <v>196</v>
      </c>
      <c r="P44" s="16">
        <f t="shared" si="15"/>
        <v>224</v>
      </c>
      <c r="Q44" s="16">
        <f t="shared" si="16"/>
        <v>252</v>
      </c>
      <c r="R44" s="17">
        <f t="shared" si="17"/>
        <v>280</v>
      </c>
      <c r="S44" s="33">
        <f t="shared" si="18"/>
        <v>8.9285714285714288E-2</v>
      </c>
      <c r="V44" s="227">
        <f t="shared" si="19"/>
        <v>420</v>
      </c>
      <c r="W44" s="228"/>
      <c r="X44" s="15">
        <f t="shared" ref="X44:AG44" si="37">$C$25*100*60/($R21*$E$21*X$26)</f>
        <v>35.714285714285715</v>
      </c>
      <c r="Y44" s="16">
        <f t="shared" si="37"/>
        <v>17.857142857142858</v>
      </c>
      <c r="Z44" s="16">
        <f t="shared" si="37"/>
        <v>11.904761904761905</v>
      </c>
      <c r="AA44" s="16">
        <f t="shared" si="37"/>
        <v>8.9285714285714288</v>
      </c>
      <c r="AB44" s="16">
        <f t="shared" si="37"/>
        <v>7.1428571428571432</v>
      </c>
      <c r="AC44" s="16">
        <f t="shared" si="37"/>
        <v>5.9523809523809526</v>
      </c>
      <c r="AD44" s="16">
        <f t="shared" si="37"/>
        <v>5.1020408163265305</v>
      </c>
      <c r="AE44" s="16">
        <f t="shared" si="37"/>
        <v>4.4642857142857144</v>
      </c>
      <c r="AF44" s="16">
        <f t="shared" si="37"/>
        <v>3.9682539682539684</v>
      </c>
      <c r="AG44" s="17">
        <f t="shared" si="37"/>
        <v>3.5714285714285716</v>
      </c>
    </row>
  </sheetData>
  <sheetProtection password="DDA1" sheet="1" objects="1" scenarios="1"/>
  <mergeCells count="82">
    <mergeCell ref="G42:H42"/>
    <mergeCell ref="G43:H43"/>
    <mergeCell ref="G44:H44"/>
    <mergeCell ref="G36:H36"/>
    <mergeCell ref="G37:H37"/>
    <mergeCell ref="G38:H38"/>
    <mergeCell ref="G39:H39"/>
    <mergeCell ref="G40:H40"/>
    <mergeCell ref="G41:H41"/>
    <mergeCell ref="I2:J2"/>
    <mergeCell ref="V27:W27"/>
    <mergeCell ref="V29:W29"/>
    <mergeCell ref="G33:H33"/>
    <mergeCell ref="G34:H34"/>
    <mergeCell ref="V33:W33"/>
    <mergeCell ref="V30:W30"/>
    <mergeCell ref="V31:W31"/>
    <mergeCell ref="V32:W32"/>
    <mergeCell ref="S25:S26"/>
    <mergeCell ref="G31:H31"/>
    <mergeCell ref="G32:H32"/>
    <mergeCell ref="R7:S7"/>
    <mergeCell ref="V28:W28"/>
    <mergeCell ref="R8:S8"/>
    <mergeCell ref="P12:Q12"/>
    <mergeCell ref="G35:H35"/>
    <mergeCell ref="V34:W34"/>
    <mergeCell ref="V35:W35"/>
    <mergeCell ref="V36:W36"/>
    <mergeCell ref="V37:W37"/>
    <mergeCell ref="AC2:AD2"/>
    <mergeCell ref="AC3:AD3"/>
    <mergeCell ref="V24:AG24"/>
    <mergeCell ref="R5:S5"/>
    <mergeCell ref="R6:S6"/>
    <mergeCell ref="R9:S9"/>
    <mergeCell ref="R10:S10"/>
    <mergeCell ref="R11:S11"/>
    <mergeCell ref="R12:S12"/>
    <mergeCell ref="G24:S24"/>
    <mergeCell ref="I3:J3"/>
    <mergeCell ref="P13:Q13"/>
    <mergeCell ref="I22:N22"/>
    <mergeCell ref="P18:Q18"/>
    <mergeCell ref="P19:Q19"/>
    <mergeCell ref="P20:Q20"/>
    <mergeCell ref="V41:W41"/>
    <mergeCell ref="V42:W42"/>
    <mergeCell ref="V43:W43"/>
    <mergeCell ref="V44:W44"/>
    <mergeCell ref="V38:W38"/>
    <mergeCell ref="V39:W39"/>
    <mergeCell ref="V40:W40"/>
    <mergeCell ref="C10:F13"/>
    <mergeCell ref="C14:E14"/>
    <mergeCell ref="C24:D24"/>
    <mergeCell ref="G30:H30"/>
    <mergeCell ref="C26:D27"/>
    <mergeCell ref="G27:H27"/>
    <mergeCell ref="G29:H29"/>
    <mergeCell ref="A24:A44"/>
    <mergeCell ref="A1:A21"/>
    <mergeCell ref="P5:Q5"/>
    <mergeCell ref="P6:Q6"/>
    <mergeCell ref="P7:Q7"/>
    <mergeCell ref="P8:Q8"/>
    <mergeCell ref="P9:Q9"/>
    <mergeCell ref="P4:Q4"/>
    <mergeCell ref="P10:Q10"/>
    <mergeCell ref="G28:H28"/>
    <mergeCell ref="P21:Q21"/>
    <mergeCell ref="P14:Q14"/>
    <mergeCell ref="P15:Q15"/>
    <mergeCell ref="P16:Q16"/>
    <mergeCell ref="P17:Q17"/>
    <mergeCell ref="P11:Q11"/>
    <mergeCell ref="R4:S4"/>
    <mergeCell ref="P2:Q3"/>
    <mergeCell ref="P1:S1"/>
    <mergeCell ref="V3:W3"/>
    <mergeCell ref="V1:X1"/>
    <mergeCell ref="V2:X2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6387" r:id="rId5">
          <objectPr defaultSize="0" autoPict="0" r:id="rId6">
            <anchor moveWithCells="1">
              <from>
                <xdr:col>10</xdr:col>
                <xdr:colOff>171450</xdr:colOff>
                <xdr:row>1</xdr:row>
                <xdr:rowOff>85725</xdr:rowOff>
              </from>
              <to>
                <xdr:col>10</xdr:col>
                <xdr:colOff>352425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6387" r:id="rId5"/>
      </mc:Fallback>
    </mc:AlternateContent>
    <mc:AlternateContent xmlns:mc="http://schemas.openxmlformats.org/markup-compatibility/2006">
      <mc:Choice Requires="x14">
        <oleObject progId="CorelDraw.Graphic.7" shapeId="16388" r:id="rId7">
          <objectPr defaultSize="0" autoPict="0" r:id="rId8">
            <anchor moveWithCells="1">
              <from>
                <xdr:col>11</xdr:col>
                <xdr:colOff>95250</xdr:colOff>
                <xdr:row>1</xdr:row>
                <xdr:rowOff>57150</xdr:rowOff>
              </from>
              <to>
                <xdr:col>11</xdr:col>
                <xdr:colOff>419100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6388" r:id="rId7"/>
      </mc:Fallback>
    </mc:AlternateContent>
    <mc:AlternateContent xmlns:mc="http://schemas.openxmlformats.org/markup-compatibility/2006">
      <mc:Choice Requires="x14">
        <oleObject progId="CorelDraw.Graphic.7" shapeId="16389" r:id="rId9">
          <objectPr defaultSize="0" autoPict="0" r:id="rId10">
            <anchor moveWithCells="1">
              <from>
                <xdr:col>12</xdr:col>
                <xdr:colOff>76200</xdr:colOff>
                <xdr:row>0</xdr:row>
                <xdr:rowOff>285750</xdr:rowOff>
              </from>
              <to>
                <xdr:col>12</xdr:col>
                <xdr:colOff>400050</xdr:colOff>
                <xdr:row>1</xdr:row>
                <xdr:rowOff>295275</xdr:rowOff>
              </to>
            </anchor>
          </objectPr>
        </oleObject>
      </mc:Choice>
      <mc:Fallback>
        <oleObject progId="CorelDraw.Graphic.7" shapeId="16389" r:id="rId9"/>
      </mc:Fallback>
    </mc:AlternateContent>
    <mc:AlternateContent xmlns:mc="http://schemas.openxmlformats.org/markup-compatibility/2006">
      <mc:Choice Requires="x14">
        <oleObject progId="CorelDraw.Graphic.7" shapeId="16392" r:id="rId11">
          <objectPr defaultSize="0" autoPict="0" r:id="rId6">
            <anchor moveWithCells="1">
              <from>
                <xdr:col>30</xdr:col>
                <xdr:colOff>190500</xdr:colOff>
                <xdr:row>1</xdr:row>
                <xdr:rowOff>66675</xdr:rowOff>
              </from>
              <to>
                <xdr:col>30</xdr:col>
                <xdr:colOff>361950</xdr:colOff>
                <xdr:row>1</xdr:row>
                <xdr:rowOff>219075</xdr:rowOff>
              </to>
            </anchor>
          </objectPr>
        </oleObject>
      </mc:Choice>
      <mc:Fallback>
        <oleObject progId="CorelDraw.Graphic.7" shapeId="16392" r:id="rId11"/>
      </mc:Fallback>
    </mc:AlternateContent>
    <mc:AlternateContent xmlns:mc="http://schemas.openxmlformats.org/markup-compatibility/2006">
      <mc:Choice Requires="x14">
        <oleObject progId="CorelDraw.Graphic.7" shapeId="16393" r:id="rId12">
          <objectPr defaultSize="0" autoPict="0" r:id="rId8">
            <anchor moveWithCells="1">
              <from>
                <xdr:col>31</xdr:col>
                <xdr:colOff>123825</xdr:colOff>
                <xdr:row>1</xdr:row>
                <xdr:rowOff>66675</xdr:rowOff>
              </from>
              <to>
                <xdr:col>31</xdr:col>
                <xdr:colOff>457200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6393" r:id="rId12"/>
      </mc:Fallback>
    </mc:AlternateContent>
    <mc:AlternateContent xmlns:mc="http://schemas.openxmlformats.org/markup-compatibility/2006">
      <mc:Choice Requires="x14">
        <oleObject progId="CorelDraw.Graphic.7" shapeId="16394" r:id="rId13">
          <objectPr defaultSize="0" autoPict="0" r:id="rId10">
            <anchor moveWithCells="1">
              <from>
                <xdr:col>32</xdr:col>
                <xdr:colOff>114300</xdr:colOff>
                <xdr:row>1</xdr:row>
                <xdr:rowOff>0</xdr:rowOff>
              </from>
              <to>
                <xdr:col>32</xdr:col>
                <xdr:colOff>438150</xdr:colOff>
                <xdr:row>2</xdr:row>
                <xdr:rowOff>9525</xdr:rowOff>
              </to>
            </anchor>
          </objectPr>
        </oleObject>
      </mc:Choice>
      <mc:Fallback>
        <oleObject progId="CorelDraw.Graphic.7" shapeId="16394" r:id="rId1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showZeros="0" topLeftCell="D1" zoomScaleNormal="100" workbookViewId="0">
      <selection activeCell="Z12" sqref="Z12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103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313" t="s">
        <v>77</v>
      </c>
      <c r="W1" s="258"/>
      <c r="X1" s="314"/>
      <c r="Y1" s="119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315" t="s">
        <v>79</v>
      </c>
      <c r="W2" s="316"/>
      <c r="X2" s="317"/>
      <c r="Y2" s="179"/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260" t="s">
        <v>45</v>
      </c>
      <c r="W3" s="261"/>
      <c r="X3" s="108" t="s">
        <v>3</v>
      </c>
      <c r="Y3" s="178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9</v>
      </c>
      <c r="J4" s="6">
        <v>1</v>
      </c>
      <c r="K4" s="63">
        <f t="shared" ref="K4:K21" si="0">AE4*$N4</f>
        <v>1.756</v>
      </c>
      <c r="L4" s="36">
        <f t="shared" ref="L4:L21" si="1">AF4*$N4</f>
        <v>0.91999999999999993</v>
      </c>
      <c r="M4" s="36">
        <f t="shared" ref="M4:M21" si="2">AG4*$N4</f>
        <v>0.2</v>
      </c>
      <c r="N4" s="90">
        <v>0.4</v>
      </c>
      <c r="P4" s="189">
        <f t="shared" ref="P4:P21" si="3">$E$15*$E$18/60*R4</f>
        <v>1.3888888888888888</v>
      </c>
      <c r="Q4" s="190"/>
      <c r="R4" s="185">
        <v>40</v>
      </c>
      <c r="S4" s="186"/>
      <c r="V4" s="113" t="s">
        <v>80</v>
      </c>
      <c r="W4" s="114"/>
      <c r="X4" s="102" t="s">
        <v>81</v>
      </c>
      <c r="Y4" s="118"/>
      <c r="Z4" s="118"/>
      <c r="AC4" s="5" t="s">
        <v>9</v>
      </c>
      <c r="AD4" s="86">
        <v>1</v>
      </c>
      <c r="AE4" s="95">
        <v>4.3899999999999997</v>
      </c>
      <c r="AF4" s="95">
        <v>2.2999999999999998</v>
      </c>
      <c r="AG4" s="96">
        <v>0.5</v>
      </c>
    </row>
    <row r="5" spans="1:33" x14ac:dyDescent="0.2">
      <c r="A5" s="195"/>
      <c r="B5" s="50"/>
      <c r="I5" s="5"/>
      <c r="J5" s="6">
        <v>2</v>
      </c>
      <c r="K5" s="63">
        <f t="shared" si="0"/>
        <v>2.3050000000000002</v>
      </c>
      <c r="L5" s="36">
        <f t="shared" si="1"/>
        <v>1.1499999999999999</v>
      </c>
      <c r="M5" s="36">
        <f t="shared" si="2"/>
        <v>0.25</v>
      </c>
      <c r="N5" s="90">
        <v>0.5</v>
      </c>
      <c r="P5" s="189">
        <f t="shared" si="3"/>
        <v>1.7361111111111112</v>
      </c>
      <c r="Q5" s="190"/>
      <c r="R5" s="185">
        <v>50</v>
      </c>
      <c r="S5" s="186"/>
      <c r="V5" s="109" t="s">
        <v>82</v>
      </c>
      <c r="W5" s="110"/>
      <c r="X5" s="104">
        <v>0.8</v>
      </c>
      <c r="Y5" s="118"/>
      <c r="Z5" s="118"/>
      <c r="AC5" s="5"/>
      <c r="AD5" s="6">
        <v>2</v>
      </c>
      <c r="AE5" s="95">
        <v>4.6100000000000003</v>
      </c>
      <c r="AF5" s="95">
        <v>2.2999999999999998</v>
      </c>
      <c r="AG5" s="96">
        <v>0.5</v>
      </c>
    </row>
    <row r="6" spans="1:33" x14ac:dyDescent="0.2">
      <c r="A6" s="195"/>
      <c r="B6" s="50"/>
      <c r="I6" s="7"/>
      <c r="J6" s="8">
        <v>3</v>
      </c>
      <c r="K6" s="64">
        <f t="shared" si="0"/>
        <v>2.9099999999999997</v>
      </c>
      <c r="L6" s="37">
        <f t="shared" si="1"/>
        <v>1.38</v>
      </c>
      <c r="M6" s="37">
        <f t="shared" si="2"/>
        <v>0.36</v>
      </c>
      <c r="N6" s="91">
        <v>0.6</v>
      </c>
      <c r="P6" s="189">
        <f t="shared" si="3"/>
        <v>2.0833333333333335</v>
      </c>
      <c r="Q6" s="190"/>
      <c r="R6" s="204">
        <v>60</v>
      </c>
      <c r="S6" s="205"/>
      <c r="V6" s="109" t="s">
        <v>69</v>
      </c>
      <c r="W6" s="110"/>
      <c r="X6" s="104" t="s">
        <v>83</v>
      </c>
      <c r="Y6" s="118"/>
      <c r="Z6" s="118"/>
      <c r="AC6" s="7"/>
      <c r="AD6" s="8">
        <v>3</v>
      </c>
      <c r="AE6" s="97">
        <v>4.8499999999999996</v>
      </c>
      <c r="AF6" s="97">
        <v>2.2999999999999998</v>
      </c>
      <c r="AG6" s="98">
        <v>0.6</v>
      </c>
    </row>
    <row r="7" spans="1:33" x14ac:dyDescent="0.2">
      <c r="A7" s="195"/>
      <c r="B7" s="50"/>
      <c r="I7" s="5" t="s">
        <v>11</v>
      </c>
      <c r="J7" s="6">
        <v>1</v>
      </c>
      <c r="K7" s="63">
        <f t="shared" si="0"/>
        <v>3.3319999999999999</v>
      </c>
      <c r="L7" s="36">
        <f t="shared" si="1"/>
        <v>2.0999999999999996</v>
      </c>
      <c r="M7" s="36">
        <f t="shared" si="2"/>
        <v>0.42</v>
      </c>
      <c r="N7" s="90">
        <v>0.7</v>
      </c>
      <c r="P7" s="189">
        <f t="shared" si="3"/>
        <v>2.4305555555555558</v>
      </c>
      <c r="Q7" s="190"/>
      <c r="R7" s="204">
        <v>70</v>
      </c>
      <c r="S7" s="205"/>
      <c r="V7" s="109"/>
      <c r="W7" s="110"/>
      <c r="X7" s="104"/>
      <c r="Y7" s="117"/>
      <c r="Z7" s="118"/>
      <c r="AC7" s="5" t="s">
        <v>11</v>
      </c>
      <c r="AD7" s="6">
        <v>1</v>
      </c>
      <c r="AE7" s="95">
        <v>4.76</v>
      </c>
      <c r="AF7" s="95">
        <v>3</v>
      </c>
      <c r="AG7" s="96">
        <v>0.6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4</v>
      </c>
      <c r="L8" s="36">
        <f t="shared" si="1"/>
        <v>2.4000000000000004</v>
      </c>
      <c r="M8" s="36">
        <f t="shared" si="2"/>
        <v>0.55999999999999994</v>
      </c>
      <c r="N8" s="90">
        <v>0.8</v>
      </c>
      <c r="P8" s="189">
        <f t="shared" si="3"/>
        <v>2.7777777777777777</v>
      </c>
      <c r="Q8" s="190"/>
      <c r="R8" s="185">
        <v>80</v>
      </c>
      <c r="S8" s="186"/>
      <c r="V8" s="109"/>
      <c r="W8" s="110"/>
      <c r="X8" s="104"/>
      <c r="Y8" s="117"/>
      <c r="Z8" s="118"/>
      <c r="AC8" s="5"/>
      <c r="AD8" s="6">
        <v>2</v>
      </c>
      <c r="AE8" s="95">
        <v>5</v>
      </c>
      <c r="AF8" s="95">
        <v>3</v>
      </c>
      <c r="AG8" s="96">
        <v>0.7</v>
      </c>
    </row>
    <row r="9" spans="1:33" x14ac:dyDescent="0.2">
      <c r="A9" s="195"/>
      <c r="B9" s="50"/>
      <c r="I9" s="7"/>
      <c r="J9" s="8">
        <v>3</v>
      </c>
      <c r="K9" s="64">
        <f t="shared" si="0"/>
        <v>3.7600000000000002</v>
      </c>
      <c r="L9" s="37">
        <f t="shared" si="1"/>
        <v>2.4000000000000004</v>
      </c>
      <c r="M9" s="37">
        <f t="shared" si="2"/>
        <v>0.55999999999999994</v>
      </c>
      <c r="N9" s="91">
        <v>0.8</v>
      </c>
      <c r="P9" s="189">
        <f t="shared" si="3"/>
        <v>3.125</v>
      </c>
      <c r="Q9" s="190"/>
      <c r="R9" s="204">
        <v>90</v>
      </c>
      <c r="S9" s="205"/>
      <c r="V9" s="109"/>
      <c r="W9" s="110"/>
      <c r="X9" s="104"/>
      <c r="Y9" s="117"/>
      <c r="Z9" s="118"/>
      <c r="AC9" s="7"/>
      <c r="AD9" s="8">
        <v>3</v>
      </c>
      <c r="AE9" s="97">
        <v>4.7</v>
      </c>
      <c r="AF9" s="97">
        <v>3</v>
      </c>
      <c r="AG9" s="98">
        <v>0.7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13</v>
      </c>
      <c r="J10" s="6">
        <v>1</v>
      </c>
      <c r="K10" s="63">
        <f t="shared" si="0"/>
        <v>4.05</v>
      </c>
      <c r="L10" s="36">
        <f t="shared" si="1"/>
        <v>3.15</v>
      </c>
      <c r="M10" s="36">
        <f t="shared" si="2"/>
        <v>0.63</v>
      </c>
      <c r="N10" s="90">
        <v>0.9</v>
      </c>
      <c r="P10" s="189">
        <f t="shared" si="3"/>
        <v>3.4722222222222223</v>
      </c>
      <c r="Q10" s="190"/>
      <c r="R10" s="204">
        <v>100</v>
      </c>
      <c r="S10" s="205"/>
      <c r="V10" s="111"/>
      <c r="W10" s="112"/>
      <c r="X10" s="106"/>
      <c r="Y10" s="117"/>
      <c r="Z10" s="118"/>
      <c r="AC10" s="5" t="s">
        <v>13</v>
      </c>
      <c r="AD10" s="6">
        <v>1</v>
      </c>
      <c r="AE10" s="95">
        <v>4.5</v>
      </c>
      <c r="AF10" s="95">
        <v>3.5</v>
      </c>
      <c r="AG10" s="96">
        <v>0.7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3.9600000000000004</v>
      </c>
      <c r="L11" s="36">
        <f t="shared" si="1"/>
        <v>3.15</v>
      </c>
      <c r="M11" s="36">
        <f t="shared" si="2"/>
        <v>0.63</v>
      </c>
      <c r="N11" s="90">
        <v>0.9</v>
      </c>
      <c r="P11" s="189">
        <f t="shared" si="3"/>
        <v>3.8194444444444446</v>
      </c>
      <c r="Q11" s="190"/>
      <c r="R11" s="185">
        <v>110</v>
      </c>
      <c r="S11" s="186"/>
      <c r="AC11" s="5"/>
      <c r="AD11" s="6">
        <v>2</v>
      </c>
      <c r="AE11" s="95">
        <v>4.4000000000000004</v>
      </c>
      <c r="AF11" s="95">
        <v>3.5</v>
      </c>
      <c r="AG11" s="96">
        <v>0.7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3.87</v>
      </c>
      <c r="L12" s="37">
        <f t="shared" si="1"/>
        <v>3.15</v>
      </c>
      <c r="M12" s="37">
        <f t="shared" si="2"/>
        <v>0.54</v>
      </c>
      <c r="N12" s="91">
        <v>0.9</v>
      </c>
      <c r="P12" s="189">
        <f t="shared" si="3"/>
        <v>4.166666666666667</v>
      </c>
      <c r="Q12" s="190"/>
      <c r="R12" s="204">
        <v>120</v>
      </c>
      <c r="S12" s="205"/>
      <c r="AC12" s="7"/>
      <c r="AD12" s="8">
        <v>3</v>
      </c>
      <c r="AE12" s="97">
        <v>4.3</v>
      </c>
      <c r="AF12" s="97">
        <v>3.5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16</v>
      </c>
      <c r="J13" s="6">
        <v>1</v>
      </c>
      <c r="K13" s="63">
        <f t="shared" si="0"/>
        <v>3.42</v>
      </c>
      <c r="L13" s="36">
        <f t="shared" si="1"/>
        <v>2.7</v>
      </c>
      <c r="M13" s="36">
        <f t="shared" si="2"/>
        <v>0.45</v>
      </c>
      <c r="N13" s="90">
        <v>0.9</v>
      </c>
      <c r="P13" s="189">
        <f t="shared" si="3"/>
        <v>2.7777777777777777</v>
      </c>
      <c r="Q13" s="190"/>
      <c r="R13" s="157">
        <f t="shared" ref="R13:R21" si="4">R4*$C$28</f>
        <v>80</v>
      </c>
      <c r="S13" s="158" t="str">
        <f t="shared" ref="S13:S21" si="5">CONCATENATE(R4,$D$28,$C$28)</f>
        <v>40  x  2</v>
      </c>
      <c r="AC13" s="5" t="s">
        <v>16</v>
      </c>
      <c r="AD13" s="6">
        <v>1</v>
      </c>
      <c r="AE13" s="95">
        <v>3.8</v>
      </c>
      <c r="AF13" s="95">
        <v>3</v>
      </c>
      <c r="AG13" s="96">
        <v>0.5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3.42</v>
      </c>
      <c r="L14" s="36">
        <f t="shared" si="1"/>
        <v>2.3400000000000003</v>
      </c>
      <c r="M14" s="36">
        <f t="shared" si="2"/>
        <v>0.45</v>
      </c>
      <c r="N14" s="90">
        <v>0.9</v>
      </c>
      <c r="P14" s="189">
        <f t="shared" si="3"/>
        <v>3.4722222222222223</v>
      </c>
      <c r="Q14" s="190"/>
      <c r="R14" s="157">
        <f t="shared" si="4"/>
        <v>100</v>
      </c>
      <c r="S14" s="159" t="str">
        <f t="shared" si="5"/>
        <v>50  x  2</v>
      </c>
      <c r="AC14" s="5"/>
      <c r="AD14" s="6">
        <v>2</v>
      </c>
      <c r="AE14" s="95">
        <v>3.8</v>
      </c>
      <c r="AF14" s="95">
        <v>2.6</v>
      </c>
      <c r="AG14" s="96">
        <v>0.5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2.8800000000000003</v>
      </c>
      <c r="L15" s="37">
        <f t="shared" si="1"/>
        <v>2.16</v>
      </c>
      <c r="M15" s="37">
        <f t="shared" si="2"/>
        <v>0.36000000000000004</v>
      </c>
      <c r="N15" s="91">
        <v>0.9</v>
      </c>
      <c r="P15" s="189">
        <f t="shared" si="3"/>
        <v>4.166666666666667</v>
      </c>
      <c r="Q15" s="190"/>
      <c r="R15" s="157">
        <f t="shared" si="4"/>
        <v>120</v>
      </c>
      <c r="S15" s="159" t="str">
        <f t="shared" si="5"/>
        <v>60  x  2</v>
      </c>
      <c r="AC15" s="7"/>
      <c r="AD15" s="8">
        <v>3</v>
      </c>
      <c r="AE15" s="99">
        <v>3.2</v>
      </c>
      <c r="AF15" s="99">
        <v>2.4</v>
      </c>
      <c r="AG15" s="100">
        <v>0.4</v>
      </c>
    </row>
    <row r="16" spans="1:33" x14ac:dyDescent="0.2">
      <c r="A16" s="195"/>
      <c r="B16" s="50"/>
      <c r="C16" s="51" t="s">
        <v>30</v>
      </c>
      <c r="D16" s="53"/>
      <c r="E16" s="56">
        <v>0.3</v>
      </c>
      <c r="F16" s="11" t="s">
        <v>7</v>
      </c>
      <c r="I16" s="5" t="s">
        <v>100</v>
      </c>
      <c r="J16" s="6">
        <v>1</v>
      </c>
      <c r="K16" s="63">
        <f t="shared" si="0"/>
        <v>2.79</v>
      </c>
      <c r="L16" s="36">
        <f t="shared" si="1"/>
        <v>1.9800000000000002</v>
      </c>
      <c r="M16" s="36">
        <f t="shared" si="2"/>
        <v>0.27</v>
      </c>
      <c r="N16" s="90">
        <v>0.9</v>
      </c>
      <c r="P16" s="189">
        <f t="shared" si="3"/>
        <v>4.8611111111111116</v>
      </c>
      <c r="Q16" s="190"/>
      <c r="R16" s="157">
        <f t="shared" si="4"/>
        <v>140</v>
      </c>
      <c r="S16" s="159" t="str">
        <f t="shared" si="5"/>
        <v>70  x  2</v>
      </c>
      <c r="AC16" s="5" t="s">
        <v>100</v>
      </c>
      <c r="AD16" s="6">
        <v>1</v>
      </c>
      <c r="AE16" s="95">
        <v>3.1</v>
      </c>
      <c r="AF16" s="95">
        <v>2.2000000000000002</v>
      </c>
      <c r="AG16" s="96">
        <v>0.3</v>
      </c>
    </row>
    <row r="17" spans="1:33" x14ac:dyDescent="0.2">
      <c r="A17" s="195"/>
      <c r="B17" s="50"/>
      <c r="C17" s="51" t="s">
        <v>31</v>
      </c>
      <c r="D17" s="53"/>
      <c r="E17" s="56">
        <f>8/5</f>
        <v>1.6</v>
      </c>
      <c r="F17" s="11" t="s">
        <v>7</v>
      </c>
      <c r="I17" s="5"/>
      <c r="J17" s="6">
        <v>2</v>
      </c>
      <c r="K17" s="63">
        <f t="shared" si="0"/>
        <v>2.7</v>
      </c>
      <c r="L17" s="36">
        <f t="shared" si="1"/>
        <v>1.8</v>
      </c>
      <c r="M17" s="36">
        <f t="shared" si="2"/>
        <v>0.27</v>
      </c>
      <c r="N17" s="90">
        <v>0.9</v>
      </c>
      <c r="P17" s="189">
        <f t="shared" si="3"/>
        <v>5.5555555555555554</v>
      </c>
      <c r="Q17" s="190"/>
      <c r="R17" s="157">
        <f t="shared" si="4"/>
        <v>160</v>
      </c>
      <c r="S17" s="159" t="str">
        <f t="shared" si="5"/>
        <v>80  x  2</v>
      </c>
      <c r="AC17" s="5"/>
      <c r="AD17" s="6">
        <v>2</v>
      </c>
      <c r="AE17" s="95">
        <v>3</v>
      </c>
      <c r="AF17" s="95">
        <v>2</v>
      </c>
      <c r="AG17" s="96">
        <v>0.3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2.0833333333333335</v>
      </c>
      <c r="F18" s="11" t="s">
        <v>10</v>
      </c>
      <c r="I18" s="7"/>
      <c r="J18" s="8">
        <v>3</v>
      </c>
      <c r="K18" s="64">
        <f t="shared" si="0"/>
        <v>1.9800000000000002</v>
      </c>
      <c r="L18" s="37">
        <f t="shared" si="1"/>
        <v>1.4400000000000002</v>
      </c>
      <c r="M18" s="37">
        <f t="shared" si="2"/>
        <v>0.18000000000000002</v>
      </c>
      <c r="N18" s="91">
        <v>0.9</v>
      </c>
      <c r="P18" s="189">
        <f t="shared" si="3"/>
        <v>6.25</v>
      </c>
      <c r="Q18" s="190"/>
      <c r="R18" s="157">
        <f t="shared" si="4"/>
        <v>180</v>
      </c>
      <c r="S18" s="159" t="str">
        <f t="shared" si="5"/>
        <v>90  x  2</v>
      </c>
      <c r="AC18" s="7"/>
      <c r="AD18" s="8">
        <v>3</v>
      </c>
      <c r="AE18" s="97">
        <v>2.2000000000000002</v>
      </c>
      <c r="AF18" s="97">
        <v>1.6</v>
      </c>
      <c r="AG18" s="98">
        <v>0.2</v>
      </c>
    </row>
    <row r="19" spans="1:33" x14ac:dyDescent="0.2">
      <c r="A19" s="195"/>
      <c r="B19" s="50"/>
      <c r="C19" s="51" t="s">
        <v>12</v>
      </c>
      <c r="D19" s="53"/>
      <c r="E19" s="56">
        <v>100</v>
      </c>
      <c r="F19" s="11" t="s">
        <v>7</v>
      </c>
      <c r="I19" s="5" t="s">
        <v>101</v>
      </c>
      <c r="J19" s="6">
        <v>1</v>
      </c>
      <c r="K19" s="63">
        <f t="shared" si="0"/>
        <v>1.8</v>
      </c>
      <c r="L19" s="36">
        <f t="shared" si="1"/>
        <v>1.26</v>
      </c>
      <c r="M19" s="36">
        <f t="shared" si="2"/>
        <v>0.18000000000000002</v>
      </c>
      <c r="N19" s="90">
        <v>0.9</v>
      </c>
      <c r="P19" s="189">
        <f t="shared" si="3"/>
        <v>6.9444444444444446</v>
      </c>
      <c r="Q19" s="190"/>
      <c r="R19" s="157">
        <f t="shared" si="4"/>
        <v>200</v>
      </c>
      <c r="S19" s="159" t="str">
        <f t="shared" si="5"/>
        <v>100  x  2</v>
      </c>
      <c r="AC19" s="5" t="s">
        <v>101</v>
      </c>
      <c r="AD19" s="6">
        <v>1</v>
      </c>
      <c r="AE19" s="95">
        <v>2</v>
      </c>
      <c r="AF19" s="95">
        <v>1.4</v>
      </c>
      <c r="AG19" s="96">
        <v>0.2</v>
      </c>
    </row>
    <row r="20" spans="1:33" x14ac:dyDescent="0.2">
      <c r="A20" s="195"/>
      <c r="B20" s="50"/>
      <c r="C20" s="51" t="s">
        <v>14</v>
      </c>
      <c r="D20" s="53"/>
      <c r="E20" s="56">
        <v>50</v>
      </c>
      <c r="F20" s="11" t="s">
        <v>15</v>
      </c>
      <c r="I20" s="5"/>
      <c r="J20" s="6">
        <v>2</v>
      </c>
      <c r="K20" s="63">
        <f t="shared" si="0"/>
        <v>1.62</v>
      </c>
      <c r="L20" s="36">
        <f t="shared" si="1"/>
        <v>1.08</v>
      </c>
      <c r="M20" s="36">
        <f t="shared" si="2"/>
        <v>0.18000000000000002</v>
      </c>
      <c r="N20" s="90">
        <v>0.9</v>
      </c>
      <c r="P20" s="189">
        <f t="shared" si="3"/>
        <v>7.6388888888888893</v>
      </c>
      <c r="Q20" s="190"/>
      <c r="R20" s="157">
        <f t="shared" si="4"/>
        <v>220</v>
      </c>
      <c r="S20" s="159" t="str">
        <f t="shared" si="5"/>
        <v>110  x  2</v>
      </c>
      <c r="AC20" s="5"/>
      <c r="AD20" s="6">
        <v>2</v>
      </c>
      <c r="AE20" s="95">
        <v>1.8</v>
      </c>
      <c r="AF20" s="95">
        <v>1.2</v>
      </c>
      <c r="AG20" s="96">
        <v>0.2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16.666666666666668</v>
      </c>
      <c r="F21" s="12" t="s">
        <v>18</v>
      </c>
      <c r="I21" s="9"/>
      <c r="J21" s="10">
        <v>3</v>
      </c>
      <c r="K21" s="65">
        <f t="shared" si="0"/>
        <v>1.4400000000000002</v>
      </c>
      <c r="L21" s="38">
        <f t="shared" si="1"/>
        <v>0.9</v>
      </c>
      <c r="M21" s="38">
        <f t="shared" si="2"/>
        <v>0.18000000000000002</v>
      </c>
      <c r="N21" s="92">
        <v>0.9</v>
      </c>
      <c r="P21" s="187">
        <f t="shared" si="3"/>
        <v>8.3333333333333339</v>
      </c>
      <c r="Q21" s="188"/>
      <c r="R21" s="160">
        <f t="shared" si="4"/>
        <v>240</v>
      </c>
      <c r="S21" s="161" t="str">
        <f t="shared" si="5"/>
        <v>120  x  2</v>
      </c>
      <c r="AA21" s="4"/>
      <c r="AB21" s="4"/>
      <c r="AC21" s="9"/>
      <c r="AD21" s="10">
        <v>3</v>
      </c>
      <c r="AE21" s="99">
        <v>1.6</v>
      </c>
      <c r="AF21" s="99">
        <v>1</v>
      </c>
      <c r="AG21" s="100">
        <v>0.2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50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40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222.22222222222226</v>
      </c>
      <c r="S27" s="31">
        <f t="shared" ref="S27:S44" si="18">$C$25*60/($G27*$E$21*0.8)</f>
        <v>5.625</v>
      </c>
      <c r="V27" s="233">
        <f t="shared" ref="V27:V44" si="19">R4</f>
        <v>40</v>
      </c>
      <c r="W27" s="234"/>
      <c r="X27" s="18">
        <f t="shared" ref="X27:AG27" si="20">$C$25*100*60/($R4*$E$21*X$26)</f>
        <v>2250</v>
      </c>
      <c r="Y27" s="19">
        <f t="shared" si="20"/>
        <v>1125</v>
      </c>
      <c r="Z27" s="19">
        <f t="shared" si="20"/>
        <v>749.99999999999989</v>
      </c>
      <c r="AA27" s="19">
        <f t="shared" si="20"/>
        <v>562.5</v>
      </c>
      <c r="AB27" s="19">
        <f t="shared" si="20"/>
        <v>449.99999999999994</v>
      </c>
      <c r="AC27" s="19">
        <f t="shared" si="20"/>
        <v>374.99999999999994</v>
      </c>
      <c r="AD27" s="19">
        <f t="shared" si="20"/>
        <v>321.42857142857139</v>
      </c>
      <c r="AE27" s="19">
        <f t="shared" si="20"/>
        <v>281.25</v>
      </c>
      <c r="AF27" s="19">
        <f t="shared" si="20"/>
        <v>249.99999999999994</v>
      </c>
      <c r="AG27" s="20">
        <f t="shared" si="20"/>
        <v>224.99999999999997</v>
      </c>
    </row>
    <row r="28" spans="1:33" ht="12.75" customHeight="1" x14ac:dyDescent="0.2">
      <c r="A28" s="192"/>
      <c r="B28" s="48"/>
      <c r="C28" s="121">
        <v>2</v>
      </c>
      <c r="D28" s="115" t="s">
        <v>72</v>
      </c>
      <c r="G28" s="183">
        <f t="shared" si="7"/>
        <v>50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0</v>
      </c>
      <c r="P28" s="4">
        <f t="shared" si="15"/>
        <v>222.22222222222226</v>
      </c>
      <c r="Q28" s="4">
        <f t="shared" si="16"/>
        <v>250</v>
      </c>
      <c r="R28" s="14">
        <f t="shared" si="17"/>
        <v>277.77777777777777</v>
      </c>
      <c r="S28" s="32">
        <f t="shared" si="18"/>
        <v>4.4999999999999991</v>
      </c>
      <c r="V28" s="183">
        <f t="shared" si="19"/>
        <v>50</v>
      </c>
      <c r="W28" s="184"/>
      <c r="X28" s="13">
        <f t="shared" ref="X28:AG28" si="21">$C$25*100*60/($R5*$E$21*X$26)</f>
        <v>1799.9999999999998</v>
      </c>
      <c r="Y28" s="4">
        <f t="shared" si="21"/>
        <v>899.99999999999989</v>
      </c>
      <c r="Z28" s="4">
        <f t="shared" si="21"/>
        <v>600</v>
      </c>
      <c r="AA28" s="4">
        <f t="shared" si="21"/>
        <v>449.99999999999994</v>
      </c>
      <c r="AB28" s="4">
        <f t="shared" si="21"/>
        <v>360</v>
      </c>
      <c r="AC28" s="4">
        <f t="shared" si="21"/>
        <v>300</v>
      </c>
      <c r="AD28" s="4">
        <f t="shared" si="21"/>
        <v>257.14285714285711</v>
      </c>
      <c r="AE28" s="4">
        <f t="shared" si="21"/>
        <v>224.99999999999997</v>
      </c>
      <c r="AF28" s="4">
        <f t="shared" si="21"/>
        <v>200</v>
      </c>
      <c r="AG28" s="14">
        <f t="shared" si="21"/>
        <v>180</v>
      </c>
    </row>
    <row r="29" spans="1:33" x14ac:dyDescent="0.2">
      <c r="A29" s="192"/>
      <c r="B29" s="48"/>
      <c r="G29" s="183">
        <f t="shared" si="7"/>
        <v>60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0</v>
      </c>
      <c r="O29" s="4">
        <f t="shared" si="14"/>
        <v>233.33333333333334</v>
      </c>
      <c r="P29" s="4">
        <f t="shared" si="15"/>
        <v>266.66666666666669</v>
      </c>
      <c r="Q29" s="4">
        <f t="shared" si="16"/>
        <v>300</v>
      </c>
      <c r="R29" s="14">
        <f t="shared" si="17"/>
        <v>333.33333333333337</v>
      </c>
      <c r="S29" s="32">
        <f t="shared" si="18"/>
        <v>3.7499999999999996</v>
      </c>
      <c r="V29" s="183">
        <f t="shared" si="19"/>
        <v>60</v>
      </c>
      <c r="W29" s="184"/>
      <c r="X29" s="13">
        <f t="shared" ref="X29:AG29" si="22">$C$25*100*60/($R6*$E$21*X$26)</f>
        <v>1499.9999999999998</v>
      </c>
      <c r="Y29" s="4">
        <f t="shared" si="22"/>
        <v>749.99999999999989</v>
      </c>
      <c r="Z29" s="4">
        <f t="shared" si="22"/>
        <v>500</v>
      </c>
      <c r="AA29" s="4">
        <f t="shared" si="22"/>
        <v>374.99999999999994</v>
      </c>
      <c r="AB29" s="4">
        <f t="shared" si="22"/>
        <v>299.99999999999994</v>
      </c>
      <c r="AC29" s="4">
        <f t="shared" si="22"/>
        <v>250</v>
      </c>
      <c r="AD29" s="4">
        <f t="shared" si="22"/>
        <v>214.28571428571428</v>
      </c>
      <c r="AE29" s="4">
        <f t="shared" si="22"/>
        <v>187.49999999999997</v>
      </c>
      <c r="AF29" s="4">
        <f t="shared" si="22"/>
        <v>166.66666666666666</v>
      </c>
      <c r="AG29" s="14">
        <f t="shared" si="22"/>
        <v>149.99999999999997</v>
      </c>
    </row>
    <row r="30" spans="1:33" x14ac:dyDescent="0.2">
      <c r="A30" s="192"/>
      <c r="B30" s="48"/>
      <c r="G30" s="183">
        <f t="shared" si="7"/>
        <v>70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0</v>
      </c>
      <c r="N30" s="4">
        <f t="shared" si="13"/>
        <v>233.33333333333334</v>
      </c>
      <c r="O30" s="4">
        <f t="shared" si="14"/>
        <v>272.22222222222217</v>
      </c>
      <c r="P30" s="4">
        <f t="shared" si="15"/>
        <v>311.11111111111114</v>
      </c>
      <c r="Q30" s="4">
        <f t="shared" si="16"/>
        <v>350</v>
      </c>
      <c r="R30" s="14">
        <f t="shared" si="17"/>
        <v>388.88888888888891</v>
      </c>
      <c r="S30" s="32">
        <f t="shared" si="18"/>
        <v>3.214285714285714</v>
      </c>
      <c r="V30" s="183">
        <f t="shared" si="19"/>
        <v>70</v>
      </c>
      <c r="W30" s="184"/>
      <c r="X30" s="13">
        <f t="shared" ref="X30:AG30" si="23">$C$25*100*60/($R7*$E$21*X$26)</f>
        <v>1285.7142857142856</v>
      </c>
      <c r="Y30" s="4">
        <f t="shared" si="23"/>
        <v>642.85714285714278</v>
      </c>
      <c r="Z30" s="4">
        <f t="shared" si="23"/>
        <v>428.57142857142856</v>
      </c>
      <c r="AA30" s="4">
        <f t="shared" si="23"/>
        <v>321.42857142857139</v>
      </c>
      <c r="AB30" s="4">
        <f t="shared" si="23"/>
        <v>257.14285714285711</v>
      </c>
      <c r="AC30" s="4">
        <f t="shared" si="23"/>
        <v>214.28571428571428</v>
      </c>
      <c r="AD30" s="4">
        <f t="shared" si="23"/>
        <v>183.67346938775512</v>
      </c>
      <c r="AE30" s="4">
        <f t="shared" si="23"/>
        <v>160.71428571428569</v>
      </c>
      <c r="AF30" s="4">
        <f t="shared" si="23"/>
        <v>142.85714285714286</v>
      </c>
      <c r="AG30" s="14">
        <f t="shared" si="23"/>
        <v>128.57142857142856</v>
      </c>
    </row>
    <row r="31" spans="1:33" x14ac:dyDescent="0.2">
      <c r="A31" s="192"/>
      <c r="B31" s="48"/>
      <c r="G31" s="183">
        <f t="shared" si="7"/>
        <v>80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0</v>
      </c>
      <c r="M31" s="4">
        <f t="shared" si="12"/>
        <v>222.22222222222226</v>
      </c>
      <c r="N31" s="4">
        <f t="shared" si="13"/>
        <v>266.66666666666669</v>
      </c>
      <c r="O31" s="4">
        <f t="shared" si="14"/>
        <v>311.11111111111114</v>
      </c>
      <c r="P31" s="4">
        <f t="shared" si="15"/>
        <v>355.55555555555554</v>
      </c>
      <c r="Q31" s="4">
        <f t="shared" si="16"/>
        <v>400.00000000000011</v>
      </c>
      <c r="R31" s="14">
        <f t="shared" si="17"/>
        <v>444.44444444444451</v>
      </c>
      <c r="S31" s="32">
        <f t="shared" si="18"/>
        <v>2.8125</v>
      </c>
      <c r="V31" s="183">
        <f t="shared" si="19"/>
        <v>80</v>
      </c>
      <c r="W31" s="184"/>
      <c r="X31" s="13">
        <f t="shared" ref="X31:AG31" si="24">$C$25*100*60/($R8*$E$21*X$26)</f>
        <v>1125</v>
      </c>
      <c r="Y31" s="4">
        <f t="shared" si="24"/>
        <v>562.5</v>
      </c>
      <c r="Z31" s="4">
        <f t="shared" si="24"/>
        <v>374.99999999999994</v>
      </c>
      <c r="AA31" s="4">
        <f t="shared" si="24"/>
        <v>281.25</v>
      </c>
      <c r="AB31" s="4">
        <f t="shared" si="24"/>
        <v>224.99999999999997</v>
      </c>
      <c r="AC31" s="4">
        <f t="shared" si="24"/>
        <v>187.49999999999997</v>
      </c>
      <c r="AD31" s="4">
        <f t="shared" si="24"/>
        <v>160.71428571428569</v>
      </c>
      <c r="AE31" s="4">
        <f t="shared" si="24"/>
        <v>140.625</v>
      </c>
      <c r="AF31" s="4">
        <f t="shared" si="24"/>
        <v>124.99999999999997</v>
      </c>
      <c r="AG31" s="14">
        <f t="shared" si="24"/>
        <v>112.49999999999999</v>
      </c>
    </row>
    <row r="32" spans="1:33" x14ac:dyDescent="0.2">
      <c r="A32" s="192"/>
      <c r="B32" s="48"/>
      <c r="G32" s="183">
        <f t="shared" si="7"/>
        <v>90</v>
      </c>
      <c r="H32" s="184"/>
      <c r="I32" s="13">
        <f t="shared" si="8"/>
        <v>0</v>
      </c>
      <c r="J32" s="4">
        <f t="shared" si="9"/>
        <v>0</v>
      </c>
      <c r="K32" s="4">
        <f t="shared" si="10"/>
        <v>0</v>
      </c>
      <c r="L32" s="4">
        <f t="shared" si="11"/>
        <v>0</v>
      </c>
      <c r="M32" s="4">
        <f t="shared" si="12"/>
        <v>250</v>
      </c>
      <c r="N32" s="4">
        <f t="shared" si="13"/>
        <v>300</v>
      </c>
      <c r="O32" s="4">
        <f t="shared" si="14"/>
        <v>350</v>
      </c>
      <c r="P32" s="4">
        <f t="shared" si="15"/>
        <v>400</v>
      </c>
      <c r="Q32" s="4">
        <f t="shared" si="16"/>
        <v>450</v>
      </c>
      <c r="R32" s="14">
        <f t="shared" si="17"/>
        <v>500</v>
      </c>
      <c r="S32" s="32">
        <f t="shared" si="18"/>
        <v>2.5</v>
      </c>
      <c r="V32" s="183">
        <f t="shared" si="19"/>
        <v>90</v>
      </c>
      <c r="W32" s="184"/>
      <c r="X32" s="13">
        <f t="shared" ref="X32:AG32" si="25">$C$25*100*60/($R9*$E$21*X$26)</f>
        <v>1000</v>
      </c>
      <c r="Y32" s="4">
        <f t="shared" si="25"/>
        <v>500</v>
      </c>
      <c r="Z32" s="4">
        <f t="shared" si="25"/>
        <v>333.33333333333331</v>
      </c>
      <c r="AA32" s="4">
        <f t="shared" si="25"/>
        <v>250</v>
      </c>
      <c r="AB32" s="4">
        <f t="shared" si="25"/>
        <v>200</v>
      </c>
      <c r="AC32" s="4">
        <f t="shared" si="25"/>
        <v>166.66666666666666</v>
      </c>
      <c r="AD32" s="4">
        <f t="shared" si="25"/>
        <v>142.85714285714286</v>
      </c>
      <c r="AE32" s="4">
        <f t="shared" si="25"/>
        <v>125</v>
      </c>
      <c r="AF32" s="4">
        <f t="shared" si="25"/>
        <v>111.11111111111111</v>
      </c>
      <c r="AG32" s="14">
        <f t="shared" si="25"/>
        <v>100</v>
      </c>
    </row>
    <row r="33" spans="1:33" x14ac:dyDescent="0.2">
      <c r="A33" s="192"/>
      <c r="B33" s="48"/>
      <c r="G33" s="183">
        <f t="shared" si="7"/>
        <v>100</v>
      </c>
      <c r="H33" s="184"/>
      <c r="I33" s="13">
        <f t="shared" si="8"/>
        <v>0</v>
      </c>
      <c r="J33" s="4">
        <f t="shared" si="9"/>
        <v>0</v>
      </c>
      <c r="K33" s="4">
        <f t="shared" si="10"/>
        <v>0</v>
      </c>
      <c r="L33" s="4">
        <f t="shared" si="11"/>
        <v>222.22222222222226</v>
      </c>
      <c r="M33" s="4">
        <f t="shared" si="12"/>
        <v>277.77777777777777</v>
      </c>
      <c r="N33" s="4">
        <f t="shared" si="13"/>
        <v>333.33333333333331</v>
      </c>
      <c r="O33" s="4">
        <f t="shared" si="14"/>
        <v>388.88888888888891</v>
      </c>
      <c r="P33" s="4">
        <f t="shared" si="15"/>
        <v>444.44444444444451</v>
      </c>
      <c r="Q33" s="4">
        <f t="shared" si="16"/>
        <v>500</v>
      </c>
      <c r="R33" s="14">
        <f t="shared" si="17"/>
        <v>555.55555555555554</v>
      </c>
      <c r="S33" s="32">
        <f t="shared" si="18"/>
        <v>2.2499999999999996</v>
      </c>
      <c r="V33" s="183">
        <f t="shared" si="19"/>
        <v>100</v>
      </c>
      <c r="W33" s="184"/>
      <c r="X33" s="13">
        <f t="shared" ref="X33:AG33" si="26">$C$25*100*60/($R10*$E$21*X$26)</f>
        <v>899.99999999999989</v>
      </c>
      <c r="Y33" s="4">
        <f t="shared" si="26"/>
        <v>449.99999999999994</v>
      </c>
      <c r="Z33" s="4">
        <f t="shared" si="26"/>
        <v>300</v>
      </c>
      <c r="AA33" s="4">
        <f t="shared" si="26"/>
        <v>224.99999999999997</v>
      </c>
      <c r="AB33" s="4">
        <f t="shared" si="26"/>
        <v>180</v>
      </c>
      <c r="AC33" s="4">
        <f t="shared" si="26"/>
        <v>150</v>
      </c>
      <c r="AD33" s="4">
        <f t="shared" si="26"/>
        <v>128.57142857142856</v>
      </c>
      <c r="AE33" s="4">
        <f t="shared" si="26"/>
        <v>112.49999999999999</v>
      </c>
      <c r="AF33" s="4">
        <f t="shared" si="26"/>
        <v>100</v>
      </c>
      <c r="AG33" s="14">
        <f t="shared" si="26"/>
        <v>90</v>
      </c>
    </row>
    <row r="34" spans="1:33" x14ac:dyDescent="0.2">
      <c r="A34" s="192"/>
      <c r="B34" s="48"/>
      <c r="G34" s="183">
        <f t="shared" si="7"/>
        <v>110</v>
      </c>
      <c r="H34" s="184"/>
      <c r="I34" s="13">
        <f t="shared" si="8"/>
        <v>0</v>
      </c>
      <c r="J34" s="4">
        <f t="shared" si="9"/>
        <v>0</v>
      </c>
      <c r="K34" s="4">
        <f t="shared" si="10"/>
        <v>0</v>
      </c>
      <c r="L34" s="4">
        <f t="shared" si="11"/>
        <v>244.44444444444449</v>
      </c>
      <c r="M34" s="4">
        <f t="shared" si="12"/>
        <v>305.5555555555556</v>
      </c>
      <c r="N34" s="4">
        <f t="shared" si="13"/>
        <v>366.66666666666663</v>
      </c>
      <c r="O34" s="4">
        <f t="shared" si="14"/>
        <v>427.77777777777777</v>
      </c>
      <c r="P34" s="4">
        <f t="shared" si="15"/>
        <v>488.88888888888897</v>
      </c>
      <c r="Q34" s="4">
        <f t="shared" si="16"/>
        <v>550.00000000000011</v>
      </c>
      <c r="R34" s="14">
        <f t="shared" si="17"/>
        <v>611.1111111111112</v>
      </c>
      <c r="S34" s="32">
        <f t="shared" si="18"/>
        <v>2.045454545454545</v>
      </c>
      <c r="V34" s="183">
        <f t="shared" si="19"/>
        <v>110</v>
      </c>
      <c r="W34" s="184"/>
      <c r="X34" s="13">
        <f t="shared" ref="X34:AG34" si="27">$C$25*100*60/($R11*$E$21*X$26)</f>
        <v>818.18181818181802</v>
      </c>
      <c r="Y34" s="4">
        <f t="shared" si="27"/>
        <v>409.09090909090901</v>
      </c>
      <c r="Z34" s="4">
        <f t="shared" si="27"/>
        <v>272.72727272727275</v>
      </c>
      <c r="AA34" s="4">
        <f t="shared" si="27"/>
        <v>204.5454545454545</v>
      </c>
      <c r="AB34" s="4">
        <f t="shared" si="27"/>
        <v>163.63636363636363</v>
      </c>
      <c r="AC34" s="4">
        <f t="shared" si="27"/>
        <v>136.36363636363637</v>
      </c>
      <c r="AD34" s="4">
        <f t="shared" si="27"/>
        <v>116.88311688311688</v>
      </c>
      <c r="AE34" s="4">
        <f t="shared" si="27"/>
        <v>102.27272727272725</v>
      </c>
      <c r="AF34" s="4">
        <f t="shared" si="27"/>
        <v>90.909090909090892</v>
      </c>
      <c r="AG34" s="14">
        <f t="shared" si="27"/>
        <v>81.818181818181813</v>
      </c>
    </row>
    <row r="35" spans="1:33" x14ac:dyDescent="0.2">
      <c r="A35" s="192"/>
      <c r="B35" s="48"/>
      <c r="G35" s="183">
        <f t="shared" si="7"/>
        <v>120</v>
      </c>
      <c r="H35" s="184"/>
      <c r="I35" s="13">
        <f t="shared" si="8"/>
        <v>0</v>
      </c>
      <c r="J35" s="4">
        <f t="shared" si="9"/>
        <v>0</v>
      </c>
      <c r="K35" s="4">
        <f t="shared" si="10"/>
        <v>0</v>
      </c>
      <c r="L35" s="4">
        <f t="shared" si="11"/>
        <v>266.66666666666669</v>
      </c>
      <c r="M35" s="4">
        <f t="shared" si="12"/>
        <v>333.33333333333337</v>
      </c>
      <c r="N35" s="4">
        <f t="shared" si="13"/>
        <v>400</v>
      </c>
      <c r="O35" s="4">
        <f t="shared" si="14"/>
        <v>466.66666666666669</v>
      </c>
      <c r="P35" s="4">
        <f t="shared" si="15"/>
        <v>533.33333333333337</v>
      </c>
      <c r="Q35" s="4">
        <f t="shared" si="16"/>
        <v>600</v>
      </c>
      <c r="R35" s="14">
        <f t="shared" si="17"/>
        <v>666.66666666666674</v>
      </c>
      <c r="S35" s="32">
        <f t="shared" si="18"/>
        <v>1.8749999999999998</v>
      </c>
      <c r="V35" s="183">
        <f t="shared" si="19"/>
        <v>120</v>
      </c>
      <c r="W35" s="184"/>
      <c r="X35" s="13">
        <f t="shared" ref="X35:AG35" si="28">$C$25*100*60/($R12*$E$21*X$26)</f>
        <v>749.99999999999989</v>
      </c>
      <c r="Y35" s="4">
        <f t="shared" si="28"/>
        <v>374.99999999999994</v>
      </c>
      <c r="Z35" s="4">
        <f t="shared" si="28"/>
        <v>250</v>
      </c>
      <c r="AA35" s="4">
        <f t="shared" si="28"/>
        <v>187.49999999999997</v>
      </c>
      <c r="AB35" s="4">
        <f t="shared" si="28"/>
        <v>149.99999999999997</v>
      </c>
      <c r="AC35" s="4">
        <f t="shared" si="28"/>
        <v>125</v>
      </c>
      <c r="AD35" s="4">
        <f t="shared" si="28"/>
        <v>107.14285714285714</v>
      </c>
      <c r="AE35" s="4">
        <f t="shared" si="28"/>
        <v>93.749999999999986</v>
      </c>
      <c r="AF35" s="4">
        <f t="shared" si="28"/>
        <v>83.333333333333329</v>
      </c>
      <c r="AG35" s="14">
        <f t="shared" si="28"/>
        <v>74.999999999999986</v>
      </c>
    </row>
    <row r="36" spans="1:33" x14ac:dyDescent="0.2">
      <c r="A36" s="192"/>
      <c r="B36" s="48"/>
      <c r="G36" s="183">
        <f t="shared" si="7"/>
        <v>80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0</v>
      </c>
      <c r="M36" s="4">
        <f t="shared" si="12"/>
        <v>222.22222222222226</v>
      </c>
      <c r="N36" s="4">
        <f t="shared" si="13"/>
        <v>266.66666666666669</v>
      </c>
      <c r="O36" s="4">
        <f t="shared" si="14"/>
        <v>311.11111111111114</v>
      </c>
      <c r="P36" s="4">
        <f t="shared" si="15"/>
        <v>355.55555555555554</v>
      </c>
      <c r="Q36" s="4">
        <f t="shared" si="16"/>
        <v>400.00000000000011</v>
      </c>
      <c r="R36" s="14">
        <f t="shared" si="17"/>
        <v>444.44444444444451</v>
      </c>
      <c r="S36" s="32">
        <f t="shared" si="18"/>
        <v>2.8125</v>
      </c>
      <c r="V36" s="183">
        <f t="shared" si="19"/>
        <v>80</v>
      </c>
      <c r="W36" s="184"/>
      <c r="X36" s="13">
        <f t="shared" ref="X36:AG36" si="29">$C$25*100*60/($R13*$E$21*X$26)</f>
        <v>1125</v>
      </c>
      <c r="Y36" s="4">
        <f t="shared" si="29"/>
        <v>562.5</v>
      </c>
      <c r="Z36" s="4">
        <f t="shared" si="29"/>
        <v>374.99999999999994</v>
      </c>
      <c r="AA36" s="4">
        <f t="shared" si="29"/>
        <v>281.25</v>
      </c>
      <c r="AB36" s="4">
        <f t="shared" si="29"/>
        <v>224.99999999999997</v>
      </c>
      <c r="AC36" s="4">
        <f t="shared" si="29"/>
        <v>187.49999999999997</v>
      </c>
      <c r="AD36" s="4">
        <f t="shared" si="29"/>
        <v>160.71428571428569</v>
      </c>
      <c r="AE36" s="4">
        <f t="shared" si="29"/>
        <v>140.625</v>
      </c>
      <c r="AF36" s="4">
        <f t="shared" si="29"/>
        <v>124.99999999999997</v>
      </c>
      <c r="AG36" s="14">
        <f t="shared" si="29"/>
        <v>112.49999999999999</v>
      </c>
    </row>
    <row r="37" spans="1:33" x14ac:dyDescent="0.2">
      <c r="A37" s="192"/>
      <c r="B37" s="48"/>
      <c r="G37" s="183">
        <f t="shared" si="7"/>
        <v>100</v>
      </c>
      <c r="H37" s="184"/>
      <c r="I37" s="13">
        <f t="shared" si="8"/>
        <v>0</v>
      </c>
      <c r="J37" s="4">
        <f t="shared" si="9"/>
        <v>0</v>
      </c>
      <c r="K37" s="4">
        <f t="shared" si="10"/>
        <v>0</v>
      </c>
      <c r="L37" s="4">
        <f t="shared" si="11"/>
        <v>222.22222222222226</v>
      </c>
      <c r="M37" s="4">
        <f t="shared" si="12"/>
        <v>277.77777777777777</v>
      </c>
      <c r="N37" s="4">
        <f t="shared" si="13"/>
        <v>333.33333333333331</v>
      </c>
      <c r="O37" s="4">
        <f t="shared" si="14"/>
        <v>388.88888888888891</v>
      </c>
      <c r="P37" s="4">
        <f t="shared" si="15"/>
        <v>444.44444444444451</v>
      </c>
      <c r="Q37" s="4">
        <f t="shared" si="16"/>
        <v>500</v>
      </c>
      <c r="R37" s="14">
        <f t="shared" si="17"/>
        <v>555.55555555555554</v>
      </c>
      <c r="S37" s="32">
        <f t="shared" si="18"/>
        <v>2.2499999999999996</v>
      </c>
      <c r="V37" s="183">
        <f t="shared" si="19"/>
        <v>100</v>
      </c>
      <c r="W37" s="184"/>
      <c r="X37" s="13">
        <f t="shared" ref="X37:AG37" si="30">$C$25*100*60/($R14*$E$21*X$26)</f>
        <v>899.99999999999989</v>
      </c>
      <c r="Y37" s="4">
        <f t="shared" si="30"/>
        <v>449.99999999999994</v>
      </c>
      <c r="Z37" s="4">
        <f t="shared" si="30"/>
        <v>300</v>
      </c>
      <c r="AA37" s="4">
        <f t="shared" si="30"/>
        <v>224.99999999999997</v>
      </c>
      <c r="AB37" s="4">
        <f t="shared" si="30"/>
        <v>180</v>
      </c>
      <c r="AC37" s="4">
        <f t="shared" si="30"/>
        <v>150</v>
      </c>
      <c r="AD37" s="4">
        <f t="shared" si="30"/>
        <v>128.57142857142856</v>
      </c>
      <c r="AE37" s="4">
        <f t="shared" si="30"/>
        <v>112.49999999999999</v>
      </c>
      <c r="AF37" s="4">
        <f t="shared" si="30"/>
        <v>100</v>
      </c>
      <c r="AG37" s="14">
        <f t="shared" si="30"/>
        <v>90</v>
      </c>
    </row>
    <row r="38" spans="1:33" x14ac:dyDescent="0.2">
      <c r="A38" s="192"/>
      <c r="B38" s="48"/>
      <c r="G38" s="183">
        <f t="shared" si="7"/>
        <v>120</v>
      </c>
      <c r="H38" s="184"/>
      <c r="I38" s="13">
        <f t="shared" si="8"/>
        <v>0</v>
      </c>
      <c r="J38" s="4">
        <f t="shared" si="9"/>
        <v>0</v>
      </c>
      <c r="K38" s="4">
        <f t="shared" si="10"/>
        <v>0</v>
      </c>
      <c r="L38" s="4">
        <f t="shared" si="11"/>
        <v>266.66666666666669</v>
      </c>
      <c r="M38" s="4">
        <f t="shared" si="12"/>
        <v>333.33333333333337</v>
      </c>
      <c r="N38" s="4">
        <f t="shared" si="13"/>
        <v>400</v>
      </c>
      <c r="O38" s="4">
        <f t="shared" si="14"/>
        <v>466.66666666666669</v>
      </c>
      <c r="P38" s="4">
        <f t="shared" si="15"/>
        <v>533.33333333333337</v>
      </c>
      <c r="Q38" s="4">
        <f t="shared" si="16"/>
        <v>600</v>
      </c>
      <c r="R38" s="14">
        <f t="shared" si="17"/>
        <v>666.66666666666674</v>
      </c>
      <c r="S38" s="32">
        <f t="shared" si="18"/>
        <v>1.8749999999999998</v>
      </c>
      <c r="V38" s="183">
        <f t="shared" si="19"/>
        <v>120</v>
      </c>
      <c r="W38" s="184"/>
      <c r="X38" s="13">
        <f t="shared" ref="X38:AG38" si="31">$C$25*100*60/($R15*$E$21*X$26)</f>
        <v>749.99999999999989</v>
      </c>
      <c r="Y38" s="4">
        <f t="shared" si="31"/>
        <v>374.99999999999994</v>
      </c>
      <c r="Z38" s="4">
        <f t="shared" si="31"/>
        <v>250</v>
      </c>
      <c r="AA38" s="4">
        <f t="shared" si="31"/>
        <v>187.49999999999997</v>
      </c>
      <c r="AB38" s="4">
        <f t="shared" si="31"/>
        <v>149.99999999999997</v>
      </c>
      <c r="AC38" s="4">
        <f t="shared" si="31"/>
        <v>125</v>
      </c>
      <c r="AD38" s="4">
        <f t="shared" si="31"/>
        <v>107.14285714285714</v>
      </c>
      <c r="AE38" s="4">
        <f t="shared" si="31"/>
        <v>93.749999999999986</v>
      </c>
      <c r="AF38" s="4">
        <f t="shared" si="31"/>
        <v>83.333333333333329</v>
      </c>
      <c r="AG38" s="14">
        <f t="shared" si="31"/>
        <v>74.999999999999986</v>
      </c>
    </row>
    <row r="39" spans="1:33" x14ac:dyDescent="0.2">
      <c r="A39" s="192"/>
      <c r="B39" s="48"/>
      <c r="G39" s="183">
        <f t="shared" si="7"/>
        <v>140</v>
      </c>
      <c r="H39" s="184"/>
      <c r="I39" s="13">
        <f t="shared" si="8"/>
        <v>0</v>
      </c>
      <c r="J39" s="4">
        <f t="shared" si="9"/>
        <v>0</v>
      </c>
      <c r="K39" s="4">
        <f t="shared" si="10"/>
        <v>233.33333333333334</v>
      </c>
      <c r="L39" s="4">
        <f t="shared" si="11"/>
        <v>311.11111111111114</v>
      </c>
      <c r="M39" s="4">
        <f t="shared" si="12"/>
        <v>388.88888888888891</v>
      </c>
      <c r="N39" s="4">
        <f t="shared" si="13"/>
        <v>466.66666666666669</v>
      </c>
      <c r="O39" s="4">
        <f t="shared" si="14"/>
        <v>544.44444444444434</v>
      </c>
      <c r="P39" s="4">
        <f t="shared" si="15"/>
        <v>622.22222222222229</v>
      </c>
      <c r="Q39" s="4">
        <f t="shared" si="16"/>
        <v>700</v>
      </c>
      <c r="R39" s="14">
        <f t="shared" si="17"/>
        <v>777.77777777777783</v>
      </c>
      <c r="S39" s="32">
        <f t="shared" si="18"/>
        <v>1.607142857142857</v>
      </c>
      <c r="V39" s="183">
        <f t="shared" si="19"/>
        <v>140</v>
      </c>
      <c r="W39" s="184"/>
      <c r="X39" s="13">
        <f t="shared" ref="X39:AG39" si="32">$C$25*100*60/($R16*$E$21*X$26)</f>
        <v>642.85714285714278</v>
      </c>
      <c r="Y39" s="4">
        <f t="shared" si="32"/>
        <v>321.42857142857139</v>
      </c>
      <c r="Z39" s="4">
        <f t="shared" si="32"/>
        <v>214.28571428571428</v>
      </c>
      <c r="AA39" s="4">
        <f t="shared" si="32"/>
        <v>160.71428571428569</v>
      </c>
      <c r="AB39" s="4">
        <f t="shared" si="32"/>
        <v>128.57142857142856</v>
      </c>
      <c r="AC39" s="4">
        <f t="shared" si="32"/>
        <v>107.14285714285714</v>
      </c>
      <c r="AD39" s="4">
        <f t="shared" si="32"/>
        <v>91.83673469387756</v>
      </c>
      <c r="AE39" s="4">
        <f t="shared" si="32"/>
        <v>80.357142857142847</v>
      </c>
      <c r="AF39" s="4">
        <f t="shared" si="32"/>
        <v>71.428571428571431</v>
      </c>
      <c r="AG39" s="14">
        <f t="shared" si="32"/>
        <v>64.285714285714278</v>
      </c>
    </row>
    <row r="40" spans="1:33" x14ac:dyDescent="0.2">
      <c r="A40" s="192"/>
      <c r="B40" s="48"/>
      <c r="G40" s="183">
        <f t="shared" si="7"/>
        <v>160</v>
      </c>
      <c r="H40" s="184"/>
      <c r="I40" s="13">
        <f t="shared" si="8"/>
        <v>0</v>
      </c>
      <c r="J40" s="4">
        <f t="shared" si="9"/>
        <v>0</v>
      </c>
      <c r="K40" s="4">
        <f t="shared" si="10"/>
        <v>266.66666666666669</v>
      </c>
      <c r="L40" s="4">
        <f t="shared" si="11"/>
        <v>355.55555555555554</v>
      </c>
      <c r="M40" s="4">
        <f t="shared" si="12"/>
        <v>444.44444444444451</v>
      </c>
      <c r="N40" s="4">
        <f t="shared" si="13"/>
        <v>533.33333333333337</v>
      </c>
      <c r="O40" s="4">
        <f t="shared" si="14"/>
        <v>622.22222222222229</v>
      </c>
      <c r="P40" s="4">
        <f t="shared" si="15"/>
        <v>711.11111111111109</v>
      </c>
      <c r="Q40" s="4">
        <f t="shared" si="16"/>
        <v>800.00000000000023</v>
      </c>
      <c r="R40" s="14">
        <f t="shared" si="17"/>
        <v>888.88888888888903</v>
      </c>
      <c r="S40" s="32">
        <f t="shared" si="18"/>
        <v>1.40625</v>
      </c>
      <c r="V40" s="183">
        <f t="shared" si="19"/>
        <v>160</v>
      </c>
      <c r="W40" s="184"/>
      <c r="X40" s="13">
        <f t="shared" ref="X40:AG40" si="33">$C$25*100*60/($R17*$E$21*X$26)</f>
        <v>562.5</v>
      </c>
      <c r="Y40" s="4">
        <f t="shared" si="33"/>
        <v>281.25</v>
      </c>
      <c r="Z40" s="4">
        <f t="shared" si="33"/>
        <v>187.49999999999997</v>
      </c>
      <c r="AA40" s="4">
        <f t="shared" si="33"/>
        <v>140.625</v>
      </c>
      <c r="AB40" s="4">
        <f t="shared" si="33"/>
        <v>112.49999999999999</v>
      </c>
      <c r="AC40" s="4">
        <f t="shared" si="33"/>
        <v>93.749999999999986</v>
      </c>
      <c r="AD40" s="4">
        <f t="shared" si="33"/>
        <v>80.357142857142847</v>
      </c>
      <c r="AE40" s="4">
        <f t="shared" si="33"/>
        <v>70.3125</v>
      </c>
      <c r="AF40" s="4">
        <f t="shared" si="33"/>
        <v>62.499999999999986</v>
      </c>
      <c r="AG40" s="14">
        <f t="shared" si="33"/>
        <v>56.249999999999993</v>
      </c>
    </row>
    <row r="41" spans="1:33" x14ac:dyDescent="0.2">
      <c r="A41" s="192"/>
      <c r="B41" s="48"/>
      <c r="G41" s="183">
        <f t="shared" si="7"/>
        <v>180</v>
      </c>
      <c r="H41" s="184"/>
      <c r="I41" s="13">
        <f t="shared" si="8"/>
        <v>0</v>
      </c>
      <c r="J41" s="4">
        <f t="shared" si="9"/>
        <v>0</v>
      </c>
      <c r="K41" s="4">
        <f t="shared" si="10"/>
        <v>300</v>
      </c>
      <c r="L41" s="4">
        <f t="shared" si="11"/>
        <v>400</v>
      </c>
      <c r="M41" s="4">
        <f t="shared" si="12"/>
        <v>500</v>
      </c>
      <c r="N41" s="4">
        <f t="shared" si="13"/>
        <v>600</v>
      </c>
      <c r="O41" s="4">
        <f t="shared" si="14"/>
        <v>700</v>
      </c>
      <c r="P41" s="4">
        <f t="shared" si="15"/>
        <v>800</v>
      </c>
      <c r="Q41" s="4">
        <f t="shared" si="16"/>
        <v>900</v>
      </c>
      <c r="R41" s="14">
        <f t="shared" si="17"/>
        <v>1000</v>
      </c>
      <c r="S41" s="32">
        <f t="shared" si="18"/>
        <v>1.25</v>
      </c>
      <c r="V41" s="183">
        <f t="shared" si="19"/>
        <v>180</v>
      </c>
      <c r="W41" s="184"/>
      <c r="X41" s="13">
        <f t="shared" ref="X41:AG41" si="34">$C$25*100*60/($R18*$E$21*X$26)</f>
        <v>500</v>
      </c>
      <c r="Y41" s="4">
        <f t="shared" si="34"/>
        <v>250</v>
      </c>
      <c r="Z41" s="4">
        <f t="shared" si="34"/>
        <v>166.66666666666666</v>
      </c>
      <c r="AA41" s="4">
        <f t="shared" si="34"/>
        <v>125</v>
      </c>
      <c r="AB41" s="4">
        <f t="shared" si="34"/>
        <v>100</v>
      </c>
      <c r="AC41" s="4">
        <f t="shared" si="34"/>
        <v>83.333333333333329</v>
      </c>
      <c r="AD41" s="4">
        <f t="shared" si="34"/>
        <v>71.428571428571431</v>
      </c>
      <c r="AE41" s="4">
        <f t="shared" si="34"/>
        <v>62.5</v>
      </c>
      <c r="AF41" s="4">
        <f t="shared" si="34"/>
        <v>55.555555555555557</v>
      </c>
      <c r="AG41" s="14">
        <f t="shared" si="34"/>
        <v>50</v>
      </c>
    </row>
    <row r="42" spans="1:33" x14ac:dyDescent="0.2">
      <c r="A42" s="192"/>
      <c r="B42" s="48"/>
      <c r="G42" s="183">
        <f t="shared" si="7"/>
        <v>200</v>
      </c>
      <c r="H42" s="184"/>
      <c r="I42" s="13">
        <f t="shared" si="8"/>
        <v>0</v>
      </c>
      <c r="J42" s="4">
        <f t="shared" si="9"/>
        <v>222.22222222222226</v>
      </c>
      <c r="K42" s="4">
        <f t="shared" si="10"/>
        <v>333.33333333333331</v>
      </c>
      <c r="L42" s="4">
        <f t="shared" si="11"/>
        <v>444.44444444444451</v>
      </c>
      <c r="M42" s="4">
        <f t="shared" si="12"/>
        <v>555.55555555555554</v>
      </c>
      <c r="N42" s="4">
        <f t="shared" si="13"/>
        <v>666.66666666666663</v>
      </c>
      <c r="O42" s="4">
        <f t="shared" si="14"/>
        <v>777.77777777777783</v>
      </c>
      <c r="P42" s="4">
        <f t="shared" si="15"/>
        <v>888.88888888888903</v>
      </c>
      <c r="Q42" s="4">
        <f t="shared" si="16"/>
        <v>1000</v>
      </c>
      <c r="R42" s="14">
        <f t="shared" si="17"/>
        <v>1111.1111111111111</v>
      </c>
      <c r="S42" s="32">
        <f t="shared" si="18"/>
        <v>1.1249999999999998</v>
      </c>
      <c r="V42" s="183">
        <f t="shared" si="19"/>
        <v>200</v>
      </c>
      <c r="W42" s="184"/>
      <c r="X42" s="13">
        <f t="shared" ref="X42:AG42" si="35">$C$25*100*60/($R19*$E$21*X$26)</f>
        <v>449.99999999999994</v>
      </c>
      <c r="Y42" s="4">
        <f t="shared" si="35"/>
        <v>224.99999999999997</v>
      </c>
      <c r="Z42" s="4">
        <f t="shared" si="35"/>
        <v>150</v>
      </c>
      <c r="AA42" s="4">
        <f t="shared" si="35"/>
        <v>112.49999999999999</v>
      </c>
      <c r="AB42" s="4">
        <f t="shared" si="35"/>
        <v>90</v>
      </c>
      <c r="AC42" s="4">
        <f t="shared" si="35"/>
        <v>75</v>
      </c>
      <c r="AD42" s="4">
        <f t="shared" si="35"/>
        <v>64.285714285714278</v>
      </c>
      <c r="AE42" s="4">
        <f t="shared" si="35"/>
        <v>56.249999999999993</v>
      </c>
      <c r="AF42" s="4">
        <f t="shared" si="35"/>
        <v>50</v>
      </c>
      <c r="AG42" s="14">
        <f t="shared" si="35"/>
        <v>45</v>
      </c>
    </row>
    <row r="43" spans="1:33" x14ac:dyDescent="0.2">
      <c r="A43" s="192"/>
      <c r="B43" s="48"/>
      <c r="G43" s="183">
        <f t="shared" si="7"/>
        <v>220</v>
      </c>
      <c r="H43" s="184"/>
      <c r="I43" s="13">
        <f t="shared" si="8"/>
        <v>0</v>
      </c>
      <c r="J43" s="4">
        <f t="shared" si="9"/>
        <v>244.44444444444449</v>
      </c>
      <c r="K43" s="4">
        <f t="shared" si="10"/>
        <v>366.66666666666663</v>
      </c>
      <c r="L43" s="4">
        <f t="shared" si="11"/>
        <v>488.88888888888897</v>
      </c>
      <c r="M43" s="4">
        <f t="shared" si="12"/>
        <v>611.1111111111112</v>
      </c>
      <c r="N43" s="4">
        <f t="shared" si="13"/>
        <v>733.33333333333326</v>
      </c>
      <c r="O43" s="4">
        <f t="shared" si="14"/>
        <v>855.55555555555554</v>
      </c>
      <c r="P43" s="4">
        <f t="shared" si="15"/>
        <v>977.77777777777794</v>
      </c>
      <c r="Q43" s="4">
        <f t="shared" si="16"/>
        <v>1100.0000000000002</v>
      </c>
      <c r="R43" s="14">
        <f t="shared" si="17"/>
        <v>1222.2222222222224</v>
      </c>
      <c r="S43" s="32">
        <f t="shared" si="18"/>
        <v>1.0227272727272725</v>
      </c>
      <c r="V43" s="183">
        <f t="shared" si="19"/>
        <v>220</v>
      </c>
      <c r="W43" s="184"/>
      <c r="X43" s="13">
        <f t="shared" ref="X43:AG43" si="36">$C$25*100*60/($R20*$E$21*X$26)</f>
        <v>409.09090909090901</v>
      </c>
      <c r="Y43" s="4">
        <f t="shared" si="36"/>
        <v>204.5454545454545</v>
      </c>
      <c r="Z43" s="4">
        <f t="shared" si="36"/>
        <v>136.36363636363637</v>
      </c>
      <c r="AA43" s="4">
        <f t="shared" si="36"/>
        <v>102.27272727272725</v>
      </c>
      <c r="AB43" s="4">
        <f t="shared" si="36"/>
        <v>81.818181818181813</v>
      </c>
      <c r="AC43" s="4">
        <f t="shared" si="36"/>
        <v>68.181818181818187</v>
      </c>
      <c r="AD43" s="4">
        <f t="shared" si="36"/>
        <v>58.441558441558442</v>
      </c>
      <c r="AE43" s="4">
        <f t="shared" si="36"/>
        <v>51.136363636363626</v>
      </c>
      <c r="AF43" s="4">
        <f t="shared" si="36"/>
        <v>45.454545454545446</v>
      </c>
      <c r="AG43" s="14">
        <f t="shared" si="36"/>
        <v>40.909090909090907</v>
      </c>
    </row>
    <row r="44" spans="1:33" ht="13.5" thickBot="1" x14ac:dyDescent="0.25">
      <c r="A44" s="193"/>
      <c r="B44" s="48"/>
      <c r="G44" s="227">
        <f t="shared" si="7"/>
        <v>240</v>
      </c>
      <c r="H44" s="228"/>
      <c r="I44" s="15">
        <f t="shared" si="8"/>
        <v>0</v>
      </c>
      <c r="J44" s="16">
        <f t="shared" si="9"/>
        <v>266.66666666666669</v>
      </c>
      <c r="K44" s="16">
        <f t="shared" si="10"/>
        <v>400</v>
      </c>
      <c r="L44" s="16">
        <f t="shared" si="11"/>
        <v>533.33333333333337</v>
      </c>
      <c r="M44" s="16">
        <f t="shared" si="12"/>
        <v>666.66666666666674</v>
      </c>
      <c r="N44" s="16">
        <f t="shared" si="13"/>
        <v>800</v>
      </c>
      <c r="O44" s="16">
        <f t="shared" si="14"/>
        <v>933.33333333333337</v>
      </c>
      <c r="P44" s="16">
        <f t="shared" si="15"/>
        <v>1066.6666666666667</v>
      </c>
      <c r="Q44" s="16">
        <f t="shared" si="16"/>
        <v>1200</v>
      </c>
      <c r="R44" s="17">
        <f t="shared" si="17"/>
        <v>1333.3333333333335</v>
      </c>
      <c r="S44" s="33">
        <f t="shared" si="18"/>
        <v>0.93749999999999989</v>
      </c>
      <c r="V44" s="227">
        <f t="shared" si="19"/>
        <v>240</v>
      </c>
      <c r="W44" s="228"/>
      <c r="X44" s="15">
        <f t="shared" ref="X44:AG44" si="37">$C$25*100*60/($R21*$E$21*X$26)</f>
        <v>374.99999999999994</v>
      </c>
      <c r="Y44" s="16">
        <f t="shared" si="37"/>
        <v>187.49999999999997</v>
      </c>
      <c r="Z44" s="16">
        <f t="shared" si="37"/>
        <v>125</v>
      </c>
      <c r="AA44" s="16">
        <f t="shared" si="37"/>
        <v>93.749999999999986</v>
      </c>
      <c r="AB44" s="16">
        <f t="shared" si="37"/>
        <v>74.999999999999986</v>
      </c>
      <c r="AC44" s="16">
        <f t="shared" si="37"/>
        <v>62.5</v>
      </c>
      <c r="AD44" s="16">
        <f t="shared" si="37"/>
        <v>53.571428571428569</v>
      </c>
      <c r="AE44" s="16">
        <f t="shared" si="37"/>
        <v>46.874999999999993</v>
      </c>
      <c r="AF44" s="16">
        <f t="shared" si="37"/>
        <v>41.666666666666664</v>
      </c>
      <c r="AG44" s="17">
        <f t="shared" si="37"/>
        <v>37.499999999999993</v>
      </c>
    </row>
    <row r="45" spans="1:33" x14ac:dyDescent="0.2">
      <c r="S45" s="71"/>
    </row>
  </sheetData>
  <sheetProtection password="DDA1" sheet="1" objects="1" scenarios="1"/>
  <mergeCells count="82">
    <mergeCell ref="A24:A44"/>
    <mergeCell ref="A1:A21"/>
    <mergeCell ref="P5:Q5"/>
    <mergeCell ref="P6:Q6"/>
    <mergeCell ref="P7:Q7"/>
    <mergeCell ref="P8:Q8"/>
    <mergeCell ref="P9:Q9"/>
    <mergeCell ref="P2:Q3"/>
    <mergeCell ref="P1:S1"/>
    <mergeCell ref="R7:S7"/>
    <mergeCell ref="C26:D27"/>
    <mergeCell ref="G32:H32"/>
    <mergeCell ref="I22:N22"/>
    <mergeCell ref="G31:H31"/>
    <mergeCell ref="R4:S4"/>
    <mergeCell ref="G28:H28"/>
    <mergeCell ref="G30:H30"/>
    <mergeCell ref="R6:S6"/>
    <mergeCell ref="C10:F13"/>
    <mergeCell ref="C14:E14"/>
    <mergeCell ref="C24:D24"/>
    <mergeCell ref="P18:Q18"/>
    <mergeCell ref="P19:Q19"/>
    <mergeCell ref="P20:Q20"/>
    <mergeCell ref="P10:Q10"/>
    <mergeCell ref="P11:Q11"/>
    <mergeCell ref="P12:Q12"/>
    <mergeCell ref="R8:S8"/>
    <mergeCell ref="P21:Q21"/>
    <mergeCell ref="P14:Q14"/>
    <mergeCell ref="P15:Q15"/>
    <mergeCell ref="P16:Q16"/>
    <mergeCell ref="V32:W32"/>
    <mergeCell ref="R9:S9"/>
    <mergeCell ref="R10:S10"/>
    <mergeCell ref="R11:S11"/>
    <mergeCell ref="R12:S12"/>
    <mergeCell ref="V28:W28"/>
    <mergeCell ref="AC2:AD2"/>
    <mergeCell ref="AC3:AD3"/>
    <mergeCell ref="G27:H27"/>
    <mergeCell ref="G29:H29"/>
    <mergeCell ref="G24:S24"/>
    <mergeCell ref="S25:S26"/>
    <mergeCell ref="V24:AG24"/>
    <mergeCell ref="I2:J2"/>
    <mergeCell ref="V27:W27"/>
    <mergeCell ref="V29:W29"/>
    <mergeCell ref="I3:J3"/>
    <mergeCell ref="R5:S5"/>
    <mergeCell ref="P4:Q4"/>
    <mergeCell ref="P17:Q17"/>
    <mergeCell ref="P13:Q13"/>
    <mergeCell ref="G42:H42"/>
    <mergeCell ref="G43:H43"/>
    <mergeCell ref="G44:H44"/>
    <mergeCell ref="V44:W44"/>
    <mergeCell ref="G37:H37"/>
    <mergeCell ref="G38:H38"/>
    <mergeCell ref="G39:H39"/>
    <mergeCell ref="G40:H40"/>
    <mergeCell ref="V42:W42"/>
    <mergeCell ref="V43:W43"/>
    <mergeCell ref="V41:W41"/>
    <mergeCell ref="V40:W40"/>
    <mergeCell ref="V37:W37"/>
    <mergeCell ref="V1:X1"/>
    <mergeCell ref="V2:X2"/>
    <mergeCell ref="V3:W3"/>
    <mergeCell ref="G41:H41"/>
    <mergeCell ref="G33:H33"/>
    <mergeCell ref="G34:H34"/>
    <mergeCell ref="G35:H35"/>
    <mergeCell ref="G36:H36"/>
    <mergeCell ref="V38:W38"/>
    <mergeCell ref="V39:W39"/>
    <mergeCell ref="V33:W33"/>
    <mergeCell ref="V34:W34"/>
    <mergeCell ref="V35:W35"/>
    <mergeCell ref="V36:W36"/>
    <mergeCell ref="V30:W30"/>
    <mergeCell ref="V31:W31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21507" r:id="rId5">
          <objectPr defaultSize="0" autoPict="0" r:id="rId6">
            <anchor moveWithCells="1">
              <from>
                <xdr:col>10</xdr:col>
                <xdr:colOff>152400</xdr:colOff>
                <xdr:row>1</xdr:row>
                <xdr:rowOff>76200</xdr:rowOff>
              </from>
              <to>
                <xdr:col>10</xdr:col>
                <xdr:colOff>333375</xdr:colOff>
                <xdr:row>1</xdr:row>
                <xdr:rowOff>228600</xdr:rowOff>
              </to>
            </anchor>
          </objectPr>
        </oleObject>
      </mc:Choice>
      <mc:Fallback>
        <oleObject progId="CorelDraw.Graphic.7" shapeId="21507" r:id="rId5"/>
      </mc:Fallback>
    </mc:AlternateContent>
    <mc:AlternateContent xmlns:mc="http://schemas.openxmlformats.org/markup-compatibility/2006">
      <mc:Choice Requires="x14">
        <oleObject progId="CorelDraw.Graphic.7" shapeId="21508" r:id="rId7">
          <objectPr defaultSize="0" autoPict="0" r:id="rId8">
            <anchor moveWithCells="1">
              <from>
                <xdr:col>11</xdr:col>
                <xdr:colOff>76200</xdr:colOff>
                <xdr:row>1</xdr:row>
                <xdr:rowOff>85725</xdr:rowOff>
              </from>
              <to>
                <xdr:col>11</xdr:col>
                <xdr:colOff>400050</xdr:colOff>
                <xdr:row>1</xdr:row>
                <xdr:rowOff>266700</xdr:rowOff>
              </to>
            </anchor>
          </objectPr>
        </oleObject>
      </mc:Choice>
      <mc:Fallback>
        <oleObject progId="CorelDraw.Graphic.7" shapeId="21508" r:id="rId7"/>
      </mc:Fallback>
    </mc:AlternateContent>
    <mc:AlternateContent xmlns:mc="http://schemas.openxmlformats.org/markup-compatibility/2006">
      <mc:Choice Requires="x14">
        <oleObject progId="CorelDraw.Graphic.7" shapeId="21509" r:id="rId9">
          <objectPr defaultSize="0" autoPict="0" r:id="rId10">
            <anchor moveWithCells="1">
              <from>
                <xdr:col>12</xdr:col>
                <xdr:colOff>66675</xdr:colOff>
                <xdr:row>1</xdr:row>
                <xdr:rowOff>19050</xdr:rowOff>
              </from>
              <to>
                <xdr:col>12</xdr:col>
                <xdr:colOff>400050</xdr:colOff>
                <xdr:row>2</xdr:row>
                <xdr:rowOff>28575</xdr:rowOff>
              </to>
            </anchor>
          </objectPr>
        </oleObject>
      </mc:Choice>
      <mc:Fallback>
        <oleObject progId="CorelDraw.Graphic.7" shapeId="21509" r:id="rId9"/>
      </mc:Fallback>
    </mc:AlternateContent>
    <mc:AlternateContent xmlns:mc="http://schemas.openxmlformats.org/markup-compatibility/2006">
      <mc:Choice Requires="x14">
        <oleObject progId="CorelDraw.Graphic.7" shapeId="21512" r:id="rId11">
          <objectPr defaultSize="0" autoPict="0" r:id="rId6">
            <anchor moveWithCells="1">
              <from>
                <xdr:col>30</xdr:col>
                <xdr:colOff>171450</xdr:colOff>
                <xdr:row>1</xdr:row>
                <xdr:rowOff>95250</xdr:rowOff>
              </from>
              <to>
                <xdr:col>30</xdr:col>
                <xdr:colOff>342900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21512" r:id="rId11"/>
      </mc:Fallback>
    </mc:AlternateContent>
    <mc:AlternateContent xmlns:mc="http://schemas.openxmlformats.org/markup-compatibility/2006">
      <mc:Choice Requires="x14">
        <oleObject progId="CorelDraw.Graphic.7" shapeId="21513" r:id="rId12">
          <objectPr defaultSize="0" autoPict="0" r:id="rId8">
            <anchor moveWithCells="1">
              <from>
                <xdr:col>31</xdr:col>
                <xdr:colOff>114300</xdr:colOff>
                <xdr:row>1</xdr:row>
                <xdr:rowOff>85725</xdr:rowOff>
              </from>
              <to>
                <xdr:col>31</xdr:col>
                <xdr:colOff>447675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21513" r:id="rId12"/>
      </mc:Fallback>
    </mc:AlternateContent>
    <mc:AlternateContent xmlns:mc="http://schemas.openxmlformats.org/markup-compatibility/2006">
      <mc:Choice Requires="x14">
        <oleObject progId="CorelDraw.Graphic.7" shapeId="21514" r:id="rId13">
          <objectPr defaultSize="0" autoPict="0" r:id="rId10">
            <anchor moveWithCells="1">
              <from>
                <xdr:col>32</xdr:col>
                <xdr:colOff>114300</xdr:colOff>
                <xdr:row>1</xdr:row>
                <xdr:rowOff>0</xdr:rowOff>
              </from>
              <to>
                <xdr:col>32</xdr:col>
                <xdr:colOff>438150</xdr:colOff>
                <xdr:row>2</xdr:row>
                <xdr:rowOff>9525</xdr:rowOff>
              </to>
            </anchor>
          </objectPr>
        </oleObject>
      </mc:Choice>
      <mc:Fallback>
        <oleObject progId="CorelDraw.Graphic.7" shapeId="21514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showGridLines="0" showZeros="0" topLeftCell="D1" zoomScaleNormal="100" workbookViewId="0">
      <selection activeCell="Y11" sqref="Y11"/>
    </sheetView>
  </sheetViews>
  <sheetFormatPr baseColWidth="10" defaultRowHeight="12.75" x14ac:dyDescent="0.2"/>
  <cols>
    <col min="2" max="2" width="17.42578125" customWidth="1"/>
    <col min="3" max="3" width="15.5703125" customWidth="1"/>
    <col min="4" max="4" width="4.28515625" customWidth="1"/>
    <col min="5" max="5" width="6.85546875" customWidth="1"/>
    <col min="6" max="7" width="8.5703125" customWidth="1"/>
    <col min="8" max="18" width="7.7109375" customWidth="1"/>
    <col min="19" max="19" width="11.28515625" customWidth="1"/>
    <col min="20" max="21" width="13.5703125" customWidth="1"/>
    <col min="22" max="22" width="11.5703125" bestFit="1" customWidth="1"/>
    <col min="25" max="25" width="8.42578125" customWidth="1"/>
    <col min="26" max="33" width="8.5703125" bestFit="1" customWidth="1"/>
  </cols>
  <sheetData>
    <row r="1" spans="1:33" ht="24.75" customHeight="1" x14ac:dyDescent="0.35">
      <c r="A1" s="194" t="s">
        <v>93</v>
      </c>
      <c r="B1" s="49"/>
      <c r="E1" s="1"/>
      <c r="I1" s="22" t="s">
        <v>35</v>
      </c>
      <c r="J1" s="23"/>
      <c r="K1" s="23"/>
      <c r="L1" s="23"/>
      <c r="M1" s="23"/>
      <c r="N1" s="24"/>
      <c r="P1" s="201" t="s">
        <v>34</v>
      </c>
      <c r="Q1" s="202"/>
      <c r="R1" s="202"/>
      <c r="S1" s="203"/>
      <c r="V1" s="164" t="s">
        <v>93</v>
      </c>
      <c r="W1" s="165"/>
      <c r="X1" s="166"/>
      <c r="Y1" s="167"/>
      <c r="Z1" s="119"/>
      <c r="AC1" s="72" t="s">
        <v>42</v>
      </c>
      <c r="AD1" s="73"/>
      <c r="AE1" s="73"/>
      <c r="AF1" s="73"/>
      <c r="AG1" s="73"/>
    </row>
    <row r="2" spans="1:33" ht="24.75" customHeight="1" x14ac:dyDescent="0.25">
      <c r="A2" s="195"/>
      <c r="B2" s="50"/>
      <c r="E2" s="1"/>
      <c r="I2" s="242" t="s">
        <v>27</v>
      </c>
      <c r="J2" s="243"/>
      <c r="K2" s="30"/>
      <c r="L2" s="30"/>
      <c r="M2" s="29"/>
      <c r="N2" s="89" t="s">
        <v>43</v>
      </c>
      <c r="P2" s="197" t="s">
        <v>33</v>
      </c>
      <c r="Q2" s="198"/>
      <c r="R2" s="25" t="s">
        <v>20</v>
      </c>
      <c r="S2" s="27"/>
      <c r="V2" s="168" t="s">
        <v>86</v>
      </c>
      <c r="W2" s="169"/>
      <c r="X2" s="170"/>
      <c r="Y2" s="171" t="s">
        <v>3</v>
      </c>
      <c r="Z2" s="120"/>
      <c r="AC2" s="229" t="s">
        <v>27</v>
      </c>
      <c r="AD2" s="230"/>
      <c r="AE2" s="74"/>
      <c r="AF2" s="74"/>
      <c r="AG2" s="74"/>
    </row>
    <row r="3" spans="1:33" ht="12.75" customHeight="1" x14ac:dyDescent="0.2">
      <c r="A3" s="195"/>
      <c r="B3" s="50"/>
      <c r="E3" s="1"/>
      <c r="I3" s="207" t="s">
        <v>26</v>
      </c>
      <c r="J3" s="208"/>
      <c r="K3" s="70" t="s">
        <v>37</v>
      </c>
      <c r="L3" s="28" t="s">
        <v>37</v>
      </c>
      <c r="M3" s="70" t="s">
        <v>37</v>
      </c>
      <c r="N3" s="88" t="s">
        <v>3</v>
      </c>
      <c r="P3" s="199"/>
      <c r="Q3" s="200"/>
      <c r="R3" s="68" t="s">
        <v>23</v>
      </c>
      <c r="S3" s="69"/>
      <c r="V3" s="172"/>
      <c r="W3" s="173"/>
      <c r="X3" s="174"/>
      <c r="Y3" s="175"/>
      <c r="Z3" s="116"/>
      <c r="AC3" s="231" t="s">
        <v>26</v>
      </c>
      <c r="AD3" s="232"/>
      <c r="AE3" s="75" t="s">
        <v>28</v>
      </c>
      <c r="AF3" s="76" t="s">
        <v>28</v>
      </c>
      <c r="AG3" s="75" t="s">
        <v>28</v>
      </c>
    </row>
    <row r="4" spans="1:33" x14ac:dyDescent="0.2">
      <c r="A4" s="195"/>
      <c r="B4" s="50"/>
      <c r="I4" s="5" t="s">
        <v>9</v>
      </c>
      <c r="J4" s="6">
        <v>1</v>
      </c>
      <c r="K4" s="63">
        <f t="shared" ref="K4:K21" si="0">AE4*$N4</f>
        <v>1.756</v>
      </c>
      <c r="L4" s="36">
        <f t="shared" ref="L4:L21" si="1">AF4*$N4</f>
        <v>0.91999999999999993</v>
      </c>
      <c r="M4" s="36">
        <f t="shared" ref="M4:M21" si="2">AG4*$N4</f>
        <v>0.2</v>
      </c>
      <c r="N4" s="90">
        <v>0.4</v>
      </c>
      <c r="P4" s="189">
        <f t="shared" ref="P4:P21" si="3">$E$15*$E$18/60*R4</f>
        <v>0.83333333333333326</v>
      </c>
      <c r="Q4" s="190"/>
      <c r="R4" s="185">
        <v>10</v>
      </c>
      <c r="S4" s="186"/>
      <c r="V4" s="247" t="s">
        <v>94</v>
      </c>
      <c r="W4" s="248"/>
      <c r="X4" s="249"/>
      <c r="Y4" s="104" t="s">
        <v>95</v>
      </c>
      <c r="Z4" s="118"/>
      <c r="AC4" s="5" t="s">
        <v>9</v>
      </c>
      <c r="AD4" s="86">
        <v>1</v>
      </c>
      <c r="AE4" s="95">
        <v>4.3899999999999997</v>
      </c>
      <c r="AF4" s="95">
        <v>2.2999999999999998</v>
      </c>
      <c r="AG4" s="96">
        <v>0.5</v>
      </c>
    </row>
    <row r="5" spans="1:33" x14ac:dyDescent="0.2">
      <c r="A5" s="195"/>
      <c r="B5" s="50"/>
      <c r="I5" s="5"/>
      <c r="J5" s="6">
        <v>2</v>
      </c>
      <c r="K5" s="63">
        <f t="shared" si="0"/>
        <v>1.8440000000000003</v>
      </c>
      <c r="L5" s="36">
        <f t="shared" si="1"/>
        <v>0.91999999999999993</v>
      </c>
      <c r="M5" s="36">
        <f t="shared" si="2"/>
        <v>0.2</v>
      </c>
      <c r="N5" s="90">
        <v>0.4</v>
      </c>
      <c r="P5" s="189">
        <f t="shared" si="3"/>
        <v>1.25</v>
      </c>
      <c r="Q5" s="190"/>
      <c r="R5" s="185">
        <v>15</v>
      </c>
      <c r="S5" s="186"/>
      <c r="V5" s="247" t="s">
        <v>96</v>
      </c>
      <c r="W5" s="248"/>
      <c r="X5" s="249"/>
      <c r="Y5" s="104" t="s">
        <v>97</v>
      </c>
      <c r="Z5" s="118"/>
      <c r="AC5" s="5"/>
      <c r="AD5" s="6">
        <v>2</v>
      </c>
      <c r="AE5" s="95">
        <v>4.6100000000000003</v>
      </c>
      <c r="AF5" s="95">
        <v>2.2999999999999998</v>
      </c>
      <c r="AG5" s="96">
        <v>0.5</v>
      </c>
    </row>
    <row r="6" spans="1:33" x14ac:dyDescent="0.2">
      <c r="A6" s="195"/>
      <c r="B6" s="50"/>
      <c r="I6" s="7"/>
      <c r="J6" s="8">
        <v>3</v>
      </c>
      <c r="K6" s="64">
        <f t="shared" si="0"/>
        <v>1.94</v>
      </c>
      <c r="L6" s="37">
        <f t="shared" si="1"/>
        <v>0.91999999999999993</v>
      </c>
      <c r="M6" s="37">
        <f t="shared" si="2"/>
        <v>0.24</v>
      </c>
      <c r="N6" s="91">
        <v>0.4</v>
      </c>
      <c r="P6" s="189">
        <f t="shared" si="3"/>
        <v>1.6666666666666665</v>
      </c>
      <c r="Q6" s="190"/>
      <c r="R6" s="204">
        <v>20</v>
      </c>
      <c r="S6" s="205"/>
      <c r="V6" s="244" t="s">
        <v>98</v>
      </c>
      <c r="W6" s="245"/>
      <c r="X6" s="246"/>
      <c r="Y6" s="106" t="s">
        <v>99</v>
      </c>
      <c r="Z6" s="118"/>
      <c r="AC6" s="7"/>
      <c r="AD6" s="8">
        <v>3</v>
      </c>
      <c r="AE6" s="97">
        <v>4.8499999999999996</v>
      </c>
      <c r="AF6" s="97">
        <v>2.2999999999999998</v>
      </c>
      <c r="AG6" s="98">
        <v>0.6</v>
      </c>
    </row>
    <row r="7" spans="1:33" x14ac:dyDescent="0.2">
      <c r="A7" s="195"/>
      <c r="B7" s="50"/>
      <c r="I7" s="5" t="s">
        <v>11</v>
      </c>
      <c r="J7" s="6">
        <v>1</v>
      </c>
      <c r="K7" s="63">
        <f t="shared" si="0"/>
        <v>1.9039999999999999</v>
      </c>
      <c r="L7" s="36">
        <f t="shared" si="1"/>
        <v>1.2000000000000002</v>
      </c>
      <c r="M7" s="36">
        <f t="shared" si="2"/>
        <v>0.24</v>
      </c>
      <c r="N7" s="90">
        <v>0.4</v>
      </c>
      <c r="P7" s="189">
        <f t="shared" si="3"/>
        <v>2.083333333333333</v>
      </c>
      <c r="Q7" s="190"/>
      <c r="R7" s="204">
        <v>25</v>
      </c>
      <c r="S7" s="205"/>
      <c r="V7" s="176"/>
      <c r="W7" s="176"/>
      <c r="X7" s="177"/>
      <c r="Y7" s="117"/>
      <c r="Z7" s="118"/>
      <c r="AC7" s="5" t="s">
        <v>11</v>
      </c>
      <c r="AD7" s="6">
        <v>1</v>
      </c>
      <c r="AE7" s="95">
        <v>4.76</v>
      </c>
      <c r="AF7" s="95">
        <v>3</v>
      </c>
      <c r="AG7" s="96">
        <v>0.6</v>
      </c>
    </row>
    <row r="8" spans="1:33" ht="12.75" customHeight="1" x14ac:dyDescent="0.2">
      <c r="A8" s="195"/>
      <c r="B8" s="50"/>
      <c r="I8" s="5"/>
      <c r="J8" s="6">
        <v>2</v>
      </c>
      <c r="K8" s="63">
        <f t="shared" si="0"/>
        <v>2.5</v>
      </c>
      <c r="L8" s="36">
        <f t="shared" si="1"/>
        <v>1.5</v>
      </c>
      <c r="M8" s="36">
        <f t="shared" si="2"/>
        <v>0.35</v>
      </c>
      <c r="N8" s="90">
        <v>0.5</v>
      </c>
      <c r="P8" s="189">
        <f t="shared" si="3"/>
        <v>2.5</v>
      </c>
      <c r="Q8" s="190"/>
      <c r="R8" s="185">
        <v>30</v>
      </c>
      <c r="S8" s="186"/>
      <c r="V8" s="176"/>
      <c r="W8" s="176"/>
      <c r="X8" s="177"/>
      <c r="Y8" s="117"/>
      <c r="Z8" s="118"/>
      <c r="AC8" s="5"/>
      <c r="AD8" s="6">
        <v>2</v>
      </c>
      <c r="AE8" s="95">
        <v>5</v>
      </c>
      <c r="AF8" s="95">
        <v>3</v>
      </c>
      <c r="AG8" s="96">
        <v>0.7</v>
      </c>
    </row>
    <row r="9" spans="1:33" x14ac:dyDescent="0.2">
      <c r="A9" s="195"/>
      <c r="B9" s="50"/>
      <c r="I9" s="7"/>
      <c r="J9" s="8">
        <v>3</v>
      </c>
      <c r="K9" s="64">
        <f t="shared" si="0"/>
        <v>2.82</v>
      </c>
      <c r="L9" s="37">
        <f t="shared" si="1"/>
        <v>1.7999999999999998</v>
      </c>
      <c r="M9" s="37">
        <f t="shared" si="2"/>
        <v>0.42</v>
      </c>
      <c r="N9" s="91">
        <v>0.6</v>
      </c>
      <c r="P9" s="189">
        <f t="shared" si="3"/>
        <v>2.9166666666666665</v>
      </c>
      <c r="Q9" s="190"/>
      <c r="R9" s="204">
        <v>35</v>
      </c>
      <c r="S9" s="205"/>
      <c r="V9" s="117"/>
      <c r="W9" s="117"/>
      <c r="X9" s="117"/>
      <c r="Y9" s="117"/>
      <c r="Z9" s="118"/>
      <c r="AC9" s="7"/>
      <c r="AD9" s="8">
        <v>3</v>
      </c>
      <c r="AE9" s="97">
        <v>4.7</v>
      </c>
      <c r="AF9" s="97">
        <v>3</v>
      </c>
      <c r="AG9" s="98">
        <v>0.7</v>
      </c>
    </row>
    <row r="10" spans="1:33" ht="12.75" customHeight="1" x14ac:dyDescent="0.2">
      <c r="A10" s="195"/>
      <c r="B10" s="50"/>
      <c r="C10" s="209" t="s">
        <v>36</v>
      </c>
      <c r="D10" s="210"/>
      <c r="E10" s="210"/>
      <c r="F10" s="211"/>
      <c r="I10" s="5" t="s">
        <v>13</v>
      </c>
      <c r="J10" s="6">
        <v>1</v>
      </c>
      <c r="K10" s="63">
        <f t="shared" si="0"/>
        <v>3.15</v>
      </c>
      <c r="L10" s="36">
        <f t="shared" si="1"/>
        <v>2.4499999999999997</v>
      </c>
      <c r="M10" s="36">
        <f t="shared" si="2"/>
        <v>0.48999999999999994</v>
      </c>
      <c r="N10" s="90">
        <v>0.7</v>
      </c>
      <c r="P10" s="189">
        <f t="shared" si="3"/>
        <v>3.333333333333333</v>
      </c>
      <c r="Q10" s="190"/>
      <c r="R10" s="204">
        <v>40</v>
      </c>
      <c r="S10" s="205"/>
      <c r="V10" s="117"/>
      <c r="W10" s="117"/>
      <c r="X10" s="117"/>
      <c r="Y10" s="117"/>
      <c r="Z10" s="118"/>
      <c r="AC10" s="5" t="s">
        <v>13</v>
      </c>
      <c r="AD10" s="6">
        <v>1</v>
      </c>
      <c r="AE10" s="95">
        <v>4.5</v>
      </c>
      <c r="AF10" s="95">
        <v>3.5</v>
      </c>
      <c r="AG10" s="96">
        <v>0.7</v>
      </c>
    </row>
    <row r="11" spans="1:33" ht="12.75" customHeight="1" x14ac:dyDescent="0.2">
      <c r="A11" s="195"/>
      <c r="B11" s="50"/>
      <c r="C11" s="212"/>
      <c r="D11" s="213"/>
      <c r="E11" s="213"/>
      <c r="F11" s="214"/>
      <c r="I11" s="5"/>
      <c r="J11" s="6">
        <v>2</v>
      </c>
      <c r="K11" s="63">
        <f t="shared" si="0"/>
        <v>3.5200000000000005</v>
      </c>
      <c r="L11" s="36">
        <f t="shared" si="1"/>
        <v>2.8000000000000003</v>
      </c>
      <c r="M11" s="36">
        <f t="shared" si="2"/>
        <v>0.55999999999999994</v>
      </c>
      <c r="N11" s="90">
        <v>0.8</v>
      </c>
      <c r="P11" s="189">
        <f t="shared" si="3"/>
        <v>3.75</v>
      </c>
      <c r="Q11" s="190"/>
      <c r="R11" s="185">
        <v>45</v>
      </c>
      <c r="S11" s="186"/>
      <c r="AC11" s="5"/>
      <c r="AD11" s="6">
        <v>2</v>
      </c>
      <c r="AE11" s="95">
        <v>4.4000000000000004</v>
      </c>
      <c r="AF11" s="95">
        <v>3.5</v>
      </c>
      <c r="AG11" s="96">
        <v>0.7</v>
      </c>
    </row>
    <row r="12" spans="1:33" ht="12.75" customHeight="1" x14ac:dyDescent="0.2">
      <c r="A12" s="195"/>
      <c r="B12" s="50"/>
      <c r="C12" s="212"/>
      <c r="D12" s="213"/>
      <c r="E12" s="213"/>
      <c r="F12" s="214"/>
      <c r="I12" s="7"/>
      <c r="J12" s="8">
        <v>3</v>
      </c>
      <c r="K12" s="64">
        <f t="shared" si="0"/>
        <v>3.87</v>
      </c>
      <c r="L12" s="37">
        <f t="shared" si="1"/>
        <v>3.15</v>
      </c>
      <c r="M12" s="37">
        <f t="shared" si="2"/>
        <v>0.54</v>
      </c>
      <c r="N12" s="91">
        <v>0.9</v>
      </c>
      <c r="P12" s="189">
        <f t="shared" si="3"/>
        <v>4.1666666666666661</v>
      </c>
      <c r="Q12" s="190"/>
      <c r="R12" s="204">
        <v>50</v>
      </c>
      <c r="S12" s="205"/>
      <c r="AC12" s="7"/>
      <c r="AD12" s="8">
        <v>3</v>
      </c>
      <c r="AE12" s="97">
        <v>4.3</v>
      </c>
      <c r="AF12" s="97">
        <v>3.5</v>
      </c>
      <c r="AG12" s="98">
        <v>0.6</v>
      </c>
    </row>
    <row r="13" spans="1:33" x14ac:dyDescent="0.2">
      <c r="A13" s="195"/>
      <c r="B13" s="50"/>
      <c r="C13" s="215"/>
      <c r="D13" s="216"/>
      <c r="E13" s="216"/>
      <c r="F13" s="217"/>
      <c r="I13" s="5" t="s">
        <v>16</v>
      </c>
      <c r="J13" s="6">
        <v>1</v>
      </c>
      <c r="K13" s="63">
        <f t="shared" si="0"/>
        <v>3.42</v>
      </c>
      <c r="L13" s="36">
        <f t="shared" si="1"/>
        <v>2.7</v>
      </c>
      <c r="M13" s="36">
        <f t="shared" si="2"/>
        <v>0.45</v>
      </c>
      <c r="N13" s="90">
        <v>0.9</v>
      </c>
      <c r="P13" s="189">
        <f t="shared" si="3"/>
        <v>1.6666666666666665</v>
      </c>
      <c r="Q13" s="190"/>
      <c r="R13" s="157">
        <f t="shared" ref="R13:R21" si="4">R4*$C$28</f>
        <v>20</v>
      </c>
      <c r="S13" s="158" t="str">
        <f t="shared" ref="S13:S21" si="5">CONCATENATE(R4,$D$28,$C$28)</f>
        <v>10  x  2</v>
      </c>
      <c r="AC13" s="5" t="s">
        <v>16</v>
      </c>
      <c r="AD13" s="6">
        <v>1</v>
      </c>
      <c r="AE13" s="95">
        <v>3.8</v>
      </c>
      <c r="AF13" s="95">
        <v>3</v>
      </c>
      <c r="AG13" s="96">
        <v>0.5</v>
      </c>
    </row>
    <row r="14" spans="1:33" ht="12.75" customHeight="1" x14ac:dyDescent="0.2">
      <c r="A14" s="195"/>
      <c r="B14" s="50"/>
      <c r="C14" s="218" t="s">
        <v>1</v>
      </c>
      <c r="D14" s="219"/>
      <c r="E14" s="220"/>
      <c r="F14" s="59" t="s">
        <v>2</v>
      </c>
      <c r="I14" s="5"/>
      <c r="J14" s="6">
        <v>2</v>
      </c>
      <c r="K14" s="63">
        <f t="shared" si="0"/>
        <v>3.42</v>
      </c>
      <c r="L14" s="36">
        <f t="shared" si="1"/>
        <v>2.3400000000000003</v>
      </c>
      <c r="M14" s="36">
        <f t="shared" si="2"/>
        <v>0.45</v>
      </c>
      <c r="N14" s="90">
        <v>0.9</v>
      </c>
      <c r="P14" s="189">
        <f t="shared" si="3"/>
        <v>2.5</v>
      </c>
      <c r="Q14" s="190"/>
      <c r="R14" s="157">
        <f t="shared" si="4"/>
        <v>30</v>
      </c>
      <c r="S14" s="159" t="str">
        <f t="shared" si="5"/>
        <v>15  x  2</v>
      </c>
      <c r="AC14" s="5"/>
      <c r="AD14" s="6">
        <v>2</v>
      </c>
      <c r="AE14" s="95">
        <v>3.8</v>
      </c>
      <c r="AF14" s="95">
        <v>2.6</v>
      </c>
      <c r="AG14" s="96">
        <v>0.5</v>
      </c>
    </row>
    <row r="15" spans="1:33" ht="12.75" customHeight="1" x14ac:dyDescent="0.2">
      <c r="A15" s="195"/>
      <c r="B15" s="50"/>
      <c r="C15" s="60" t="s">
        <v>4</v>
      </c>
      <c r="D15" s="61"/>
      <c r="E15" s="55">
        <v>1</v>
      </c>
      <c r="F15" s="62" t="s">
        <v>5</v>
      </c>
      <c r="I15" s="7"/>
      <c r="J15" s="8">
        <v>3</v>
      </c>
      <c r="K15" s="64">
        <f t="shared" si="0"/>
        <v>2.2399999999999998</v>
      </c>
      <c r="L15" s="37">
        <f t="shared" si="1"/>
        <v>1.68</v>
      </c>
      <c r="M15" s="37">
        <f t="shared" si="2"/>
        <v>0.27999999999999997</v>
      </c>
      <c r="N15" s="91">
        <v>0.7</v>
      </c>
      <c r="P15" s="189">
        <f t="shared" si="3"/>
        <v>3.333333333333333</v>
      </c>
      <c r="Q15" s="190"/>
      <c r="R15" s="157">
        <f t="shared" si="4"/>
        <v>40</v>
      </c>
      <c r="S15" s="159" t="str">
        <f t="shared" si="5"/>
        <v>20  x  2</v>
      </c>
      <c r="AC15" s="7"/>
      <c r="AD15" s="8">
        <v>3</v>
      </c>
      <c r="AE15" s="99">
        <v>3.2</v>
      </c>
      <c r="AF15" s="99">
        <v>2.4</v>
      </c>
      <c r="AG15" s="100">
        <v>0.4</v>
      </c>
    </row>
    <row r="16" spans="1:33" x14ac:dyDescent="0.2">
      <c r="A16" s="195"/>
      <c r="B16" s="50"/>
      <c r="C16" s="51" t="s">
        <v>30</v>
      </c>
      <c r="D16" s="53"/>
      <c r="E16" s="56">
        <v>0.2</v>
      </c>
      <c r="F16" s="11" t="s">
        <v>7</v>
      </c>
      <c r="I16" s="5" t="s">
        <v>100</v>
      </c>
      <c r="J16" s="6">
        <v>1</v>
      </c>
      <c r="K16" s="63">
        <f t="shared" si="0"/>
        <v>2.17</v>
      </c>
      <c r="L16" s="36">
        <f t="shared" si="1"/>
        <v>1.54</v>
      </c>
      <c r="M16" s="36">
        <f t="shared" si="2"/>
        <v>0.21</v>
      </c>
      <c r="N16" s="90">
        <v>0.7</v>
      </c>
      <c r="P16" s="189">
        <f t="shared" si="3"/>
        <v>4.1666666666666661</v>
      </c>
      <c r="Q16" s="190"/>
      <c r="R16" s="157">
        <f t="shared" si="4"/>
        <v>50</v>
      </c>
      <c r="S16" s="159" t="str">
        <f t="shared" si="5"/>
        <v>25  x  2</v>
      </c>
      <c r="AC16" s="5" t="s">
        <v>100</v>
      </c>
      <c r="AD16" s="6">
        <v>1</v>
      </c>
      <c r="AE16" s="95">
        <v>3.1</v>
      </c>
      <c r="AF16" s="95">
        <v>2.2000000000000002</v>
      </c>
      <c r="AG16" s="96">
        <v>0.3</v>
      </c>
    </row>
    <row r="17" spans="1:33" x14ac:dyDescent="0.2">
      <c r="A17" s="195"/>
      <c r="B17" s="50"/>
      <c r="C17" s="51" t="s">
        <v>31</v>
      </c>
      <c r="D17" s="53"/>
      <c r="E17" s="56">
        <v>1</v>
      </c>
      <c r="F17" s="11" t="s">
        <v>7</v>
      </c>
      <c r="I17" s="5"/>
      <c r="J17" s="6">
        <v>2</v>
      </c>
      <c r="K17" s="63">
        <f t="shared" si="0"/>
        <v>2.0999999999999996</v>
      </c>
      <c r="L17" s="36">
        <f t="shared" si="1"/>
        <v>1.4</v>
      </c>
      <c r="M17" s="36">
        <f t="shared" si="2"/>
        <v>0.21</v>
      </c>
      <c r="N17" s="90">
        <v>0.7</v>
      </c>
      <c r="P17" s="189">
        <f t="shared" si="3"/>
        <v>5</v>
      </c>
      <c r="Q17" s="190"/>
      <c r="R17" s="157">
        <f t="shared" si="4"/>
        <v>60</v>
      </c>
      <c r="S17" s="159" t="str">
        <f t="shared" si="5"/>
        <v>30  x  2</v>
      </c>
      <c r="AC17" s="5"/>
      <c r="AD17" s="6">
        <v>2</v>
      </c>
      <c r="AE17" s="95">
        <v>3</v>
      </c>
      <c r="AF17" s="95">
        <v>2</v>
      </c>
      <c r="AG17" s="96">
        <v>0.3</v>
      </c>
    </row>
    <row r="18" spans="1:33" ht="14.25" x14ac:dyDescent="0.2">
      <c r="A18" s="195"/>
      <c r="B18" s="50"/>
      <c r="C18" s="51" t="s">
        <v>29</v>
      </c>
      <c r="D18" s="53"/>
      <c r="E18" s="57">
        <f>1/(E17*E16)</f>
        <v>5</v>
      </c>
      <c r="F18" s="11" t="s">
        <v>10</v>
      </c>
      <c r="I18" s="7"/>
      <c r="J18" s="8">
        <v>3</v>
      </c>
      <c r="K18" s="64">
        <f t="shared" si="0"/>
        <v>1.54</v>
      </c>
      <c r="L18" s="37">
        <f t="shared" si="1"/>
        <v>1.1199999999999999</v>
      </c>
      <c r="M18" s="37">
        <f t="shared" si="2"/>
        <v>0.13999999999999999</v>
      </c>
      <c r="N18" s="91">
        <v>0.7</v>
      </c>
      <c r="P18" s="189">
        <f t="shared" si="3"/>
        <v>5.833333333333333</v>
      </c>
      <c r="Q18" s="190"/>
      <c r="R18" s="157">
        <f t="shared" si="4"/>
        <v>70</v>
      </c>
      <c r="S18" s="159" t="str">
        <f t="shared" si="5"/>
        <v>35  x  2</v>
      </c>
      <c r="AC18" s="7"/>
      <c r="AD18" s="8">
        <v>3</v>
      </c>
      <c r="AE18" s="97">
        <v>2.2000000000000002</v>
      </c>
      <c r="AF18" s="97">
        <v>1.6</v>
      </c>
      <c r="AG18" s="98">
        <v>0.2</v>
      </c>
    </row>
    <row r="19" spans="1:33" x14ac:dyDescent="0.2">
      <c r="A19" s="195"/>
      <c r="B19" s="50"/>
      <c r="C19" s="51" t="s">
        <v>12</v>
      </c>
      <c r="D19" s="53"/>
      <c r="E19" s="56">
        <v>60</v>
      </c>
      <c r="F19" s="11" t="s">
        <v>7</v>
      </c>
      <c r="I19" s="5" t="s">
        <v>101</v>
      </c>
      <c r="J19" s="6">
        <v>1</v>
      </c>
      <c r="K19" s="63">
        <f t="shared" si="0"/>
        <v>1.4</v>
      </c>
      <c r="L19" s="36">
        <f t="shared" si="1"/>
        <v>0.97999999999999987</v>
      </c>
      <c r="M19" s="36">
        <f t="shared" si="2"/>
        <v>0.13999999999999999</v>
      </c>
      <c r="N19" s="90">
        <v>0.7</v>
      </c>
      <c r="P19" s="189">
        <f t="shared" si="3"/>
        <v>6.6666666666666661</v>
      </c>
      <c r="Q19" s="190"/>
      <c r="R19" s="157">
        <f t="shared" si="4"/>
        <v>80</v>
      </c>
      <c r="S19" s="159" t="str">
        <f t="shared" si="5"/>
        <v>40  x  2</v>
      </c>
      <c r="AC19" s="5" t="s">
        <v>101</v>
      </c>
      <c r="AD19" s="6">
        <v>1</v>
      </c>
      <c r="AE19" s="95">
        <v>2</v>
      </c>
      <c r="AF19" s="95">
        <v>1.4</v>
      </c>
      <c r="AG19" s="96">
        <v>0.2</v>
      </c>
    </row>
    <row r="20" spans="1:33" x14ac:dyDescent="0.2">
      <c r="A20" s="195"/>
      <c r="B20" s="50"/>
      <c r="C20" s="51" t="s">
        <v>14</v>
      </c>
      <c r="D20" s="53"/>
      <c r="E20" s="56">
        <v>8</v>
      </c>
      <c r="F20" s="11" t="s">
        <v>15</v>
      </c>
      <c r="I20" s="5"/>
      <c r="J20" s="6">
        <v>2</v>
      </c>
      <c r="K20" s="63">
        <f t="shared" si="0"/>
        <v>1.26</v>
      </c>
      <c r="L20" s="36">
        <f t="shared" si="1"/>
        <v>0.84</v>
      </c>
      <c r="M20" s="36">
        <f t="shared" si="2"/>
        <v>0.13999999999999999</v>
      </c>
      <c r="N20" s="90">
        <v>0.7</v>
      </c>
      <c r="P20" s="189">
        <f t="shared" si="3"/>
        <v>7.5</v>
      </c>
      <c r="Q20" s="190"/>
      <c r="R20" s="157">
        <f t="shared" si="4"/>
        <v>90</v>
      </c>
      <c r="S20" s="159" t="str">
        <f t="shared" si="5"/>
        <v>45  x  2</v>
      </c>
      <c r="AC20" s="5"/>
      <c r="AD20" s="6">
        <v>2</v>
      </c>
      <c r="AE20" s="95">
        <v>1.8</v>
      </c>
      <c r="AF20" s="95">
        <v>1.2</v>
      </c>
      <c r="AG20" s="96">
        <v>0.2</v>
      </c>
    </row>
    <row r="21" spans="1:33" ht="13.5" thickBot="1" x14ac:dyDescent="0.25">
      <c r="A21" s="196"/>
      <c r="B21" s="50"/>
      <c r="C21" s="52" t="s">
        <v>17</v>
      </c>
      <c r="D21" s="54"/>
      <c r="E21" s="58">
        <f>E19*E20*E15/E16/1000</f>
        <v>2.4</v>
      </c>
      <c r="F21" s="12" t="s">
        <v>18</v>
      </c>
      <c r="I21" s="9"/>
      <c r="J21" s="10">
        <v>3</v>
      </c>
      <c r="K21" s="65">
        <f t="shared" si="0"/>
        <v>1.1199999999999999</v>
      </c>
      <c r="L21" s="38">
        <f t="shared" si="1"/>
        <v>0.7</v>
      </c>
      <c r="M21" s="38">
        <f t="shared" si="2"/>
        <v>0.13999999999999999</v>
      </c>
      <c r="N21" s="92">
        <v>0.7</v>
      </c>
      <c r="P21" s="187">
        <f t="shared" si="3"/>
        <v>8.3333333333333321</v>
      </c>
      <c r="Q21" s="188"/>
      <c r="R21" s="160">
        <f t="shared" si="4"/>
        <v>100</v>
      </c>
      <c r="S21" s="161" t="str">
        <f t="shared" si="5"/>
        <v>50  x  2</v>
      </c>
      <c r="AA21" s="4"/>
      <c r="AB21" s="4"/>
      <c r="AC21" s="9"/>
      <c r="AD21" s="10">
        <v>3</v>
      </c>
      <c r="AE21" s="99">
        <v>1.6</v>
      </c>
      <c r="AF21" s="99">
        <v>1</v>
      </c>
      <c r="AG21" s="100">
        <v>0.2</v>
      </c>
    </row>
    <row r="22" spans="1:33" ht="13.5" thickBot="1" x14ac:dyDescent="0.25">
      <c r="A22" s="42"/>
      <c r="B22" s="42"/>
      <c r="C22" s="43"/>
      <c r="D22" s="43"/>
      <c r="E22" s="43"/>
      <c r="F22" s="44"/>
      <c r="G22" s="45"/>
      <c r="H22" s="46"/>
      <c r="I22" s="206" t="s">
        <v>38</v>
      </c>
      <c r="J22" s="206"/>
      <c r="K22" s="206"/>
      <c r="L22" s="206"/>
      <c r="M22" s="206"/>
      <c r="N22" s="206"/>
      <c r="O22" s="43"/>
      <c r="P22" s="43"/>
      <c r="Q22" s="43"/>
      <c r="R22" s="43"/>
      <c r="S22" s="43"/>
      <c r="AA22" s="87"/>
      <c r="AC22" s="87" t="s">
        <v>38</v>
      </c>
      <c r="AD22" s="87"/>
      <c r="AE22" s="87"/>
      <c r="AF22" s="87"/>
      <c r="AG22" s="87"/>
    </row>
    <row r="23" spans="1:33" ht="12" customHeight="1" thickBot="1" x14ac:dyDescent="0.25">
      <c r="A23" s="39"/>
      <c r="B23" s="39"/>
      <c r="C23" s="3"/>
      <c r="D23" s="3"/>
      <c r="E23" s="3"/>
      <c r="F23" s="3"/>
      <c r="G23" s="2"/>
      <c r="H23" s="3"/>
      <c r="I23" s="2"/>
      <c r="J23" s="3"/>
      <c r="K23" s="2"/>
      <c r="L23" s="3"/>
      <c r="S23" s="71" t="s">
        <v>41</v>
      </c>
    </row>
    <row r="24" spans="1:33" ht="21.75" customHeight="1" x14ac:dyDescent="0.25">
      <c r="A24" s="191" t="s">
        <v>0</v>
      </c>
      <c r="B24" s="47"/>
      <c r="C24" s="221" t="s">
        <v>22</v>
      </c>
      <c r="D24" s="222"/>
      <c r="G24" s="235" t="s">
        <v>39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7"/>
      <c r="V24" s="240" t="s">
        <v>19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</row>
    <row r="25" spans="1:33" ht="18.75" customHeight="1" x14ac:dyDescent="0.2">
      <c r="A25" s="192"/>
      <c r="B25" s="48"/>
      <c r="C25" s="66">
        <v>2</v>
      </c>
      <c r="D25" s="67" t="s">
        <v>21</v>
      </c>
      <c r="G25" s="40" t="s">
        <v>20</v>
      </c>
      <c r="H25" s="26"/>
      <c r="I25" s="25" t="s">
        <v>24</v>
      </c>
      <c r="J25" s="26"/>
      <c r="K25" s="26"/>
      <c r="L25" s="26"/>
      <c r="M25" s="26"/>
      <c r="N25" s="26"/>
      <c r="O25" s="26"/>
      <c r="P25" s="26"/>
      <c r="Q25" s="26"/>
      <c r="R25" s="26"/>
      <c r="S25" s="238" t="s">
        <v>32</v>
      </c>
      <c r="V25" s="77" t="s">
        <v>20</v>
      </c>
      <c r="W25" s="78"/>
      <c r="X25" s="79" t="s">
        <v>24</v>
      </c>
      <c r="Y25" s="80"/>
      <c r="Z25" s="78"/>
      <c r="AA25" s="78"/>
      <c r="AB25" s="78"/>
      <c r="AC25" s="78"/>
      <c r="AD25" s="78"/>
      <c r="AE25" s="78"/>
      <c r="AF25" s="78"/>
      <c r="AG25" s="81"/>
    </row>
    <row r="26" spans="1:33" ht="18.75" customHeight="1" x14ac:dyDescent="0.2">
      <c r="A26" s="192"/>
      <c r="B26" s="48"/>
      <c r="C26" s="223" t="s">
        <v>73</v>
      </c>
      <c r="D26" s="224"/>
      <c r="G26" s="41" t="s">
        <v>23</v>
      </c>
      <c r="H26" s="21"/>
      <c r="I26" s="34">
        <f t="shared" ref="I26:R26" si="6">X26</f>
        <v>0.2</v>
      </c>
      <c r="J26" s="35">
        <f t="shared" si="6"/>
        <v>0.4</v>
      </c>
      <c r="K26" s="35">
        <f t="shared" si="6"/>
        <v>0.6</v>
      </c>
      <c r="L26" s="35">
        <f t="shared" si="6"/>
        <v>0.8</v>
      </c>
      <c r="M26" s="35">
        <f t="shared" si="6"/>
        <v>1</v>
      </c>
      <c r="N26" s="35">
        <f t="shared" si="6"/>
        <v>1.2</v>
      </c>
      <c r="O26" s="35">
        <f t="shared" si="6"/>
        <v>1.4</v>
      </c>
      <c r="P26" s="35">
        <f t="shared" si="6"/>
        <v>1.6</v>
      </c>
      <c r="Q26" s="35">
        <f t="shared" si="6"/>
        <v>1.8</v>
      </c>
      <c r="R26" s="35">
        <f t="shared" si="6"/>
        <v>2</v>
      </c>
      <c r="S26" s="239"/>
      <c r="V26" s="79" t="s">
        <v>23</v>
      </c>
      <c r="W26" s="80"/>
      <c r="X26" s="82">
        <v>0.2</v>
      </c>
      <c r="Y26" s="83">
        <v>0.4</v>
      </c>
      <c r="Z26" s="83">
        <v>0.6</v>
      </c>
      <c r="AA26" s="83">
        <v>0.8</v>
      </c>
      <c r="AB26" s="83">
        <v>1</v>
      </c>
      <c r="AC26" s="83">
        <v>1.2</v>
      </c>
      <c r="AD26" s="83">
        <v>1.4</v>
      </c>
      <c r="AE26" s="83">
        <v>1.6</v>
      </c>
      <c r="AF26" s="83">
        <v>1.8</v>
      </c>
      <c r="AG26" s="84">
        <v>2</v>
      </c>
    </row>
    <row r="27" spans="1:33" ht="12.75" customHeight="1" x14ac:dyDescent="0.2">
      <c r="A27" s="192"/>
      <c r="B27" s="48"/>
      <c r="C27" s="225"/>
      <c r="D27" s="226"/>
      <c r="G27" s="233">
        <f t="shared" ref="G27:G44" si="7">R4</f>
        <v>10</v>
      </c>
      <c r="H27" s="234"/>
      <c r="I27" s="18">
        <f t="shared" ref="I27:I44" si="8">IF(X27&lt;250,$C$25*1000/X27, )</f>
        <v>0</v>
      </c>
      <c r="J27" s="19">
        <f t="shared" ref="J27:J44" si="9">IF(Y27&lt;250,$C$25*1000/Y27, )</f>
        <v>0</v>
      </c>
      <c r="K27" s="19">
        <f t="shared" ref="K27:K44" si="10">IF(Z27&lt;250,$C$25*1000/Z27, )</f>
        <v>0</v>
      </c>
      <c r="L27" s="19">
        <f t="shared" ref="L27:L44" si="11">IF(AA27&lt;250,$C$25*1000/AA27, )</f>
        <v>0</v>
      </c>
      <c r="M27" s="19">
        <f t="shared" ref="M27:M44" si="12">IF(AB27&lt;250,$C$25*1000/AB27, )</f>
        <v>0</v>
      </c>
      <c r="N27" s="19">
        <f t="shared" ref="N27:N44" si="13">IF(AC27&lt;250,$C$25*1000/AC27, )</f>
        <v>0</v>
      </c>
      <c r="O27" s="19">
        <f t="shared" ref="O27:O44" si="14">IF(AD27&lt;250,$C$25*1000/AD27, )</f>
        <v>0</v>
      </c>
      <c r="P27" s="19">
        <f t="shared" ref="P27:P44" si="15">IF(AE27&lt;250,$C$25*1000/AE27, )</f>
        <v>0</v>
      </c>
      <c r="Q27" s="19">
        <f t="shared" ref="Q27:Q44" si="16">IF(AF27&lt;250,$C$25*1000/AF27, )</f>
        <v>0</v>
      </c>
      <c r="R27" s="20">
        <f t="shared" ref="R27:R44" si="17">IF(AG27&lt;250,$C$25*1000/AG27, )</f>
        <v>0</v>
      </c>
      <c r="S27" s="31">
        <f t="shared" ref="S27:S44" si="18">$C$25*60/($G27*$E$21*0.8)</f>
        <v>6.2499999999999991</v>
      </c>
      <c r="V27" s="233">
        <f t="shared" ref="V27:V44" si="19">R4</f>
        <v>10</v>
      </c>
      <c r="W27" s="234"/>
      <c r="X27" s="18">
        <f t="shared" ref="X27:AG27" si="20">$C$25*100*60/($R4*$E$21*X$26)</f>
        <v>2499.9999999999995</v>
      </c>
      <c r="Y27" s="19">
        <f t="shared" si="20"/>
        <v>1249.9999999999998</v>
      </c>
      <c r="Z27" s="19">
        <f t="shared" si="20"/>
        <v>833.33333333333337</v>
      </c>
      <c r="AA27" s="19">
        <f t="shared" si="20"/>
        <v>624.99999999999989</v>
      </c>
      <c r="AB27" s="19">
        <f t="shared" si="20"/>
        <v>500</v>
      </c>
      <c r="AC27" s="19">
        <f t="shared" si="20"/>
        <v>416.66666666666669</v>
      </c>
      <c r="AD27" s="19">
        <f t="shared" si="20"/>
        <v>357.14285714285722</v>
      </c>
      <c r="AE27" s="19">
        <f t="shared" si="20"/>
        <v>312.49999999999994</v>
      </c>
      <c r="AF27" s="19">
        <f t="shared" si="20"/>
        <v>277.77777777777777</v>
      </c>
      <c r="AG27" s="20">
        <f t="shared" si="20"/>
        <v>250</v>
      </c>
    </row>
    <row r="28" spans="1:33" ht="12.75" customHeight="1" x14ac:dyDescent="0.2">
      <c r="A28" s="192"/>
      <c r="B28" s="48"/>
      <c r="C28" s="121">
        <v>2</v>
      </c>
      <c r="D28" s="115" t="s">
        <v>72</v>
      </c>
      <c r="G28" s="183">
        <f t="shared" si="7"/>
        <v>15</v>
      </c>
      <c r="H28" s="184"/>
      <c r="I28" s="13">
        <f t="shared" si="8"/>
        <v>0</v>
      </c>
      <c r="J28" s="4">
        <f t="shared" si="9"/>
        <v>0</v>
      </c>
      <c r="K28" s="4">
        <f t="shared" si="10"/>
        <v>0</v>
      </c>
      <c r="L28" s="4">
        <f t="shared" si="11"/>
        <v>0</v>
      </c>
      <c r="M28" s="4">
        <f t="shared" si="12"/>
        <v>0</v>
      </c>
      <c r="N28" s="4">
        <f t="shared" si="13"/>
        <v>0</v>
      </c>
      <c r="O28" s="4">
        <f t="shared" si="14"/>
        <v>8.4</v>
      </c>
      <c r="P28" s="4">
        <f t="shared" si="15"/>
        <v>9.6000000000000014</v>
      </c>
      <c r="Q28" s="4">
        <f t="shared" si="16"/>
        <v>10.799999999999999</v>
      </c>
      <c r="R28" s="14">
        <f t="shared" si="17"/>
        <v>12</v>
      </c>
      <c r="S28" s="32">
        <f t="shared" si="18"/>
        <v>4.166666666666667</v>
      </c>
      <c r="V28" s="183">
        <f t="shared" si="19"/>
        <v>15</v>
      </c>
      <c r="W28" s="184"/>
      <c r="X28" s="13">
        <f t="shared" ref="X28:AG28" si="21">$C$25*100*60/($R5*$E$21*X$26)</f>
        <v>1666.6666666666665</v>
      </c>
      <c r="Y28" s="4">
        <f t="shared" si="21"/>
        <v>833.33333333333326</v>
      </c>
      <c r="Z28" s="4">
        <f t="shared" si="21"/>
        <v>555.55555555555566</v>
      </c>
      <c r="AA28" s="4">
        <f t="shared" si="21"/>
        <v>416.66666666666663</v>
      </c>
      <c r="AB28" s="4">
        <f t="shared" si="21"/>
        <v>333.33333333333331</v>
      </c>
      <c r="AC28" s="4">
        <f t="shared" si="21"/>
        <v>277.77777777777783</v>
      </c>
      <c r="AD28" s="4">
        <f t="shared" si="21"/>
        <v>238.0952380952381</v>
      </c>
      <c r="AE28" s="4">
        <f t="shared" si="21"/>
        <v>208.33333333333331</v>
      </c>
      <c r="AF28" s="4">
        <f t="shared" si="21"/>
        <v>185.18518518518519</v>
      </c>
      <c r="AG28" s="14">
        <f t="shared" si="21"/>
        <v>166.66666666666666</v>
      </c>
    </row>
    <row r="29" spans="1:33" x14ac:dyDescent="0.2">
      <c r="A29" s="192"/>
      <c r="B29" s="48"/>
      <c r="G29" s="183">
        <f t="shared" si="7"/>
        <v>20</v>
      </c>
      <c r="H29" s="184"/>
      <c r="I29" s="13">
        <f t="shared" si="8"/>
        <v>0</v>
      </c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f t="shared" si="12"/>
        <v>0</v>
      </c>
      <c r="N29" s="4">
        <f t="shared" si="13"/>
        <v>9.6</v>
      </c>
      <c r="O29" s="4">
        <f t="shared" si="14"/>
        <v>11.199999999999998</v>
      </c>
      <c r="P29" s="4">
        <f t="shared" si="15"/>
        <v>12.800000000000002</v>
      </c>
      <c r="Q29" s="4">
        <f t="shared" si="16"/>
        <v>14.4</v>
      </c>
      <c r="R29" s="14">
        <f t="shared" si="17"/>
        <v>16</v>
      </c>
      <c r="S29" s="32">
        <f t="shared" si="18"/>
        <v>3.1249999999999996</v>
      </c>
      <c r="V29" s="183">
        <f t="shared" si="19"/>
        <v>20</v>
      </c>
      <c r="W29" s="184"/>
      <c r="X29" s="13">
        <f t="shared" ref="X29:AG29" si="22">$C$25*100*60/($R6*$E$21*X$26)</f>
        <v>1249.9999999999998</v>
      </c>
      <c r="Y29" s="4">
        <f t="shared" si="22"/>
        <v>624.99999999999989</v>
      </c>
      <c r="Z29" s="4">
        <f t="shared" si="22"/>
        <v>416.66666666666669</v>
      </c>
      <c r="AA29" s="4">
        <f t="shared" si="22"/>
        <v>312.49999999999994</v>
      </c>
      <c r="AB29" s="4">
        <f t="shared" si="22"/>
        <v>250</v>
      </c>
      <c r="AC29" s="4">
        <f t="shared" si="22"/>
        <v>208.33333333333334</v>
      </c>
      <c r="AD29" s="4">
        <f t="shared" si="22"/>
        <v>178.57142857142861</v>
      </c>
      <c r="AE29" s="4">
        <f t="shared" si="22"/>
        <v>156.24999999999997</v>
      </c>
      <c r="AF29" s="4">
        <f t="shared" si="22"/>
        <v>138.88888888888889</v>
      </c>
      <c r="AG29" s="14">
        <f t="shared" si="22"/>
        <v>125</v>
      </c>
    </row>
    <row r="30" spans="1:33" x14ac:dyDescent="0.2">
      <c r="A30" s="192"/>
      <c r="B30" s="48"/>
      <c r="G30" s="183">
        <f t="shared" si="7"/>
        <v>25</v>
      </c>
      <c r="H30" s="184"/>
      <c r="I30" s="13">
        <f t="shared" si="8"/>
        <v>0</v>
      </c>
      <c r="J30" s="4">
        <f t="shared" si="9"/>
        <v>0</v>
      </c>
      <c r="K30" s="4">
        <f t="shared" si="10"/>
        <v>0</v>
      </c>
      <c r="L30" s="4">
        <f t="shared" si="11"/>
        <v>0</v>
      </c>
      <c r="M30" s="4">
        <f t="shared" si="12"/>
        <v>10</v>
      </c>
      <c r="N30" s="4">
        <f t="shared" si="13"/>
        <v>12</v>
      </c>
      <c r="O30" s="4">
        <f t="shared" si="14"/>
        <v>14</v>
      </c>
      <c r="P30" s="4">
        <f t="shared" si="15"/>
        <v>16</v>
      </c>
      <c r="Q30" s="4">
        <f t="shared" si="16"/>
        <v>18</v>
      </c>
      <c r="R30" s="14">
        <f t="shared" si="17"/>
        <v>20</v>
      </c>
      <c r="S30" s="32">
        <f t="shared" si="18"/>
        <v>2.5</v>
      </c>
      <c r="V30" s="183">
        <f t="shared" si="19"/>
        <v>25</v>
      </c>
      <c r="W30" s="184"/>
      <c r="X30" s="13">
        <f t="shared" ref="X30:AG30" si="23">$C$25*100*60/($R7*$E$21*X$26)</f>
        <v>1000</v>
      </c>
      <c r="Y30" s="4">
        <f t="shared" si="23"/>
        <v>500</v>
      </c>
      <c r="Z30" s="4">
        <f t="shared" si="23"/>
        <v>333.33333333333331</v>
      </c>
      <c r="AA30" s="4">
        <f t="shared" si="23"/>
        <v>250</v>
      </c>
      <c r="AB30" s="4">
        <f t="shared" si="23"/>
        <v>200</v>
      </c>
      <c r="AC30" s="4">
        <f t="shared" si="23"/>
        <v>166.66666666666666</v>
      </c>
      <c r="AD30" s="4">
        <f t="shared" si="23"/>
        <v>142.85714285714286</v>
      </c>
      <c r="AE30" s="4">
        <f t="shared" si="23"/>
        <v>125</v>
      </c>
      <c r="AF30" s="4">
        <f t="shared" si="23"/>
        <v>111.11111111111111</v>
      </c>
      <c r="AG30" s="14">
        <f t="shared" si="23"/>
        <v>100</v>
      </c>
    </row>
    <row r="31" spans="1:33" x14ac:dyDescent="0.2">
      <c r="A31" s="192"/>
      <c r="B31" s="48"/>
      <c r="G31" s="183">
        <f t="shared" si="7"/>
        <v>30</v>
      </c>
      <c r="H31" s="184"/>
      <c r="I31" s="13">
        <f t="shared" si="8"/>
        <v>0</v>
      </c>
      <c r="J31" s="4">
        <f t="shared" si="9"/>
        <v>0</v>
      </c>
      <c r="K31" s="4">
        <f t="shared" si="10"/>
        <v>0</v>
      </c>
      <c r="L31" s="4">
        <f t="shared" si="11"/>
        <v>9.6000000000000014</v>
      </c>
      <c r="M31" s="4">
        <f t="shared" si="12"/>
        <v>12</v>
      </c>
      <c r="N31" s="4">
        <f t="shared" si="13"/>
        <v>14.399999999999997</v>
      </c>
      <c r="O31" s="4">
        <f t="shared" si="14"/>
        <v>16.8</v>
      </c>
      <c r="P31" s="4">
        <f t="shared" si="15"/>
        <v>19.200000000000003</v>
      </c>
      <c r="Q31" s="4">
        <f t="shared" si="16"/>
        <v>21.599999999999998</v>
      </c>
      <c r="R31" s="14">
        <f t="shared" si="17"/>
        <v>24</v>
      </c>
      <c r="S31" s="32">
        <f t="shared" si="18"/>
        <v>2.0833333333333335</v>
      </c>
      <c r="V31" s="183">
        <f t="shared" si="19"/>
        <v>30</v>
      </c>
      <c r="W31" s="184"/>
      <c r="X31" s="13">
        <f t="shared" ref="X31:AG31" si="24">$C$25*100*60/($R8*$E$21*X$26)</f>
        <v>833.33333333333326</v>
      </c>
      <c r="Y31" s="4">
        <f t="shared" si="24"/>
        <v>416.66666666666663</v>
      </c>
      <c r="Z31" s="4">
        <f t="shared" si="24"/>
        <v>277.77777777777783</v>
      </c>
      <c r="AA31" s="4">
        <f t="shared" si="24"/>
        <v>208.33333333333331</v>
      </c>
      <c r="AB31" s="4">
        <f t="shared" si="24"/>
        <v>166.66666666666666</v>
      </c>
      <c r="AC31" s="4">
        <f t="shared" si="24"/>
        <v>138.88888888888891</v>
      </c>
      <c r="AD31" s="4">
        <f t="shared" si="24"/>
        <v>119.04761904761905</v>
      </c>
      <c r="AE31" s="4">
        <f t="shared" si="24"/>
        <v>104.16666666666666</v>
      </c>
      <c r="AF31" s="4">
        <f t="shared" si="24"/>
        <v>92.592592592592595</v>
      </c>
      <c r="AG31" s="14">
        <f t="shared" si="24"/>
        <v>83.333333333333329</v>
      </c>
    </row>
    <row r="32" spans="1:33" x14ac:dyDescent="0.2">
      <c r="A32" s="192"/>
      <c r="B32" s="48"/>
      <c r="G32" s="183">
        <f t="shared" si="7"/>
        <v>35</v>
      </c>
      <c r="H32" s="184"/>
      <c r="I32" s="13">
        <f t="shared" si="8"/>
        <v>0</v>
      </c>
      <c r="J32" s="4">
        <f t="shared" si="9"/>
        <v>0</v>
      </c>
      <c r="K32" s="4">
        <f t="shared" si="10"/>
        <v>8.4</v>
      </c>
      <c r="L32" s="4">
        <f t="shared" si="11"/>
        <v>11.200000000000001</v>
      </c>
      <c r="M32" s="4">
        <f t="shared" si="12"/>
        <v>14</v>
      </c>
      <c r="N32" s="4">
        <f t="shared" si="13"/>
        <v>16.8</v>
      </c>
      <c r="O32" s="4">
        <f t="shared" si="14"/>
        <v>19.599999999999998</v>
      </c>
      <c r="P32" s="4">
        <f t="shared" si="15"/>
        <v>22.400000000000002</v>
      </c>
      <c r="Q32" s="4">
        <f t="shared" si="16"/>
        <v>25.200000000000003</v>
      </c>
      <c r="R32" s="14">
        <f t="shared" si="17"/>
        <v>28</v>
      </c>
      <c r="S32" s="32">
        <f t="shared" si="18"/>
        <v>1.7857142857142856</v>
      </c>
      <c r="V32" s="183">
        <f t="shared" si="19"/>
        <v>35</v>
      </c>
      <c r="W32" s="184"/>
      <c r="X32" s="13">
        <f t="shared" ref="X32:AG32" si="25">$C$25*100*60/($R9*$E$21*X$26)</f>
        <v>714.28571428571422</v>
      </c>
      <c r="Y32" s="4">
        <f t="shared" si="25"/>
        <v>357.14285714285711</v>
      </c>
      <c r="Z32" s="4">
        <f t="shared" si="25"/>
        <v>238.0952380952381</v>
      </c>
      <c r="AA32" s="4">
        <f t="shared" si="25"/>
        <v>178.57142857142856</v>
      </c>
      <c r="AB32" s="4">
        <f t="shared" si="25"/>
        <v>142.85714285714286</v>
      </c>
      <c r="AC32" s="4">
        <f t="shared" si="25"/>
        <v>119.04761904761905</v>
      </c>
      <c r="AD32" s="4">
        <f t="shared" si="25"/>
        <v>102.04081632653062</v>
      </c>
      <c r="AE32" s="4">
        <f t="shared" si="25"/>
        <v>89.285714285714278</v>
      </c>
      <c r="AF32" s="4">
        <f t="shared" si="25"/>
        <v>79.365079365079353</v>
      </c>
      <c r="AG32" s="14">
        <f t="shared" si="25"/>
        <v>71.428571428571431</v>
      </c>
    </row>
    <row r="33" spans="1:33" x14ac:dyDescent="0.2">
      <c r="A33" s="192"/>
      <c r="B33" s="48"/>
      <c r="G33" s="183">
        <f t="shared" si="7"/>
        <v>40</v>
      </c>
      <c r="H33" s="184"/>
      <c r="I33" s="13">
        <f t="shared" si="8"/>
        <v>0</v>
      </c>
      <c r="J33" s="4">
        <f t="shared" si="9"/>
        <v>0</v>
      </c>
      <c r="K33" s="4">
        <f t="shared" si="10"/>
        <v>9.6</v>
      </c>
      <c r="L33" s="4">
        <f t="shared" si="11"/>
        <v>12.800000000000002</v>
      </c>
      <c r="M33" s="4">
        <f t="shared" si="12"/>
        <v>16</v>
      </c>
      <c r="N33" s="4">
        <f t="shared" si="13"/>
        <v>19.2</v>
      </c>
      <c r="O33" s="4">
        <f t="shared" si="14"/>
        <v>22.399999999999995</v>
      </c>
      <c r="P33" s="4">
        <f t="shared" si="15"/>
        <v>25.600000000000005</v>
      </c>
      <c r="Q33" s="4">
        <f t="shared" si="16"/>
        <v>28.8</v>
      </c>
      <c r="R33" s="14">
        <f t="shared" si="17"/>
        <v>32</v>
      </c>
      <c r="S33" s="32">
        <f t="shared" si="18"/>
        <v>1.5624999999999998</v>
      </c>
      <c r="V33" s="183">
        <f t="shared" si="19"/>
        <v>40</v>
      </c>
      <c r="W33" s="184"/>
      <c r="X33" s="13">
        <f t="shared" ref="X33:AG33" si="26">$C$25*100*60/($R10*$E$21*X$26)</f>
        <v>624.99999999999989</v>
      </c>
      <c r="Y33" s="4">
        <f t="shared" si="26"/>
        <v>312.49999999999994</v>
      </c>
      <c r="Z33" s="4">
        <f t="shared" si="26"/>
        <v>208.33333333333334</v>
      </c>
      <c r="AA33" s="4">
        <f t="shared" si="26"/>
        <v>156.24999999999997</v>
      </c>
      <c r="AB33" s="4">
        <f t="shared" si="26"/>
        <v>125</v>
      </c>
      <c r="AC33" s="4">
        <f t="shared" si="26"/>
        <v>104.16666666666667</v>
      </c>
      <c r="AD33" s="4">
        <f t="shared" si="26"/>
        <v>89.285714285714306</v>
      </c>
      <c r="AE33" s="4">
        <f t="shared" si="26"/>
        <v>78.124999999999986</v>
      </c>
      <c r="AF33" s="4">
        <f t="shared" si="26"/>
        <v>69.444444444444443</v>
      </c>
      <c r="AG33" s="14">
        <f t="shared" si="26"/>
        <v>62.5</v>
      </c>
    </row>
    <row r="34" spans="1:33" x14ac:dyDescent="0.2">
      <c r="A34" s="192"/>
      <c r="B34" s="48"/>
      <c r="G34" s="183">
        <f t="shared" si="7"/>
        <v>45</v>
      </c>
      <c r="H34" s="184"/>
      <c r="I34" s="13">
        <f t="shared" si="8"/>
        <v>0</v>
      </c>
      <c r="J34" s="4">
        <f t="shared" si="9"/>
        <v>0</v>
      </c>
      <c r="K34" s="4">
        <f t="shared" si="10"/>
        <v>10.799999999999999</v>
      </c>
      <c r="L34" s="4">
        <f t="shared" si="11"/>
        <v>14.4</v>
      </c>
      <c r="M34" s="4">
        <f t="shared" si="12"/>
        <v>18</v>
      </c>
      <c r="N34" s="4">
        <f t="shared" si="13"/>
        <v>21.599999999999998</v>
      </c>
      <c r="O34" s="4">
        <f t="shared" si="14"/>
        <v>25.2</v>
      </c>
      <c r="P34" s="4">
        <f t="shared" si="15"/>
        <v>28.8</v>
      </c>
      <c r="Q34" s="4">
        <f t="shared" si="16"/>
        <v>32.4</v>
      </c>
      <c r="R34" s="14">
        <f t="shared" si="17"/>
        <v>36</v>
      </c>
      <c r="S34" s="32">
        <f t="shared" si="18"/>
        <v>1.3888888888888888</v>
      </c>
      <c r="V34" s="183">
        <f t="shared" si="19"/>
        <v>45</v>
      </c>
      <c r="W34" s="184"/>
      <c r="X34" s="13">
        <f t="shared" ref="X34:AG34" si="27">$C$25*100*60/($R11*$E$21*X$26)</f>
        <v>555.55555555555554</v>
      </c>
      <c r="Y34" s="4">
        <f t="shared" si="27"/>
        <v>277.77777777777777</v>
      </c>
      <c r="Z34" s="4">
        <f t="shared" si="27"/>
        <v>185.18518518518519</v>
      </c>
      <c r="AA34" s="4">
        <f t="shared" si="27"/>
        <v>138.88888888888889</v>
      </c>
      <c r="AB34" s="4">
        <f t="shared" si="27"/>
        <v>111.11111111111111</v>
      </c>
      <c r="AC34" s="4">
        <f t="shared" si="27"/>
        <v>92.592592592592595</v>
      </c>
      <c r="AD34" s="4">
        <f t="shared" si="27"/>
        <v>79.365079365079367</v>
      </c>
      <c r="AE34" s="4">
        <f t="shared" si="27"/>
        <v>69.444444444444443</v>
      </c>
      <c r="AF34" s="4">
        <f t="shared" si="27"/>
        <v>61.728395061728392</v>
      </c>
      <c r="AG34" s="14">
        <f t="shared" si="27"/>
        <v>55.555555555555557</v>
      </c>
    </row>
    <row r="35" spans="1:33" x14ac:dyDescent="0.2">
      <c r="A35" s="192"/>
      <c r="B35" s="48"/>
      <c r="G35" s="183">
        <f t="shared" si="7"/>
        <v>50</v>
      </c>
      <c r="H35" s="184"/>
      <c r="I35" s="13">
        <f t="shared" si="8"/>
        <v>0</v>
      </c>
      <c r="J35" s="4">
        <f t="shared" si="9"/>
        <v>0</v>
      </c>
      <c r="K35" s="4">
        <f t="shared" si="10"/>
        <v>12</v>
      </c>
      <c r="L35" s="4">
        <f t="shared" si="11"/>
        <v>16</v>
      </c>
      <c r="M35" s="4">
        <f t="shared" si="12"/>
        <v>20</v>
      </c>
      <c r="N35" s="4">
        <f t="shared" si="13"/>
        <v>24</v>
      </c>
      <c r="O35" s="4">
        <f t="shared" si="14"/>
        <v>28</v>
      </c>
      <c r="P35" s="4">
        <f t="shared" si="15"/>
        <v>32</v>
      </c>
      <c r="Q35" s="4">
        <f t="shared" si="16"/>
        <v>36</v>
      </c>
      <c r="R35" s="14">
        <f t="shared" si="17"/>
        <v>40</v>
      </c>
      <c r="S35" s="32">
        <f t="shared" si="18"/>
        <v>1.25</v>
      </c>
      <c r="V35" s="183">
        <f t="shared" si="19"/>
        <v>50</v>
      </c>
      <c r="W35" s="184"/>
      <c r="X35" s="13">
        <f t="shared" ref="X35:AG35" si="28">$C$25*100*60/($R12*$E$21*X$26)</f>
        <v>500</v>
      </c>
      <c r="Y35" s="4">
        <f t="shared" si="28"/>
        <v>250</v>
      </c>
      <c r="Z35" s="4">
        <f t="shared" si="28"/>
        <v>166.66666666666666</v>
      </c>
      <c r="AA35" s="4">
        <f t="shared" si="28"/>
        <v>125</v>
      </c>
      <c r="AB35" s="4">
        <f t="shared" si="28"/>
        <v>100</v>
      </c>
      <c r="AC35" s="4">
        <f t="shared" si="28"/>
        <v>83.333333333333329</v>
      </c>
      <c r="AD35" s="4">
        <f t="shared" si="28"/>
        <v>71.428571428571431</v>
      </c>
      <c r="AE35" s="4">
        <f t="shared" si="28"/>
        <v>62.5</v>
      </c>
      <c r="AF35" s="4">
        <f t="shared" si="28"/>
        <v>55.555555555555557</v>
      </c>
      <c r="AG35" s="14">
        <f t="shared" si="28"/>
        <v>50</v>
      </c>
    </row>
    <row r="36" spans="1:33" x14ac:dyDescent="0.2">
      <c r="A36" s="192"/>
      <c r="B36" s="48"/>
      <c r="G36" s="183">
        <f t="shared" si="7"/>
        <v>20</v>
      </c>
      <c r="H36" s="184"/>
      <c r="I36" s="13">
        <f t="shared" si="8"/>
        <v>0</v>
      </c>
      <c r="J36" s="4">
        <f t="shared" si="9"/>
        <v>0</v>
      </c>
      <c r="K36" s="4">
        <f t="shared" si="10"/>
        <v>0</v>
      </c>
      <c r="L36" s="4">
        <f t="shared" si="11"/>
        <v>0</v>
      </c>
      <c r="M36" s="4">
        <f t="shared" si="12"/>
        <v>0</v>
      </c>
      <c r="N36" s="4">
        <f t="shared" si="13"/>
        <v>9.6</v>
      </c>
      <c r="O36" s="4">
        <f t="shared" si="14"/>
        <v>11.199999999999998</v>
      </c>
      <c r="P36" s="4">
        <f t="shared" si="15"/>
        <v>12.800000000000002</v>
      </c>
      <c r="Q36" s="4">
        <f t="shared" si="16"/>
        <v>14.4</v>
      </c>
      <c r="R36" s="14">
        <f t="shared" si="17"/>
        <v>16</v>
      </c>
      <c r="S36" s="32">
        <f t="shared" si="18"/>
        <v>3.1249999999999996</v>
      </c>
      <c r="V36" s="183">
        <f t="shared" si="19"/>
        <v>20</v>
      </c>
      <c r="W36" s="184"/>
      <c r="X36" s="13">
        <f t="shared" ref="X36:AG36" si="29">$C$25*100*60/($R13*$E$21*X$26)</f>
        <v>1249.9999999999998</v>
      </c>
      <c r="Y36" s="4">
        <f t="shared" si="29"/>
        <v>624.99999999999989</v>
      </c>
      <c r="Z36" s="4">
        <f t="shared" si="29"/>
        <v>416.66666666666669</v>
      </c>
      <c r="AA36" s="4">
        <f t="shared" si="29"/>
        <v>312.49999999999994</v>
      </c>
      <c r="AB36" s="4">
        <f t="shared" si="29"/>
        <v>250</v>
      </c>
      <c r="AC36" s="4">
        <f t="shared" si="29"/>
        <v>208.33333333333334</v>
      </c>
      <c r="AD36" s="4">
        <f t="shared" si="29"/>
        <v>178.57142857142861</v>
      </c>
      <c r="AE36" s="4">
        <f t="shared" si="29"/>
        <v>156.24999999999997</v>
      </c>
      <c r="AF36" s="4">
        <f t="shared" si="29"/>
        <v>138.88888888888889</v>
      </c>
      <c r="AG36" s="14">
        <f t="shared" si="29"/>
        <v>125</v>
      </c>
    </row>
    <row r="37" spans="1:33" x14ac:dyDescent="0.2">
      <c r="A37" s="192"/>
      <c r="B37" s="48"/>
      <c r="G37" s="183">
        <f t="shared" si="7"/>
        <v>30</v>
      </c>
      <c r="H37" s="184"/>
      <c r="I37" s="13">
        <f t="shared" si="8"/>
        <v>0</v>
      </c>
      <c r="J37" s="4">
        <f t="shared" si="9"/>
        <v>0</v>
      </c>
      <c r="K37" s="4">
        <f t="shared" si="10"/>
        <v>0</v>
      </c>
      <c r="L37" s="4">
        <f t="shared" si="11"/>
        <v>9.6000000000000014</v>
      </c>
      <c r="M37" s="4">
        <f t="shared" si="12"/>
        <v>12</v>
      </c>
      <c r="N37" s="4">
        <f t="shared" si="13"/>
        <v>14.399999999999997</v>
      </c>
      <c r="O37" s="4">
        <f t="shared" si="14"/>
        <v>16.8</v>
      </c>
      <c r="P37" s="4">
        <f t="shared" si="15"/>
        <v>19.200000000000003</v>
      </c>
      <c r="Q37" s="4">
        <f t="shared" si="16"/>
        <v>21.599999999999998</v>
      </c>
      <c r="R37" s="14">
        <f t="shared" si="17"/>
        <v>24</v>
      </c>
      <c r="S37" s="32">
        <f t="shared" si="18"/>
        <v>2.0833333333333335</v>
      </c>
      <c r="V37" s="183">
        <f t="shared" si="19"/>
        <v>30</v>
      </c>
      <c r="W37" s="184"/>
      <c r="X37" s="13">
        <f t="shared" ref="X37:AG37" si="30">$C$25*100*60/($R14*$E$21*X$26)</f>
        <v>833.33333333333326</v>
      </c>
      <c r="Y37" s="4">
        <f t="shared" si="30"/>
        <v>416.66666666666663</v>
      </c>
      <c r="Z37" s="4">
        <f t="shared" si="30"/>
        <v>277.77777777777783</v>
      </c>
      <c r="AA37" s="4">
        <f t="shared" si="30"/>
        <v>208.33333333333331</v>
      </c>
      <c r="AB37" s="4">
        <f t="shared" si="30"/>
        <v>166.66666666666666</v>
      </c>
      <c r="AC37" s="4">
        <f t="shared" si="30"/>
        <v>138.88888888888891</v>
      </c>
      <c r="AD37" s="4">
        <f t="shared" si="30"/>
        <v>119.04761904761905</v>
      </c>
      <c r="AE37" s="4">
        <f t="shared" si="30"/>
        <v>104.16666666666666</v>
      </c>
      <c r="AF37" s="4">
        <f t="shared" si="30"/>
        <v>92.592592592592595</v>
      </c>
      <c r="AG37" s="14">
        <f t="shared" si="30"/>
        <v>83.333333333333329</v>
      </c>
    </row>
    <row r="38" spans="1:33" x14ac:dyDescent="0.2">
      <c r="A38" s="192"/>
      <c r="B38" s="48"/>
      <c r="G38" s="183">
        <f t="shared" si="7"/>
        <v>40</v>
      </c>
      <c r="H38" s="184"/>
      <c r="I38" s="13">
        <f t="shared" si="8"/>
        <v>0</v>
      </c>
      <c r="J38" s="4">
        <f t="shared" si="9"/>
        <v>0</v>
      </c>
      <c r="K38" s="4">
        <f t="shared" si="10"/>
        <v>9.6</v>
      </c>
      <c r="L38" s="4">
        <f t="shared" si="11"/>
        <v>12.800000000000002</v>
      </c>
      <c r="M38" s="4">
        <f t="shared" si="12"/>
        <v>16</v>
      </c>
      <c r="N38" s="4">
        <f t="shared" si="13"/>
        <v>19.2</v>
      </c>
      <c r="O38" s="4">
        <f t="shared" si="14"/>
        <v>22.399999999999995</v>
      </c>
      <c r="P38" s="4">
        <f t="shared" si="15"/>
        <v>25.600000000000005</v>
      </c>
      <c r="Q38" s="4">
        <f t="shared" si="16"/>
        <v>28.8</v>
      </c>
      <c r="R38" s="14">
        <f t="shared" si="17"/>
        <v>32</v>
      </c>
      <c r="S38" s="32">
        <f t="shared" si="18"/>
        <v>1.5624999999999998</v>
      </c>
      <c r="V38" s="183">
        <f t="shared" si="19"/>
        <v>40</v>
      </c>
      <c r="W38" s="184"/>
      <c r="X38" s="13">
        <f t="shared" ref="X38:AG38" si="31">$C$25*100*60/($R15*$E$21*X$26)</f>
        <v>624.99999999999989</v>
      </c>
      <c r="Y38" s="4">
        <f t="shared" si="31"/>
        <v>312.49999999999994</v>
      </c>
      <c r="Z38" s="4">
        <f t="shared" si="31"/>
        <v>208.33333333333334</v>
      </c>
      <c r="AA38" s="4">
        <f t="shared" si="31"/>
        <v>156.24999999999997</v>
      </c>
      <c r="AB38" s="4">
        <f t="shared" si="31"/>
        <v>125</v>
      </c>
      <c r="AC38" s="4">
        <f t="shared" si="31"/>
        <v>104.16666666666667</v>
      </c>
      <c r="AD38" s="4">
        <f t="shared" si="31"/>
        <v>89.285714285714306</v>
      </c>
      <c r="AE38" s="4">
        <f t="shared" si="31"/>
        <v>78.124999999999986</v>
      </c>
      <c r="AF38" s="4">
        <f t="shared" si="31"/>
        <v>69.444444444444443</v>
      </c>
      <c r="AG38" s="14">
        <f t="shared" si="31"/>
        <v>62.5</v>
      </c>
    </row>
    <row r="39" spans="1:33" x14ac:dyDescent="0.2">
      <c r="A39" s="192"/>
      <c r="B39" s="48"/>
      <c r="G39" s="183">
        <f t="shared" si="7"/>
        <v>50</v>
      </c>
      <c r="H39" s="184"/>
      <c r="I39" s="13">
        <f t="shared" si="8"/>
        <v>0</v>
      </c>
      <c r="J39" s="4">
        <f t="shared" si="9"/>
        <v>0</v>
      </c>
      <c r="K39" s="4">
        <f t="shared" si="10"/>
        <v>12</v>
      </c>
      <c r="L39" s="4">
        <f t="shared" si="11"/>
        <v>16</v>
      </c>
      <c r="M39" s="4">
        <f t="shared" si="12"/>
        <v>20</v>
      </c>
      <c r="N39" s="4">
        <f t="shared" si="13"/>
        <v>24</v>
      </c>
      <c r="O39" s="4">
        <f t="shared" si="14"/>
        <v>28</v>
      </c>
      <c r="P39" s="4">
        <f t="shared" si="15"/>
        <v>32</v>
      </c>
      <c r="Q39" s="4">
        <f t="shared" si="16"/>
        <v>36</v>
      </c>
      <c r="R39" s="14">
        <f t="shared" si="17"/>
        <v>40</v>
      </c>
      <c r="S39" s="32">
        <f t="shared" si="18"/>
        <v>1.25</v>
      </c>
      <c r="V39" s="183">
        <f t="shared" si="19"/>
        <v>50</v>
      </c>
      <c r="W39" s="184"/>
      <c r="X39" s="13">
        <f t="shared" ref="X39:AG39" si="32">$C$25*100*60/($R16*$E$21*X$26)</f>
        <v>500</v>
      </c>
      <c r="Y39" s="4">
        <f t="shared" si="32"/>
        <v>250</v>
      </c>
      <c r="Z39" s="4">
        <f t="shared" si="32"/>
        <v>166.66666666666666</v>
      </c>
      <c r="AA39" s="4">
        <f t="shared" si="32"/>
        <v>125</v>
      </c>
      <c r="AB39" s="4">
        <f t="shared" si="32"/>
        <v>100</v>
      </c>
      <c r="AC39" s="4">
        <f t="shared" si="32"/>
        <v>83.333333333333329</v>
      </c>
      <c r="AD39" s="4">
        <f t="shared" si="32"/>
        <v>71.428571428571431</v>
      </c>
      <c r="AE39" s="4">
        <f t="shared" si="32"/>
        <v>62.5</v>
      </c>
      <c r="AF39" s="4">
        <f t="shared" si="32"/>
        <v>55.555555555555557</v>
      </c>
      <c r="AG39" s="14">
        <f t="shared" si="32"/>
        <v>50</v>
      </c>
    </row>
    <row r="40" spans="1:33" x14ac:dyDescent="0.2">
      <c r="A40" s="192"/>
      <c r="B40" s="48"/>
      <c r="G40" s="183">
        <f t="shared" si="7"/>
        <v>60</v>
      </c>
      <c r="H40" s="184"/>
      <c r="I40" s="13">
        <f t="shared" si="8"/>
        <v>0</v>
      </c>
      <c r="J40" s="4">
        <f t="shared" si="9"/>
        <v>9.6000000000000014</v>
      </c>
      <c r="K40" s="4">
        <f t="shared" si="10"/>
        <v>14.399999999999997</v>
      </c>
      <c r="L40" s="4">
        <f t="shared" si="11"/>
        <v>19.200000000000003</v>
      </c>
      <c r="M40" s="4">
        <f t="shared" si="12"/>
        <v>24</v>
      </c>
      <c r="N40" s="4">
        <f t="shared" si="13"/>
        <v>28.799999999999994</v>
      </c>
      <c r="O40" s="4">
        <f t="shared" si="14"/>
        <v>33.6</v>
      </c>
      <c r="P40" s="4">
        <f t="shared" si="15"/>
        <v>38.400000000000006</v>
      </c>
      <c r="Q40" s="4">
        <f t="shared" si="16"/>
        <v>43.199999999999996</v>
      </c>
      <c r="R40" s="14">
        <f t="shared" si="17"/>
        <v>48</v>
      </c>
      <c r="S40" s="32">
        <f t="shared" si="18"/>
        <v>1.0416666666666667</v>
      </c>
      <c r="V40" s="183">
        <f t="shared" si="19"/>
        <v>60</v>
      </c>
      <c r="W40" s="184"/>
      <c r="X40" s="13">
        <f t="shared" ref="X40:AG40" si="33">$C$25*100*60/($R17*$E$21*X$26)</f>
        <v>416.66666666666663</v>
      </c>
      <c r="Y40" s="4">
        <f t="shared" si="33"/>
        <v>208.33333333333331</v>
      </c>
      <c r="Z40" s="4">
        <f t="shared" si="33"/>
        <v>138.88888888888891</v>
      </c>
      <c r="AA40" s="4">
        <f t="shared" si="33"/>
        <v>104.16666666666666</v>
      </c>
      <c r="AB40" s="4">
        <f t="shared" si="33"/>
        <v>83.333333333333329</v>
      </c>
      <c r="AC40" s="4">
        <f t="shared" si="33"/>
        <v>69.444444444444457</v>
      </c>
      <c r="AD40" s="4">
        <f t="shared" si="33"/>
        <v>59.523809523809526</v>
      </c>
      <c r="AE40" s="4">
        <f t="shared" si="33"/>
        <v>52.083333333333329</v>
      </c>
      <c r="AF40" s="4">
        <f t="shared" si="33"/>
        <v>46.296296296296298</v>
      </c>
      <c r="AG40" s="14">
        <f t="shared" si="33"/>
        <v>41.666666666666664</v>
      </c>
    </row>
    <row r="41" spans="1:33" x14ac:dyDescent="0.2">
      <c r="A41" s="192"/>
      <c r="B41" s="48"/>
      <c r="G41" s="183">
        <f t="shared" si="7"/>
        <v>70</v>
      </c>
      <c r="H41" s="184"/>
      <c r="I41" s="13">
        <f t="shared" si="8"/>
        <v>0</v>
      </c>
      <c r="J41" s="4">
        <f t="shared" si="9"/>
        <v>11.200000000000001</v>
      </c>
      <c r="K41" s="4">
        <f t="shared" si="10"/>
        <v>16.8</v>
      </c>
      <c r="L41" s="4">
        <f t="shared" si="11"/>
        <v>22.400000000000002</v>
      </c>
      <c r="M41" s="4">
        <f t="shared" si="12"/>
        <v>28</v>
      </c>
      <c r="N41" s="4">
        <f t="shared" si="13"/>
        <v>33.6</v>
      </c>
      <c r="O41" s="4">
        <f t="shared" si="14"/>
        <v>39.199999999999996</v>
      </c>
      <c r="P41" s="4">
        <f t="shared" si="15"/>
        <v>44.800000000000004</v>
      </c>
      <c r="Q41" s="4">
        <f t="shared" si="16"/>
        <v>50.400000000000006</v>
      </c>
      <c r="R41" s="14">
        <f t="shared" si="17"/>
        <v>56</v>
      </c>
      <c r="S41" s="32">
        <f t="shared" si="18"/>
        <v>0.89285714285714279</v>
      </c>
      <c r="V41" s="183">
        <f t="shared" si="19"/>
        <v>70</v>
      </c>
      <c r="W41" s="184"/>
      <c r="X41" s="13">
        <f t="shared" ref="X41:AG41" si="34">$C$25*100*60/($R18*$E$21*X$26)</f>
        <v>357.14285714285711</v>
      </c>
      <c r="Y41" s="4">
        <f t="shared" si="34"/>
        <v>178.57142857142856</v>
      </c>
      <c r="Z41" s="4">
        <f t="shared" si="34"/>
        <v>119.04761904761905</v>
      </c>
      <c r="AA41" s="4">
        <f t="shared" si="34"/>
        <v>89.285714285714278</v>
      </c>
      <c r="AB41" s="4">
        <f t="shared" si="34"/>
        <v>71.428571428571431</v>
      </c>
      <c r="AC41" s="4">
        <f t="shared" si="34"/>
        <v>59.523809523809526</v>
      </c>
      <c r="AD41" s="4">
        <f t="shared" si="34"/>
        <v>51.020408163265309</v>
      </c>
      <c r="AE41" s="4">
        <f t="shared" si="34"/>
        <v>44.642857142857139</v>
      </c>
      <c r="AF41" s="4">
        <f t="shared" si="34"/>
        <v>39.682539682539677</v>
      </c>
      <c r="AG41" s="14">
        <f t="shared" si="34"/>
        <v>35.714285714285715</v>
      </c>
    </row>
    <row r="42" spans="1:33" x14ac:dyDescent="0.2">
      <c r="A42" s="192"/>
      <c r="B42" s="48"/>
      <c r="G42" s="183">
        <f t="shared" si="7"/>
        <v>80</v>
      </c>
      <c r="H42" s="184"/>
      <c r="I42" s="13">
        <f t="shared" si="8"/>
        <v>0</v>
      </c>
      <c r="J42" s="4">
        <f t="shared" si="9"/>
        <v>12.800000000000002</v>
      </c>
      <c r="K42" s="4">
        <f t="shared" si="10"/>
        <v>19.2</v>
      </c>
      <c r="L42" s="4">
        <f t="shared" si="11"/>
        <v>25.600000000000005</v>
      </c>
      <c r="M42" s="4">
        <f t="shared" si="12"/>
        <v>32</v>
      </c>
      <c r="N42" s="4">
        <f t="shared" si="13"/>
        <v>38.4</v>
      </c>
      <c r="O42" s="4">
        <f t="shared" si="14"/>
        <v>44.79999999999999</v>
      </c>
      <c r="P42" s="4">
        <f t="shared" si="15"/>
        <v>51.20000000000001</v>
      </c>
      <c r="Q42" s="4">
        <f t="shared" si="16"/>
        <v>57.6</v>
      </c>
      <c r="R42" s="14">
        <f t="shared" si="17"/>
        <v>64</v>
      </c>
      <c r="S42" s="32">
        <f t="shared" si="18"/>
        <v>0.78124999999999989</v>
      </c>
      <c r="V42" s="183">
        <f t="shared" si="19"/>
        <v>80</v>
      </c>
      <c r="W42" s="184"/>
      <c r="X42" s="13">
        <f t="shared" ref="X42:AG42" si="35">$C$25*100*60/($R19*$E$21*X$26)</f>
        <v>312.49999999999994</v>
      </c>
      <c r="Y42" s="4">
        <f t="shared" si="35"/>
        <v>156.24999999999997</v>
      </c>
      <c r="Z42" s="4">
        <f t="shared" si="35"/>
        <v>104.16666666666667</v>
      </c>
      <c r="AA42" s="4">
        <f t="shared" si="35"/>
        <v>78.124999999999986</v>
      </c>
      <c r="AB42" s="4">
        <f t="shared" si="35"/>
        <v>62.5</v>
      </c>
      <c r="AC42" s="4">
        <f t="shared" si="35"/>
        <v>52.083333333333336</v>
      </c>
      <c r="AD42" s="4">
        <f t="shared" si="35"/>
        <v>44.642857142857153</v>
      </c>
      <c r="AE42" s="4">
        <f t="shared" si="35"/>
        <v>39.062499999999993</v>
      </c>
      <c r="AF42" s="4">
        <f t="shared" si="35"/>
        <v>34.722222222222221</v>
      </c>
      <c r="AG42" s="14">
        <f t="shared" si="35"/>
        <v>31.25</v>
      </c>
    </row>
    <row r="43" spans="1:33" x14ac:dyDescent="0.2">
      <c r="A43" s="192"/>
      <c r="B43" s="48"/>
      <c r="G43" s="183">
        <f t="shared" si="7"/>
        <v>90</v>
      </c>
      <c r="H43" s="184"/>
      <c r="I43" s="13">
        <f t="shared" si="8"/>
        <v>0</v>
      </c>
      <c r="J43" s="4">
        <f t="shared" si="9"/>
        <v>14.4</v>
      </c>
      <c r="K43" s="4">
        <f t="shared" si="10"/>
        <v>21.599999999999998</v>
      </c>
      <c r="L43" s="4">
        <f t="shared" si="11"/>
        <v>28.8</v>
      </c>
      <c r="M43" s="4">
        <f t="shared" si="12"/>
        <v>36</v>
      </c>
      <c r="N43" s="4">
        <f t="shared" si="13"/>
        <v>43.199999999999996</v>
      </c>
      <c r="O43" s="4">
        <f t="shared" si="14"/>
        <v>50.4</v>
      </c>
      <c r="P43" s="4">
        <f t="shared" si="15"/>
        <v>57.6</v>
      </c>
      <c r="Q43" s="4">
        <f t="shared" si="16"/>
        <v>64.8</v>
      </c>
      <c r="R43" s="14">
        <f t="shared" si="17"/>
        <v>72</v>
      </c>
      <c r="S43" s="32">
        <f t="shared" si="18"/>
        <v>0.69444444444444442</v>
      </c>
      <c r="V43" s="183">
        <f t="shared" si="19"/>
        <v>90</v>
      </c>
      <c r="W43" s="184"/>
      <c r="X43" s="13">
        <f t="shared" ref="X43:AG43" si="36">$C$25*100*60/($R20*$E$21*X$26)</f>
        <v>277.77777777777777</v>
      </c>
      <c r="Y43" s="4">
        <f t="shared" si="36"/>
        <v>138.88888888888889</v>
      </c>
      <c r="Z43" s="4">
        <f t="shared" si="36"/>
        <v>92.592592592592595</v>
      </c>
      <c r="AA43" s="4">
        <f t="shared" si="36"/>
        <v>69.444444444444443</v>
      </c>
      <c r="AB43" s="4">
        <f t="shared" si="36"/>
        <v>55.555555555555557</v>
      </c>
      <c r="AC43" s="4">
        <f t="shared" si="36"/>
        <v>46.296296296296298</v>
      </c>
      <c r="AD43" s="4">
        <f t="shared" si="36"/>
        <v>39.682539682539684</v>
      </c>
      <c r="AE43" s="4">
        <f t="shared" si="36"/>
        <v>34.722222222222221</v>
      </c>
      <c r="AF43" s="4">
        <f t="shared" si="36"/>
        <v>30.864197530864196</v>
      </c>
      <c r="AG43" s="14">
        <f t="shared" si="36"/>
        <v>27.777777777777779</v>
      </c>
    </row>
    <row r="44" spans="1:33" ht="13.5" thickBot="1" x14ac:dyDescent="0.25">
      <c r="A44" s="193"/>
      <c r="B44" s="48"/>
      <c r="G44" s="227">
        <f t="shared" si="7"/>
        <v>100</v>
      </c>
      <c r="H44" s="228"/>
      <c r="I44" s="15">
        <f t="shared" si="8"/>
        <v>0</v>
      </c>
      <c r="J44" s="16">
        <f t="shared" si="9"/>
        <v>16</v>
      </c>
      <c r="K44" s="16">
        <f t="shared" si="10"/>
        <v>24</v>
      </c>
      <c r="L44" s="16">
        <f t="shared" si="11"/>
        <v>32</v>
      </c>
      <c r="M44" s="16">
        <f t="shared" si="12"/>
        <v>40</v>
      </c>
      <c r="N44" s="16">
        <f t="shared" si="13"/>
        <v>48</v>
      </c>
      <c r="O44" s="16">
        <f t="shared" si="14"/>
        <v>56</v>
      </c>
      <c r="P44" s="16">
        <f t="shared" si="15"/>
        <v>64</v>
      </c>
      <c r="Q44" s="16">
        <f t="shared" si="16"/>
        <v>72</v>
      </c>
      <c r="R44" s="17">
        <f t="shared" si="17"/>
        <v>80</v>
      </c>
      <c r="S44" s="33">
        <f t="shared" si="18"/>
        <v>0.625</v>
      </c>
      <c r="V44" s="227">
        <f t="shared" si="19"/>
        <v>100</v>
      </c>
      <c r="W44" s="228"/>
      <c r="X44" s="15">
        <f t="shared" ref="X44:AG44" si="37">$C$25*100*60/($R21*$E$21*X$26)</f>
        <v>250</v>
      </c>
      <c r="Y44" s="16">
        <f t="shared" si="37"/>
        <v>125</v>
      </c>
      <c r="Z44" s="16">
        <f t="shared" si="37"/>
        <v>83.333333333333329</v>
      </c>
      <c r="AA44" s="16">
        <f t="shared" si="37"/>
        <v>62.5</v>
      </c>
      <c r="AB44" s="16">
        <f t="shared" si="37"/>
        <v>50</v>
      </c>
      <c r="AC44" s="16">
        <f t="shared" si="37"/>
        <v>41.666666666666664</v>
      </c>
      <c r="AD44" s="16">
        <f t="shared" si="37"/>
        <v>35.714285714285715</v>
      </c>
      <c r="AE44" s="16">
        <f t="shared" si="37"/>
        <v>31.25</v>
      </c>
      <c r="AF44" s="16">
        <f t="shared" si="37"/>
        <v>27.777777777777779</v>
      </c>
      <c r="AG44" s="17">
        <f t="shared" si="37"/>
        <v>25</v>
      </c>
    </row>
    <row r="45" spans="1:33" x14ac:dyDescent="0.2">
      <c r="S45" s="71"/>
    </row>
  </sheetData>
  <sheetProtection password="DDA1" sheet="1" objects="1" scenarios="1"/>
  <mergeCells count="82">
    <mergeCell ref="P1:S1"/>
    <mergeCell ref="V28:W28"/>
    <mergeCell ref="R8:S8"/>
    <mergeCell ref="P21:Q21"/>
    <mergeCell ref="P14:Q14"/>
    <mergeCell ref="P15:Q15"/>
    <mergeCell ref="P16:Q16"/>
    <mergeCell ref="P17:Q17"/>
    <mergeCell ref="R7:S7"/>
    <mergeCell ref="P4:Q4"/>
    <mergeCell ref="R4:S4"/>
    <mergeCell ref="A24:A44"/>
    <mergeCell ref="A1:A21"/>
    <mergeCell ref="P5:Q5"/>
    <mergeCell ref="P6:Q6"/>
    <mergeCell ref="P7:Q7"/>
    <mergeCell ref="P8:Q8"/>
    <mergeCell ref="P9:Q9"/>
    <mergeCell ref="C24:D24"/>
    <mergeCell ref="G30:H30"/>
    <mergeCell ref="C26:D27"/>
    <mergeCell ref="G32:H32"/>
    <mergeCell ref="I22:N22"/>
    <mergeCell ref="P18:Q18"/>
    <mergeCell ref="P19:Q19"/>
    <mergeCell ref="P20:Q20"/>
    <mergeCell ref="P2:Q3"/>
    <mergeCell ref="G31:H31"/>
    <mergeCell ref="R11:S11"/>
    <mergeCell ref="R12:S12"/>
    <mergeCell ref="R5:S5"/>
    <mergeCell ref="R6:S6"/>
    <mergeCell ref="G28:H28"/>
    <mergeCell ref="C10:F13"/>
    <mergeCell ref="C14:E14"/>
    <mergeCell ref="P10:Q10"/>
    <mergeCell ref="P11:Q11"/>
    <mergeCell ref="P12:Q12"/>
    <mergeCell ref="P13:Q13"/>
    <mergeCell ref="V41:W41"/>
    <mergeCell ref="V42:W42"/>
    <mergeCell ref="V43:W43"/>
    <mergeCell ref="V44:W44"/>
    <mergeCell ref="I3:J3"/>
    <mergeCell ref="V30:W30"/>
    <mergeCell ref="V31:W31"/>
    <mergeCell ref="V32:W32"/>
    <mergeCell ref="R9:S9"/>
    <mergeCell ref="R10:S10"/>
    <mergeCell ref="V40:W40"/>
    <mergeCell ref="V33:W33"/>
    <mergeCell ref="V34:W34"/>
    <mergeCell ref="V35:W35"/>
    <mergeCell ref="V36:W36"/>
    <mergeCell ref="V37:W37"/>
    <mergeCell ref="AC2:AD2"/>
    <mergeCell ref="AC3:AD3"/>
    <mergeCell ref="G27:H27"/>
    <mergeCell ref="G29:H29"/>
    <mergeCell ref="G24:S24"/>
    <mergeCell ref="S25:S26"/>
    <mergeCell ref="V24:AG24"/>
    <mergeCell ref="I2:J2"/>
    <mergeCell ref="V27:W27"/>
    <mergeCell ref="V29:W29"/>
    <mergeCell ref="V6:X6"/>
    <mergeCell ref="V4:X4"/>
    <mergeCell ref="V5:X5"/>
    <mergeCell ref="G42:H42"/>
    <mergeCell ref="G43:H43"/>
    <mergeCell ref="G44:H44"/>
    <mergeCell ref="G37:H37"/>
    <mergeCell ref="G38:H38"/>
    <mergeCell ref="G39:H39"/>
    <mergeCell ref="G40:H40"/>
    <mergeCell ref="G41:H41"/>
    <mergeCell ref="V39:W39"/>
    <mergeCell ref="G33:H33"/>
    <mergeCell ref="G34:H34"/>
    <mergeCell ref="G35:H35"/>
    <mergeCell ref="G36:H36"/>
    <mergeCell ref="V38:W38"/>
  </mergeCells>
  <phoneticPr fontId="0" type="noConversion"/>
  <printOptions horizontalCentered="1" verticalCentered="1"/>
  <pageMargins left="0.59055118110236227" right="0.59055118110236227" top="0.51181102362204722" bottom="0.98425196850393704" header="0.51181102362204722" footer="0.51181102362204722"/>
  <pageSetup paperSize="9" scale="81" orientation="landscape" horizontalDpi="300" verticalDpi="300" r:id="rId1"/>
  <headerFooter alignWithMargins="0">
    <oddFooter>&amp;L&amp;8&amp;F/&amp;A&amp;R&amp;"Fujiyama-LightCondensed,Normal"Service cantonal de l'agriculture – Office d’arboriculture et de cultures maraîchères  &amp;G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7" shapeId="19459" r:id="rId5">
          <objectPr defaultSize="0" autoPict="0" r:id="rId6">
            <anchor moveWithCells="1">
              <from>
                <xdr:col>10</xdr:col>
                <xdr:colOff>161925</xdr:colOff>
                <xdr:row>1</xdr:row>
                <xdr:rowOff>95250</xdr:rowOff>
              </from>
              <to>
                <xdr:col>10</xdr:col>
                <xdr:colOff>342900</xdr:colOff>
                <xdr:row>1</xdr:row>
                <xdr:rowOff>247650</xdr:rowOff>
              </to>
            </anchor>
          </objectPr>
        </oleObject>
      </mc:Choice>
      <mc:Fallback>
        <oleObject progId="CorelDraw.Graphic.7" shapeId="19459" r:id="rId5"/>
      </mc:Fallback>
    </mc:AlternateContent>
    <mc:AlternateContent xmlns:mc="http://schemas.openxmlformats.org/markup-compatibility/2006">
      <mc:Choice Requires="x14">
        <oleObject progId="CorelDraw.Graphic.7" shapeId="19460" r:id="rId7">
          <objectPr defaultSize="0" autoPict="0" r:id="rId8">
            <anchor moveWithCells="1">
              <from>
                <xdr:col>11</xdr:col>
                <xdr:colOff>76200</xdr:colOff>
                <xdr:row>1</xdr:row>
                <xdr:rowOff>76200</xdr:rowOff>
              </from>
              <to>
                <xdr:col>11</xdr:col>
                <xdr:colOff>400050</xdr:colOff>
                <xdr:row>1</xdr:row>
                <xdr:rowOff>257175</xdr:rowOff>
              </to>
            </anchor>
          </objectPr>
        </oleObject>
      </mc:Choice>
      <mc:Fallback>
        <oleObject progId="CorelDraw.Graphic.7" shapeId="19460" r:id="rId7"/>
      </mc:Fallback>
    </mc:AlternateContent>
    <mc:AlternateContent xmlns:mc="http://schemas.openxmlformats.org/markup-compatibility/2006">
      <mc:Choice Requires="x14">
        <oleObject progId="CorelDraw.Graphic.7" shapeId="19461" r:id="rId9">
          <objectPr defaultSize="0" autoPict="0" r:id="rId10">
            <anchor moveWithCells="1">
              <from>
                <xdr:col>12</xdr:col>
                <xdr:colOff>95250</xdr:colOff>
                <xdr:row>1</xdr:row>
                <xdr:rowOff>0</xdr:rowOff>
              </from>
              <to>
                <xdr:col>12</xdr:col>
                <xdr:colOff>428625</xdr:colOff>
                <xdr:row>2</xdr:row>
                <xdr:rowOff>9525</xdr:rowOff>
              </to>
            </anchor>
          </objectPr>
        </oleObject>
      </mc:Choice>
      <mc:Fallback>
        <oleObject progId="CorelDraw.Graphic.7" shapeId="19461" r:id="rId9"/>
      </mc:Fallback>
    </mc:AlternateContent>
    <mc:AlternateContent xmlns:mc="http://schemas.openxmlformats.org/markup-compatibility/2006">
      <mc:Choice Requires="x14">
        <oleObject progId="CorelDraw.Graphic.7" shapeId="19464" r:id="rId11">
          <objectPr defaultSize="0" autoPict="0" r:id="rId6">
            <anchor moveWithCells="1">
              <from>
                <xdr:col>30</xdr:col>
                <xdr:colOff>180975</xdr:colOff>
                <xdr:row>1</xdr:row>
                <xdr:rowOff>76200</xdr:rowOff>
              </from>
              <to>
                <xdr:col>30</xdr:col>
                <xdr:colOff>352425</xdr:colOff>
                <xdr:row>1</xdr:row>
                <xdr:rowOff>228600</xdr:rowOff>
              </to>
            </anchor>
          </objectPr>
        </oleObject>
      </mc:Choice>
      <mc:Fallback>
        <oleObject progId="CorelDraw.Graphic.7" shapeId="19464" r:id="rId11"/>
      </mc:Fallback>
    </mc:AlternateContent>
    <mc:AlternateContent xmlns:mc="http://schemas.openxmlformats.org/markup-compatibility/2006">
      <mc:Choice Requires="x14">
        <oleObject progId="CorelDraw.Graphic.7" shapeId="19465" r:id="rId12">
          <objectPr defaultSize="0" autoPict="0" r:id="rId8">
            <anchor moveWithCells="1">
              <from>
                <xdr:col>31</xdr:col>
                <xdr:colOff>104775</xdr:colOff>
                <xdr:row>1</xdr:row>
                <xdr:rowOff>66675</xdr:rowOff>
              </from>
              <to>
                <xdr:col>31</xdr:col>
                <xdr:colOff>438150</xdr:colOff>
                <xdr:row>1</xdr:row>
                <xdr:rowOff>238125</xdr:rowOff>
              </to>
            </anchor>
          </objectPr>
        </oleObject>
      </mc:Choice>
      <mc:Fallback>
        <oleObject progId="CorelDraw.Graphic.7" shapeId="19465" r:id="rId12"/>
      </mc:Fallback>
    </mc:AlternateContent>
    <mc:AlternateContent xmlns:mc="http://schemas.openxmlformats.org/markup-compatibility/2006">
      <mc:Choice Requires="x14">
        <oleObject progId="CorelDraw.Graphic.7" shapeId="19466" r:id="rId13">
          <objectPr defaultSize="0" autoPict="0" r:id="rId10">
            <anchor moveWithCells="1">
              <from>
                <xdr:col>32</xdr:col>
                <xdr:colOff>104775</xdr:colOff>
                <xdr:row>1</xdr:row>
                <xdr:rowOff>19050</xdr:rowOff>
              </from>
              <to>
                <xdr:col>32</xdr:col>
                <xdr:colOff>428625</xdr:colOff>
                <xdr:row>2</xdr:row>
                <xdr:rowOff>28575</xdr:rowOff>
              </to>
            </anchor>
          </objectPr>
        </oleObject>
      </mc:Choice>
      <mc:Fallback>
        <oleObject progId="CorelDraw.Graphic.7" shapeId="19466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45</vt:i4>
      </vt:variant>
    </vt:vector>
  </HeadingPairs>
  <TitlesOfParts>
    <vt:vector size="54" baseType="lpstr">
      <vt:lpstr>Aubergines tunnels</vt:lpstr>
      <vt:lpstr>Poivron tunnels</vt:lpstr>
      <vt:lpstr>Tomate serre</vt:lpstr>
      <vt:lpstr>Tomate tunnel</vt:lpstr>
      <vt:lpstr>Fraise tunnel</vt:lpstr>
      <vt:lpstr>Fraise plein champ</vt:lpstr>
      <vt:lpstr>Courgette plein champ</vt:lpstr>
      <vt:lpstr>Courgette tunnel</vt:lpstr>
      <vt:lpstr>Melon</vt:lpstr>
      <vt:lpstr>'Aubergines tunnels'!EC</vt:lpstr>
      <vt:lpstr>'Courgette plein champ'!EC</vt:lpstr>
      <vt:lpstr>'Courgette tunnel'!EC</vt:lpstr>
      <vt:lpstr>'Fraise plein champ'!EC</vt:lpstr>
      <vt:lpstr>'Fraise tunnel'!EC</vt:lpstr>
      <vt:lpstr>Melon!EC</vt:lpstr>
      <vt:lpstr>'Poivron tunnels'!EC</vt:lpstr>
      <vt:lpstr>'Tomate serre'!EC</vt:lpstr>
      <vt:lpstr>'Tomate tunnel'!EC</vt:lpstr>
      <vt:lpstr>'Aubergines tunnels'!gramme_engrais_par_sem</vt:lpstr>
      <vt:lpstr>'Courgette plein champ'!gramme_engrais_par_sem</vt:lpstr>
      <vt:lpstr>'Courgette tunnel'!gramme_engrais_par_sem</vt:lpstr>
      <vt:lpstr>'Fraise plein champ'!gramme_engrais_par_sem</vt:lpstr>
      <vt:lpstr>'Fraise tunnel'!gramme_engrais_par_sem</vt:lpstr>
      <vt:lpstr>Melon!gramme_engrais_par_sem</vt:lpstr>
      <vt:lpstr>'Poivron tunnels'!gramme_engrais_par_sem</vt:lpstr>
      <vt:lpstr>'Tomate serre'!gramme_engrais_par_sem</vt:lpstr>
      <vt:lpstr>'Tomate tunnel'!gramme_engrais_par_sem</vt:lpstr>
      <vt:lpstr>'Aubergines tunnels'!minutes_arrosage</vt:lpstr>
      <vt:lpstr>'Courgette plein champ'!minutes_arrosage</vt:lpstr>
      <vt:lpstr>'Courgette tunnel'!minutes_arrosage</vt:lpstr>
      <vt:lpstr>'Fraise plein champ'!minutes_arrosage</vt:lpstr>
      <vt:lpstr>'Fraise tunnel'!minutes_arrosage</vt:lpstr>
      <vt:lpstr>Melon!minutes_arrosage</vt:lpstr>
      <vt:lpstr>'Poivron tunnels'!minutes_arrosage</vt:lpstr>
      <vt:lpstr>'Tomate serre'!minutes_arrosage</vt:lpstr>
      <vt:lpstr>'Tomate tunnel'!minutes_arrosage</vt:lpstr>
      <vt:lpstr>'Aubergines tunnels'!Secteur_B</vt:lpstr>
      <vt:lpstr>'Courgette plein champ'!Secteur_B</vt:lpstr>
      <vt:lpstr>'Courgette tunnel'!Secteur_B</vt:lpstr>
      <vt:lpstr>'Fraise plein champ'!Secteur_B</vt:lpstr>
      <vt:lpstr>'Fraise tunnel'!Secteur_B</vt:lpstr>
      <vt:lpstr>Melon!Secteur_B</vt:lpstr>
      <vt:lpstr>'Poivron tunnels'!Secteur_B</vt:lpstr>
      <vt:lpstr>'Tomate serre'!Secteur_B</vt:lpstr>
      <vt:lpstr>'Tomate tunnel'!Secteur_B</vt:lpstr>
      <vt:lpstr>'Aubergines tunnels'!Zone_d_impression</vt:lpstr>
      <vt:lpstr>'Courgette plein champ'!Zone_d_impression</vt:lpstr>
      <vt:lpstr>'Courgette tunnel'!Zone_d_impression</vt:lpstr>
      <vt:lpstr>'Fraise plein champ'!Zone_d_impression</vt:lpstr>
      <vt:lpstr>'Fraise tunnel'!Zone_d_impression</vt:lpstr>
      <vt:lpstr>Melon!Zone_d_impression</vt:lpstr>
      <vt:lpstr>'Poivron tunnels'!Zone_d_impression</vt:lpstr>
      <vt:lpstr>'Tomate serre'!Zone_d_impression</vt:lpstr>
      <vt:lpstr>'Tomate tunnel'!Zone_d_impression</vt:lpstr>
    </vt:vector>
  </TitlesOfParts>
  <Company>Etat du Valais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2018-08-28T08:26:28Z</cp:lastPrinted>
  <dcterms:created xsi:type="dcterms:W3CDTF">2000-06-21T09:44:37Z</dcterms:created>
  <dcterms:modified xsi:type="dcterms:W3CDTF">2018-08-28T08:45:14Z</dcterms:modified>
</cp:coreProperties>
</file>