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1A29233F-345D-4404-9E18-29D3103EE1E3}" xr6:coauthVersionLast="47" xr6:coauthVersionMax="47" xr10:uidLastSave="{00000000-0000-0000-0000-000000000000}"/>
  <bookViews>
    <workbookView xWindow="-120" yWindow="-120" windowWidth="29040" windowHeight="15720" activeTab="1" xr2:uid="{00000000-000D-0000-FFFF-FFFF00000000}"/>
  </bookViews>
  <sheets>
    <sheet name="Aide" sheetId="5" r:id="rId1"/>
    <sheet name="Formulaire_Fr" sheetId="1" r:id="rId2"/>
    <sheet name="Hilfe" sheetId="6" r:id="rId3"/>
    <sheet name="Formular_De" sheetId="4" r:id="rId4"/>
  </sheets>
  <definedNames>
    <definedName name="_xlnm.Print_Titles" localSheetId="1">Formulaire_Fr!$1:$6</definedName>
    <definedName name="_xlnm.Print_Titles" localSheetId="3">Formular_De!$1:$6</definedName>
    <definedName name="_xlnm.Print_Area" localSheetId="0">Aide!$A$1:$T$74</definedName>
    <definedName name="_xlnm.Print_Area" localSheetId="1">Formulaire_Fr!$A$1:$AL$111</definedName>
    <definedName name="_xlnm.Print_Area" localSheetId="3">Formular_De!$A$1:$AL$111</definedName>
    <definedName name="_xlnm.Print_Area" localSheetId="2">Hilfe!$A$1:$T$74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91" i="4" l="1"/>
  <c r="AK88" i="4" s="1"/>
  <c r="AU91" i="1"/>
  <c r="AK88" i="1" s="1"/>
  <c r="AS107" i="4"/>
  <c r="K88" i="4"/>
  <c r="AS107" i="1"/>
  <c r="K88" i="1"/>
  <c r="X45" i="4" l="1"/>
  <c r="AN80" i="4"/>
  <c r="S85" i="4"/>
  <c r="S82" i="4"/>
  <c r="AN86" i="4" l="1"/>
  <c r="AN83" i="4"/>
  <c r="AN80" i="1"/>
  <c r="AN86" i="1"/>
  <c r="AN83" i="1"/>
  <c r="AC80" i="4" l="1"/>
  <c r="Z33" i="4"/>
  <c r="AD33" i="4" s="1"/>
  <c r="Z35" i="4" s="1"/>
  <c r="Q33" i="4"/>
  <c r="U33" i="4" s="1"/>
  <c r="B38" i="4" s="1"/>
  <c r="AD31" i="4"/>
  <c r="U31" i="4"/>
  <c r="AD30" i="4"/>
  <c r="U30" i="4"/>
  <c r="AD29" i="4"/>
  <c r="U29" i="4"/>
  <c r="AD28" i="4"/>
  <c r="U28" i="4"/>
  <c r="AD27" i="4"/>
  <c r="U27" i="4"/>
  <c r="AD26" i="4"/>
  <c r="U26" i="4"/>
  <c r="AD23" i="4"/>
  <c r="U23" i="4"/>
  <c r="Z22" i="4"/>
  <c r="Q22" i="4"/>
  <c r="Q38" i="4" l="1"/>
  <c r="Q34" i="4"/>
  <c r="AD34" i="4"/>
  <c r="S85" i="1" l="1"/>
  <c r="S82" i="1"/>
  <c r="AC80" i="1"/>
  <c r="X45" i="1" l="1"/>
  <c r="Z33" i="1" l="1"/>
  <c r="AD33" i="1" s="1"/>
  <c r="Q33" i="1"/>
  <c r="U33" i="1" s="1"/>
  <c r="AD31" i="1"/>
  <c r="U31" i="1"/>
  <c r="AD30" i="1"/>
  <c r="U30" i="1"/>
  <c r="AD29" i="1"/>
  <c r="U29" i="1"/>
  <c r="AD28" i="1"/>
  <c r="U28" i="1"/>
  <c r="AD27" i="1"/>
  <c r="U27" i="1"/>
  <c r="AD26" i="1"/>
  <c r="U26" i="1"/>
  <c r="AD23" i="1"/>
  <c r="U23" i="1"/>
  <c r="Z22" i="1"/>
  <c r="Q22" i="1"/>
  <c r="B38" i="1" l="1"/>
  <c r="Z35" i="1"/>
  <c r="Q34" i="1"/>
  <c r="Q38" i="1"/>
  <c r="AD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Y11" authorId="0" shapeId="0" xr:uid="{00000000-0006-0000-0100-000002000000}">
      <text>
        <r>
          <rPr>
            <sz val="8"/>
            <color indexed="81"/>
            <rFont val="Tahoma"/>
            <family val="2"/>
          </rPr>
          <t>Si plusieurs locaux avec des conditions différentes sont présents, utiliser plusieurs formulaires</t>
        </r>
      </text>
    </comment>
    <comment ref="Z11" authorId="0" shapeId="0" xr:uid="{00000000-0006-0000-0100-000003000000}">
      <text>
        <r>
          <rPr>
            <b/>
            <sz val="8"/>
            <color indexed="81"/>
            <rFont val="Tahoma"/>
            <family val="2"/>
          </rPr>
          <t xml:space="preserve">Art. 34 LcEne Couverture des besoins d’électricité pour le rafraîchissement, l’humidification et la déshumidification des bâtiments
</t>
        </r>
        <r>
          <rPr>
            <sz val="8"/>
            <color indexed="81"/>
            <rFont val="Tahoma"/>
            <family val="2"/>
          </rPr>
          <t xml:space="preserve">
La consommation totale d’électricité d’une nouvelle installation de rafraîchissement, d’humidification ou de déshumidification doit être couverte exclusivement par une production d’électricité sur site au moyen d’énergies renouvelables. Sont exemptés les bâtiments d'habitation ainsi que les installations pour des locaux qui exigent un climat ambiant spécial ou pour des processus industriels. [...]
</t>
        </r>
        <r>
          <rPr>
            <b/>
            <sz val="8"/>
            <color indexed="81"/>
            <rFont val="Tahoma"/>
            <family val="2"/>
          </rPr>
          <t xml:space="preserve">Art. 42 OcEne Rafraîchissement, humidification et déshumidification
</t>
        </r>
        <r>
          <rPr>
            <sz val="8"/>
            <color indexed="81"/>
            <rFont val="Tahoma"/>
            <family val="2"/>
          </rPr>
          <t xml:space="preserve">
1 Les installations de rafraîchissement, d’humidification et de déshumidification, destinées à l’amélioration du confort dans les bâtiments existants doivent être planifiées et réalisées de telle sorte que:
a)  la puissance électrique nécessaire au transport et au traitement des fluides, y compris la puissance nécessaire au rafraîchissement, à l’humidification, à la déshumidification et au traitement de l’eau n’excède pas 12 W par m², ou
b)  les températures de l’eau froide et les coefficients de performance pour la production de froid soient conformes à l'état de la technique, ainsi que la planification et l’exploitation d’une éventuelle déshumidification.
2 Pour les installations qui ne satisfont pas à l’alinéa 1, la production propre d’électricité selon l’article 60 alinéa 2 doit être multipliée par le ratio de l’Energy Efficiency Ratio (EER) selon l’état de la technique sur l’EER du processus mis en oeuvre. </t>
        </r>
      </text>
    </comment>
    <comment ref="AI30" authorId="0" shapeId="0" xr:uid="{21BBA376-5E50-4275-A6FF-15C80BE6D8ED}">
      <text>
        <r>
          <rPr>
            <sz val="9"/>
            <color indexed="81"/>
            <rFont val="Tahoma"/>
            <family val="2"/>
          </rPr>
          <t>Le système de "post-refroidissement" sert à évacuer la chaleur de refroidissement produite qui ne peut pas être utilisée autrement. En règle générale, celle-ci est rejetée dans l'air ambiant.
Il faut indiquer la somme des puissances absorbées de tous les moteurs électriques nécessaires (pompes, ventilateurs, etc.) en cas d'utilisation.</t>
        </r>
      </text>
    </comment>
    <comment ref="Q33" authorId="0" shapeId="0" xr:uid="{1FDD1F12-0D03-42E0-A98A-BE32D055FF17}">
      <text>
        <r>
          <rPr>
            <b/>
            <sz val="9"/>
            <color indexed="81"/>
            <rFont val="Tahoma"/>
            <family val="2"/>
          </rPr>
          <t xml:space="preserve">Cette valeur permet de renseigner le formulaire EN-VS-104. 
La consommation peut être calculée de manière simplifiée au regard de l'art. 60 al. 2 OcEne.
</t>
        </r>
        <r>
          <rPr>
            <sz val="9"/>
            <color indexed="81"/>
            <rFont val="Tahoma"/>
            <family val="2"/>
          </rPr>
          <t>La quantité d’électricité nécessaire en kWh peut, par simplification, être calculée en multipliant par 1'000 heures la puissance électrique totale en kW des appareils nécessaires à la production et à la distribution de froid et de vapeur.</t>
        </r>
      </text>
    </comment>
    <comment ref="Z33" authorId="0" shapeId="0" xr:uid="{60CF4E4A-B202-4445-B8CD-480E5A0DCBCE}">
      <text>
        <r>
          <rPr>
            <b/>
            <sz val="9"/>
            <color indexed="81"/>
            <rFont val="Tahoma"/>
            <family val="2"/>
          </rPr>
          <t>Cette valeur permet de renseigner le formulaire EN-VS-104. 
La consommation peut être calculée de manière simplifiée au regard de l'art. 60 al. 2 OcEne.</t>
        </r>
        <r>
          <rPr>
            <sz val="9"/>
            <color indexed="81"/>
            <rFont val="Tahoma"/>
            <family val="2"/>
          </rPr>
          <t xml:space="preserve">
La quantité d’électricité nécessaire en kWh peut, par simplification, être calculée en multipliant par 1'000 heures la puissance électrique totale en kW des appareils nécessaires à la production et à la distribution de froid et de vapeur.</t>
        </r>
      </text>
    </comment>
    <comment ref="X69" authorId="0" shapeId="0" xr:uid="{00000000-0006-0000-0100-000005000000}">
      <text>
        <r>
          <rPr>
            <sz val="9"/>
            <color indexed="81"/>
            <rFont val="Tahoma"/>
            <family val="2"/>
          </rPr>
          <t>Si plusieurs locaux avec des conditions différentes sont présents, utiliser plusieurs formulaires</t>
        </r>
      </text>
    </comment>
    <comment ref="G79" authorId="0" shapeId="0" xr:uid="{C8B978BD-25F2-483F-AB68-8D5F8461A6A9}">
      <text>
        <r>
          <rPr>
            <b/>
            <sz val="9"/>
            <color indexed="81"/>
            <rFont val="Tahoma"/>
            <family val="2"/>
          </rPr>
          <t>Selon exigences des normes
SIA 382/1 chap. 2
et
SIA 180 chap.5</t>
        </r>
      </text>
    </comment>
    <comment ref="H86" authorId="0" shapeId="0" xr:uid="{E8CD90C7-C562-4BEA-B89F-8958AEB8E0DA}">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r>
          <rPr>
            <b/>
            <sz val="8"/>
            <color indexed="81"/>
            <rFont val="Tahoma"/>
            <family val="2"/>
          </rPr>
          <t xml:space="preserve">
Selon MoPEC 2025 adopté par ENDK le 29.08.2025 : </t>
        </r>
        <r>
          <rPr>
            <sz val="8"/>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8"/>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8"/>
            <color indexed="81"/>
            <rFont val="Tahoma"/>
            <family val="2"/>
          </rPr>
          <t xml:space="preserve">
3 Pour les autres locaux, les exigences relatives à la valeur g de la protection solaire sont celles fixées par l'état de la technique.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Y11" authorId="0" shapeId="0" xr:uid="{00000000-0006-0000-0300-000002000000}">
      <text>
        <r>
          <rPr>
            <sz val="8"/>
            <color indexed="81"/>
            <rFont val="Tahoma"/>
            <family val="2"/>
          </rPr>
          <t>Wenn mehrere Räume mit unterschiedlichen Bedingungen vorhanden sind, müssen mehrere Formulare verwendet werden.</t>
        </r>
      </text>
    </comment>
    <comment ref="Z11" authorId="0" shapeId="0" xr:uid="{00000000-0006-0000-0300-000003000000}">
      <text>
        <r>
          <rPr>
            <b/>
            <sz val="8"/>
            <color indexed="81"/>
            <rFont val="Tahoma"/>
            <family val="2"/>
          </rPr>
          <t xml:space="preserve">Art. 34 kEnG Deckung des Elektrizitätsbedarfs zur Kühlung, Befeuchtung und Entfeuchtung von Gebäuden
</t>
        </r>
        <r>
          <rPr>
            <sz val="8"/>
            <color indexed="81"/>
            <rFont val="Tahoma"/>
            <family val="2"/>
          </rPr>
          <t xml:space="preserve">
Der Gesamtelektrizitätsverbrauch einer neuen Anlage zur Kühlung, Befeuchtung und Entfeuchtung muss ausschliesslich durch eine Elektrizitätserzeugung am Standort mit erneuerbaren Energien gedeckt werden. Ausgenommen von dieser Anforderung sind Wohngebäude sowie Anlagen für Räume, die ein besonderes Raumklima erfordern, oder für industrielle Prozesse. [...]
</t>
        </r>
        <r>
          <rPr>
            <b/>
            <sz val="8"/>
            <color indexed="81"/>
            <rFont val="Tahoma"/>
            <family val="2"/>
          </rPr>
          <t xml:space="preserve">
Art. 42 kEnV Kühlung, Be- und Entfeuchtung
</t>
        </r>
        <r>
          <rPr>
            <sz val="8"/>
            <color indexed="81"/>
            <rFont val="Tahoma"/>
            <family val="2"/>
          </rPr>
          <t>1 Anlagen zur Kühlung, Befeuchtung und Entfeuchtung, die der Verbesserung des Komforts in bestehenden Gebäuden dienen, müssen so geplant und ausgeführt werden, dass sie:
a)  die für den Transport und die Behandlung von Fluiden erforderliche elektrische Leistung, einschliesslich der Leistung für Kühlung, Befeuchtung, Entfeuchtung und Wasserbehandlung, 12 W pro m² gekühlte Nettofläche nicht überschreitet, oder
b)  die Kaltwassertemperaturen und die Leistungszahlen für die Kälteerzeugung dem Stand der Technik entsprechen, ebenso wie die Planung und der Betrieb einer eventuellen Entfeuchtung.
2 Bei Anlagen welche Absatz 1 nicht erfüllen, ist die Eigenstromproduktion nach Artikel 60 Absatz 2 mit dem Verhältnis der Energy Efficiency Ratio (EER) nach dem Stand der Technik zur EER des eingesetzten Prozesses zu multiplizieren.</t>
        </r>
      </text>
    </comment>
    <comment ref="AI30" authorId="0" shapeId="0" xr:uid="{4B06DAC1-653B-4D3D-9B5E-A2D5F7C94D28}">
      <text>
        <r>
          <rPr>
            <sz val="9"/>
            <color indexed="81"/>
            <rFont val="Tahoma"/>
            <family val="2"/>
          </rPr>
          <t xml:space="preserve">Das "Rückkühlungs"-System dient der Abfuhr der anfallenden, nicht anderweitig verwendbaren Kühlwärme. In der Regel wird diese an die Umgebungsluft abgegeben.
Einzutragen ist die Summe der Leistungsaufnahme aller dazu notwendigen Elektomotoren (Pumpen, Ventilatoren, etc.) im Auslegungsfall.
</t>
        </r>
      </text>
    </comment>
    <comment ref="Q33" authorId="0" shapeId="0" xr:uid="{A3450991-12D9-4F8C-B066-D77F0CE9372C}">
      <text>
        <r>
          <rPr>
            <b/>
            <sz val="9"/>
            <color indexed="81"/>
            <rFont val="Tahoma"/>
            <family val="2"/>
          </rPr>
          <t xml:space="preserve">Mit diesem Wert wird das Formular EN-VS-104 ausgefüllt.
Der Verbrauch kann im Hinblick auf Art. 60 Abs. 2 kEnV vereinfacht berechnet werden.
</t>
        </r>
        <r>
          <rPr>
            <sz val="9"/>
            <color indexed="81"/>
            <rFont val="Tahoma"/>
            <family val="2"/>
          </rPr>
          <t>Die benötigte Strommenge in kWh kann der Einfachheit halber berechnet werden, indem die gesamte elektrische Leistung in kW der Geräte, die für die Erzeugung und Verteilung von Kälte und Dampf benötigt werden, mit 1'000 Stunden multipliziert wird.</t>
        </r>
      </text>
    </comment>
    <comment ref="Z33" authorId="0" shapeId="0" xr:uid="{124A77A0-7DF5-4F39-BB88-46F60B7CD418}">
      <text>
        <r>
          <rPr>
            <b/>
            <sz val="9"/>
            <color indexed="81"/>
            <rFont val="Tahoma"/>
            <family val="2"/>
          </rPr>
          <t>Mit diesem Wert wird das Formular EN-VS-104 ausgefüllt.
Der Verbrauch kann im Hinblick auf Art. 60 Abs. 2 kEnV vereinfacht berechnet werden.</t>
        </r>
        <r>
          <rPr>
            <sz val="9"/>
            <color indexed="81"/>
            <rFont val="Tahoma"/>
            <family val="2"/>
          </rPr>
          <t xml:space="preserve">
Die benötigte Strommenge in kWh kann der Einfachheit halber berechnet werden, indem die gesamte elektrische Leistung in kW der Geräte, die für die Erzeugung und Verteilung von Kälte und Dampf benötigt werden, mit 1'000 Stunden multipliziert wird.</t>
        </r>
      </text>
    </comment>
    <comment ref="S69" authorId="0" shapeId="0" xr:uid="{00000000-0006-0000-0300-000005000000}">
      <text>
        <r>
          <rPr>
            <sz val="8"/>
            <color indexed="81"/>
            <rFont val="Tahoma"/>
            <family val="2"/>
          </rPr>
          <t>Wenn mehrere Räume mit unterschiedlichen Bedingungen vorhanden sind, mehrere Formulare verwenden</t>
        </r>
      </text>
    </comment>
    <comment ref="F79" authorId="0" shapeId="0" xr:uid="{74200C99-914E-4D34-B8C5-9E0BE43CF6A9}">
      <text>
        <r>
          <rPr>
            <b/>
            <sz val="9"/>
            <color indexed="81"/>
            <rFont val="Tahoma"/>
            <family val="2"/>
          </rPr>
          <t>Gemäss
SIA 382/1 Kap. 2
und
SIA 180 Kap. 5</t>
        </r>
      </text>
    </comment>
    <comment ref="H86" authorId="0" shapeId="0" xr:uid="{6114A471-8A05-476C-9416-3371572BE104}">
      <text>
        <r>
          <rPr>
            <b/>
            <sz val="8"/>
            <color indexed="81"/>
            <rFont val="Tahoma"/>
            <family val="2"/>
          </rPr>
          <t xml:space="preserve">Vollzugshilfe EN-102 Kap.8.1
</t>
        </r>
        <r>
          <rPr>
            <sz val="8"/>
            <color indexed="81"/>
            <rFont val="Tahoma"/>
            <family val="2"/>
          </rPr>
          <t xml:space="preserve">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
</t>
        </r>
        <r>
          <rPr>
            <b/>
            <sz val="8"/>
            <color indexed="81"/>
            <rFont val="Tahoma"/>
            <family val="2"/>
          </rPr>
          <t xml:space="preserve">
Gemäss dem am 29.08.2025 von ENDK verabschiedeten Mopec 2025 :</t>
        </r>
        <r>
          <rPr>
            <sz val="8"/>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 </t>
        </r>
        <r>
          <rPr>
            <b/>
            <sz val="8"/>
            <color indexed="81"/>
            <rFont val="Tahoma"/>
            <family val="2"/>
          </rPr>
          <t>Die Anforderungen an die Steuerung des Sonnenschutzes nach dem Stand der Technik sind einzuhalten, ausgenommen bei reversibel betriebenen Wärmepumpen für Wohnbauten ohne zusätzliche aktive Kühlabgabeelemente</t>
        </r>
        <r>
          <rPr>
            <sz val="8"/>
            <color indexed="81"/>
            <rFont val="Tahoma"/>
            <family val="2"/>
          </rPr>
          <t>.
3 Bei den anderen Räumen sind die Anforderungen an den g-Wert des Sonnenschutzes nach dem
Stand der Technik einzuhalten.</t>
        </r>
      </text>
    </comment>
  </commentList>
</comments>
</file>

<file path=xl/sharedStrings.xml><?xml version="1.0" encoding="utf-8"?>
<sst xmlns="http://schemas.openxmlformats.org/spreadsheetml/2006/main" count="464" uniqueCount="316">
  <si>
    <t>Service de l'énergie et des forces hydrauliques</t>
  </si>
  <si>
    <t>EN-VS-110</t>
  </si>
  <si>
    <t>Commune :</t>
  </si>
  <si>
    <t>Objet :</t>
  </si>
  <si>
    <t>EGID :</t>
  </si>
  <si>
    <t>Puissance pour rafraîchissement/humidification (ensemble du bâtiment)</t>
  </si>
  <si>
    <t>Surface nette de plancher rafraîchi, (dés)humidifié :</t>
  </si>
  <si>
    <t xml:space="preserve">m² </t>
  </si>
  <si>
    <t>kW</t>
  </si>
  <si>
    <t>Nouvelle puissance d'humidification</t>
  </si>
  <si>
    <t>Puissance d'humidification existante</t>
  </si>
  <si>
    <t>Total des puissances thermiques frigorifiques</t>
  </si>
  <si>
    <t>Total des puissances thermiques pour humidification</t>
  </si>
  <si>
    <t>transport de l'air</t>
  </si>
  <si>
    <t xml:space="preserve">W/m² </t>
  </si>
  <si>
    <t>traitement de l'eau</t>
  </si>
  <si>
    <t>production de froid</t>
  </si>
  <si>
    <t>humidification</t>
  </si>
  <si>
    <t>post rafraîchisssement</t>
  </si>
  <si>
    <t>autres</t>
  </si>
  <si>
    <t>total/puissance spécifique</t>
  </si>
  <si>
    <t>Exigences pour production de froid</t>
  </si>
  <si>
    <t>Température</t>
  </si>
  <si>
    <r>
      <t>θ</t>
    </r>
    <r>
      <rPr>
        <sz val="8"/>
        <color rgb="FF000000"/>
        <rFont val="Arial"/>
        <family val="2"/>
      </rPr>
      <t xml:space="preserve">cw </t>
    </r>
    <r>
      <rPr>
        <sz val="10"/>
        <color rgb="FF000000"/>
        <rFont val="Arial"/>
        <family val="2"/>
      </rPr>
      <t>≥ 14°C</t>
    </r>
  </si>
  <si>
    <t>Refroidisseurs à eau avec post-refroidissement (type 1)</t>
  </si>
  <si>
    <r>
      <t>θ</t>
    </r>
    <r>
      <rPr>
        <sz val="8"/>
        <color rgb="FF000000"/>
        <rFont val="Arial"/>
        <family val="2"/>
      </rPr>
      <t xml:space="preserve">cw </t>
    </r>
    <r>
      <rPr>
        <sz val="10"/>
        <color rgb="FF000000"/>
        <rFont val="Arial"/>
        <family val="2"/>
      </rPr>
      <t>≥ 10°C</t>
    </r>
  </si>
  <si>
    <t>Refroidisseurs à eau en condition standard (type 2)</t>
  </si>
  <si>
    <r>
      <t>θ</t>
    </r>
    <r>
      <rPr>
        <sz val="8"/>
        <color rgb="FF000000"/>
        <rFont val="Arial"/>
        <family val="2"/>
      </rPr>
      <t xml:space="preserve">cw </t>
    </r>
    <r>
      <rPr>
        <sz val="10"/>
        <color rgb="FF000000"/>
        <rFont val="Arial"/>
        <family val="2"/>
      </rPr>
      <t>≥ 6°C</t>
    </r>
  </si>
  <si>
    <t>Refroidisseurs à air en condition standard (type 3)</t>
  </si>
  <si>
    <t>si non, motif:</t>
  </si>
  <si>
    <t>ERR machine frigorifique :</t>
  </si>
  <si>
    <t>Type 1  100 kW =&gt; EER+100% &gt;3.20, EER+50%&gt;4.70</t>
  </si>
  <si>
    <t>Type 1  300 kW =&gt; EER+100% &gt;3.30, EER+50%&gt;5.30</t>
  </si>
  <si>
    <t>Type 1  600 kW =&gt; EER+100% &gt;3.50, EER+50%&gt;5.80</t>
  </si>
  <si>
    <t>exigences selon SIA 382/1 respectées</t>
  </si>
  <si>
    <t xml:space="preserve">Rejets thermiques </t>
  </si>
  <si>
    <t>emploi des rejets thermiques:</t>
  </si>
  <si>
    <t>si non, motif :</t>
  </si>
  <si>
    <t>Humidification</t>
  </si>
  <si>
    <t>Emplacement:</t>
  </si>
  <si>
    <t>décentralisé</t>
  </si>
  <si>
    <t>centralisé (monobloc)</t>
  </si>
  <si>
    <t>kg/h</t>
  </si>
  <si>
    <t>humidificateur à ultrasons</t>
  </si>
  <si>
    <t>laveur d'air</t>
  </si>
  <si>
    <t>humidificateur à contact</t>
  </si>
  <si>
    <t>humidificateur direct</t>
  </si>
  <si>
    <t>humidificateur électrique</t>
  </si>
  <si>
    <t>par installation de ventilation (-&gt; bases selon formulaire EN-VS-105, un par installation)</t>
  </si>
  <si>
    <t>par système split avec rafraîchissement direct</t>
  </si>
  <si>
    <t>par système de distribution d'eau froide</t>
  </si>
  <si>
    <t>avec surfaces/plafonds froids</t>
  </si>
  <si>
    <t>avec refroidisseurs d'air recyclé</t>
  </si>
  <si>
    <t>°C</t>
  </si>
  <si>
    <t>%</t>
  </si>
  <si>
    <t>Wh/m²·24h (-&gt; joindre le calcul)</t>
  </si>
  <si>
    <t>protection solaire extérieure</t>
  </si>
  <si>
    <t>protection solaire intérieure</t>
  </si>
  <si>
    <t>(vitrage et protection solaire)</t>
  </si>
  <si>
    <t>valeur g calculée en fonction des valeurs fg des façades</t>
  </si>
  <si>
    <t>selon les normes SIA</t>
  </si>
  <si>
    <t>par façade en fonction du rayonnement global mesuré</t>
  </si>
  <si>
    <t>Signatures</t>
  </si>
  <si>
    <t>Justificatif établi par :</t>
  </si>
  <si>
    <t>Nom et adresse
de l'entreprise :</t>
  </si>
  <si>
    <t>Responsable :</t>
  </si>
  <si>
    <t>tél / mail :</t>
  </si>
  <si>
    <t>Lieu, date et signature :</t>
  </si>
  <si>
    <t>①</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</si>
  <si>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</si>
  <si>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r>
      <t xml:space="preserve">Type 1  </t>
    </r>
    <r>
      <rPr>
        <sz val="10"/>
        <color theme="0" tint="-0.34998626667073579"/>
        <rFont val="Calibri"/>
        <family val="2"/>
      </rPr>
      <t>≤</t>
    </r>
    <r>
      <rPr>
        <sz val="10"/>
        <color theme="0" tint="-0.34998626667073579"/>
        <rFont val="Arial"/>
        <family val="2"/>
      </rPr>
      <t>12 kW =&gt; EER+100% &gt;3.10, EER+50%&gt;4.40</t>
    </r>
  </si>
  <si>
    <r>
      <t xml:space="preserve">Type 2  </t>
    </r>
    <r>
      <rPr>
        <sz val="10"/>
        <color theme="0" tint="-0.34998626667073579"/>
        <rFont val="Calibri"/>
        <family val="2"/>
      </rPr>
      <t>≤</t>
    </r>
    <r>
      <rPr>
        <sz val="10"/>
        <color theme="0" tint="-0.34998626667073579"/>
        <rFont val="Arial"/>
        <family val="2"/>
      </rPr>
      <t xml:space="preserve">12 kW =&gt; EER&gt;3.85, ESEER&gt;4.30, Classe Eurovent </t>
    </r>
    <r>
      <rPr>
        <sz val="10"/>
        <color theme="0" tint="-0.34998626667073579"/>
        <rFont val="Calibri"/>
        <family val="2"/>
      </rPr>
      <t>≥</t>
    </r>
    <r>
      <rPr>
        <sz val="10"/>
        <color theme="0" tint="-0.34998626667073579"/>
        <rFont val="Arial"/>
        <family val="2"/>
      </rPr>
      <t>D</t>
    </r>
  </si>
  <si>
    <r>
      <t xml:space="preserve">Type 2  100 kW =&gt; EER&gt;4.25, ESEER&gt;4.80, Classe Eurovent </t>
    </r>
    <r>
      <rPr>
        <sz val="10"/>
        <color theme="0" tint="-0.34998626667073579"/>
        <rFont val="Calibri"/>
        <family val="2"/>
      </rPr>
      <t>≥C</t>
    </r>
  </si>
  <si>
    <r>
      <t xml:space="preserve">Type 2  300 kW =&gt; EER&gt;4.65, ESEER&gt;5.50, Classe Eurovent </t>
    </r>
    <r>
      <rPr>
        <sz val="10"/>
        <color theme="0" tint="-0.34998626667073579"/>
        <rFont val="Calibri"/>
        <family val="2"/>
      </rPr>
      <t>≥B</t>
    </r>
  </si>
  <si>
    <r>
      <t xml:space="preserve">Type 2  600 kW =&gt; EER&gt;5.05, ESEER&gt;6.1, Classe Eurovent </t>
    </r>
    <r>
      <rPr>
        <sz val="10"/>
        <color theme="0" tint="-0.34998626667073579"/>
        <rFont val="Calibri"/>
        <family val="2"/>
      </rPr>
      <t>≥A</t>
    </r>
  </si>
  <si>
    <r>
      <t xml:space="preserve">Type 2   ≥1000 kW =&gt; EER&gt;5.50, ESEER&gt;6.70, Classe Eurovent </t>
    </r>
    <r>
      <rPr>
        <sz val="10"/>
        <color theme="0" tint="-0.34998626667073579"/>
        <rFont val="Calibri"/>
        <family val="2"/>
      </rPr>
      <t>≥A+</t>
    </r>
  </si>
  <si>
    <r>
      <t xml:space="preserve">Type 3  100 kW =&gt; EER&gt;3.10, ESEER&gt;4.00, Classe Eurovent </t>
    </r>
    <r>
      <rPr>
        <sz val="10"/>
        <color theme="0" tint="-0.34998626667073579"/>
        <rFont val="Calibri"/>
        <family val="2"/>
      </rPr>
      <t>≥A</t>
    </r>
  </si>
  <si>
    <r>
      <t xml:space="preserve">Type 3  300 kW =&gt; EER&gt;3.20, ESEER&gt;4.20, Classe Eurovent </t>
    </r>
    <r>
      <rPr>
        <sz val="10"/>
        <color theme="0" tint="-0.34998626667073579"/>
        <rFont val="Calibri"/>
        <family val="2"/>
      </rPr>
      <t>≥A+</t>
    </r>
  </si>
  <si>
    <r>
      <t xml:space="preserve">Type 3  600 kW =&gt; EER&gt;3.40, ESEER&gt;4.40, Classe Eurovent </t>
    </r>
    <r>
      <rPr>
        <sz val="10"/>
        <color theme="0" tint="-0.34998626667073579"/>
        <rFont val="Calibri"/>
        <family val="2"/>
      </rPr>
      <t>≥A++</t>
    </r>
  </si>
  <si>
    <r>
      <t xml:space="preserve">Type 3  ≥1000 kW =&gt; EER&gt;3.60, ESEER&gt;4.60, Classe Eurovent </t>
    </r>
    <r>
      <rPr>
        <sz val="10"/>
        <color theme="0" tint="-0.34998626667073579"/>
        <rFont val="Calibri"/>
        <family val="2"/>
      </rPr>
      <t>≥A++</t>
    </r>
  </si>
  <si>
    <t>Nouvelle puissance frigorifique et/ou déshumidification</t>
  </si>
  <si>
    <t>Puissance frigorifique et/ou déshumidification existante</t>
  </si>
  <si>
    <r>
      <t xml:space="preserve">Dispositif de comptage d'énergie : </t>
    </r>
    <r>
      <rPr>
        <sz val="8"/>
        <rFont val="Calibri"/>
        <family val="2"/>
      </rPr>
      <t>①</t>
    </r>
  </si>
  <si>
    <t>Bases pour rafraîchissement/humidification et déshumidification</t>
  </si>
  <si>
    <t>Information sur le système de rafraîchissement; schéma de principe, descriptifs, explications , zoning, concept, etc.</t>
  </si>
  <si>
    <r>
      <t xml:space="preserve">À REMPLIR PAR L'AUTORITE COMPETENTE
(ou son délégué)
</t>
    </r>
    <r>
      <rPr>
        <b/>
        <i/>
        <sz val="9"/>
        <color rgb="FF000000"/>
        <rFont val="Arial"/>
        <family val="2"/>
      </rPr>
      <t>Le justificatif est certifié complet et correct</t>
    </r>
  </si>
  <si>
    <t>aucune</t>
  </si>
  <si>
    <t>autre</t>
  </si>
  <si>
    <t>N° parcelle :</t>
  </si>
  <si>
    <t>Bâtiment :</t>
  </si>
  <si>
    <t>Puissances électriques :</t>
  </si>
  <si>
    <t>eau froide :</t>
  </si>
  <si>
    <t>utilisés :</t>
  </si>
  <si>
    <t>choisir s.v.p. :</t>
  </si>
  <si>
    <t>Puissance électrique :</t>
  </si>
  <si>
    <t>Production max :</t>
  </si>
  <si>
    <t>Distribution du froid :</t>
  </si>
  <si>
    <t>Conditions ambiantes :</t>
  </si>
  <si>
    <t>minimum en hiver :</t>
  </si>
  <si>
    <t>température :</t>
  </si>
  <si>
    <t>humidité relative :</t>
  </si>
  <si>
    <t>Charges thermiques internes :</t>
  </si>
  <si>
    <t>Valeur g :</t>
  </si>
  <si>
    <t>Résistance au vent :</t>
  </si>
  <si>
    <t>Commande automatique :</t>
  </si>
  <si>
    <t>valeur g pas respectée, motif :</t>
  </si>
  <si>
    <t>différence; motif :</t>
  </si>
  <si>
    <t>pour rafraîchissement avec déshumidification partielle</t>
  </si>
  <si>
    <t>pour rafraîchissement avec déshumidification contrôlée</t>
  </si>
  <si>
    <t>pour rafraîchissement sans déshumidification</t>
  </si>
  <si>
    <t>puissance de rafraîchissement globale en kW 100%:</t>
  </si>
  <si>
    <t>protec solaires</t>
  </si>
  <si>
    <t>protection solaire extérieure opaque normalisée manuelle</t>
  </si>
  <si>
    <t>protection solaire extérieure insuffisante manuelle</t>
  </si>
  <si>
    <t>protection solaire intérieure ou inexistante</t>
  </si>
  <si>
    <t>OcEne allègements selon art.28 (base ENDK voir aide appli EN-102a)</t>
  </si>
  <si>
    <t>autorisation de construire limitée à 3 ans max.</t>
  </si>
  <si>
    <t>changement d’affectation sans changement des besoins de chaleur</t>
  </si>
  <si>
    <t>simulation dynamique</t>
  </si>
  <si>
    <t>catégorie SIA XII (piscines couvertes)</t>
  </si>
  <si>
    <t>pas de séjour prolongé de personnes (&lt; 1 h/jour)</t>
  </si>
  <si>
    <t>freecooling</t>
  </si>
  <si>
    <t>pas d'allègement justifié selon OcEne art.28</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</si>
  <si>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</si>
  <si>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</si>
  <si>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</si>
  <si>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</si>
  <si>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</si>
  <si>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</si>
  <si>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</si>
  <si>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</si>
  <si>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</si>
  <si>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</si>
  <si>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</si>
  <si>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</si>
  <si>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</si>
  <si>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</si>
  <si>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</si>
  <si>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</si>
  <si>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</si>
  <si>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</si>
  <si>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</si>
  <si>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</si>
  <si>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</si>
  <si>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</si>
  <si>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</si>
  <si>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</si>
  <si>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</si>
  <si>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</si>
  <si>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</si>
  <si>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</si>
  <si>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</si>
  <si>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</si>
  <si>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</si>
  <si>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</si>
  <si>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</si>
  <si>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</si>
  <si>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</si>
  <si>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</si>
  <si>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</si>
  <si>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</si>
  <si>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</si>
  <si>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</si>
  <si>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</si>
  <si>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</si>
  <si>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</si>
  <si>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</si>
  <si>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</si>
  <si>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</si>
  <si>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</si>
  <si>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</si>
  <si>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rPr>
        <sz val="11"/>
        <rFont val="Arial"/>
        <family val="2"/>
      </rPr>
      <t xml:space="preserve">Justificatif énergétique
</t>
    </r>
    <r>
      <rPr>
        <b/>
        <sz val="12"/>
        <rFont val="Arial"/>
        <family val="2"/>
      </rPr>
      <t>Rafraîchissement, humidification / déshumidification</t>
    </r>
  </si>
  <si>
    <t>Dienststelle für Energie und Wasserkraft</t>
  </si>
  <si>
    <t>Gemeinde :</t>
  </si>
  <si>
    <t>Bauvorhaben :</t>
  </si>
  <si>
    <t>Parz.-Nr :</t>
  </si>
  <si>
    <t>Gebäude :</t>
  </si>
  <si>
    <t>Gekühlte, (ent)befeuchtete Nettobodenfläche :</t>
  </si>
  <si>
    <t>Kälte od./und Entfeuchtungsleistung neu</t>
  </si>
  <si>
    <t>Kälte od./und Entfeuchtungsleistung bestehend</t>
  </si>
  <si>
    <t>Befeuchterleistung neu</t>
  </si>
  <si>
    <t>Befeuchterleistung bestehend</t>
  </si>
  <si>
    <t>Summe thermische Leistungen Kälte</t>
  </si>
  <si>
    <t>Summe thermische Leistungen Befeuchtung</t>
  </si>
  <si>
    <t>Elektrische Leistung :</t>
  </si>
  <si>
    <t>Luftförderung</t>
  </si>
  <si>
    <t>Wasserförderung</t>
  </si>
  <si>
    <t>Kälteerzeugung</t>
  </si>
  <si>
    <t>Befeuchtung</t>
  </si>
  <si>
    <t>Rückkühlung</t>
  </si>
  <si>
    <t>Weiteres</t>
  </si>
  <si>
    <t>Total/Spez. Leistung</t>
  </si>
  <si>
    <t>Anforderungen Kälteerzeugung</t>
  </si>
  <si>
    <t>Kaltwassertemperatur :</t>
  </si>
  <si>
    <t>ERR Kältemaschine :</t>
  </si>
  <si>
    <t>für Kühlung ohne Entfeuchtung</t>
  </si>
  <si>
    <t>für Kühlung mit kontrollierte Entfeuchtung</t>
  </si>
  <si>
    <t>für Kühlung mit Teilentfeuchtung</t>
  </si>
  <si>
    <t>Falls Nein, Begründung :</t>
  </si>
  <si>
    <t xml:space="preserve"> Gesamtkälteleistung der Anlage in kW bei Volllast (100%) :</t>
  </si>
  <si>
    <t>Bitte wählen :</t>
  </si>
  <si>
    <t>Wassergekühlte Kältemaschinen bei Standard bedigungen (Typ 1)</t>
  </si>
  <si>
    <t>Luftgekühlte Kältemaschinen bei Standard bedigungen (Typ 3)</t>
  </si>
  <si>
    <r>
      <t xml:space="preserve">Typ 1  </t>
    </r>
    <r>
      <rPr>
        <sz val="10"/>
        <color theme="0" tint="-0.34998626667073579"/>
        <rFont val="Calibri"/>
        <family val="2"/>
      </rPr>
      <t>≤</t>
    </r>
    <r>
      <rPr>
        <sz val="10"/>
        <color theme="0" tint="-0.34998626667073579"/>
        <rFont val="Arial"/>
        <family val="2"/>
      </rPr>
      <t>12 kW =&gt; EER+100% &gt;3.10, EER+50%&gt;4.40</t>
    </r>
  </si>
  <si>
    <t>Typ 1  100 kW =&gt; EER+100% &gt;3.20, EER+50%&gt;4.70</t>
  </si>
  <si>
    <t>Typ 1  300 kW =&gt; EER+100% &gt;3.30, EER+50%&gt;5.30</t>
  </si>
  <si>
    <t>Typ 1  600 kW =&gt; EER+100% &gt;3.50, EER+50%&gt;5.80</t>
  </si>
  <si>
    <t>Typ 1   ≥1000 kW =&gt; EER+100% &gt;3.7, EER+50%&gt;6.00</t>
  </si>
  <si>
    <r>
      <t xml:space="preserve">Typ 2  </t>
    </r>
    <r>
      <rPr>
        <sz val="10"/>
        <color theme="0" tint="-0.34998626667073579"/>
        <rFont val="Calibri"/>
        <family val="2"/>
      </rPr>
      <t>≤</t>
    </r>
    <r>
      <rPr>
        <sz val="10"/>
        <color theme="0" tint="-0.34998626667073579"/>
        <rFont val="Arial"/>
        <family val="2"/>
      </rPr>
      <t xml:space="preserve">12 kW =&gt; EER&gt;3.85, ESEER&gt;4.30, Eurovent-Klasse </t>
    </r>
    <r>
      <rPr>
        <sz val="10"/>
        <color theme="0" tint="-0.34998626667073579"/>
        <rFont val="Calibri"/>
        <family val="2"/>
      </rPr>
      <t>≥</t>
    </r>
    <r>
      <rPr>
        <sz val="10"/>
        <color theme="0" tint="-0.34998626667073579"/>
        <rFont val="Arial"/>
        <family val="2"/>
      </rPr>
      <t>D</t>
    </r>
  </si>
  <si>
    <r>
      <t xml:space="preserve">Typ 2  100 kW =&gt; EER&gt;4.25, ESEER&gt;4.80, Eurovent-Klasse </t>
    </r>
    <r>
      <rPr>
        <sz val="10"/>
        <color theme="0" tint="-0.34998626667073579"/>
        <rFont val="Calibri"/>
        <family val="2"/>
      </rPr>
      <t>≥C</t>
    </r>
  </si>
  <si>
    <r>
      <t xml:space="preserve">Typ 2  300 kW =&gt; EER&gt;4.65, ESEER&gt;5.50, Eurovent-Klasse </t>
    </r>
    <r>
      <rPr>
        <sz val="10"/>
        <color theme="0" tint="-0.34998626667073579"/>
        <rFont val="Calibri"/>
        <family val="2"/>
      </rPr>
      <t>≥B</t>
    </r>
  </si>
  <si>
    <r>
      <t xml:space="preserve">Typ 2  600 kW =&gt; EER&gt;5.05, ESEER&gt;6.1, Eurovent-Klasse </t>
    </r>
    <r>
      <rPr>
        <sz val="10"/>
        <color theme="0" tint="-0.34998626667073579"/>
        <rFont val="Calibri"/>
        <family val="2"/>
      </rPr>
      <t>≥A</t>
    </r>
  </si>
  <si>
    <r>
      <t xml:space="preserve">Typ 2   ≥1000 kW =&gt; EER&gt;5.50, ESEER&gt;6.70, Eurovent-Klasse </t>
    </r>
    <r>
      <rPr>
        <sz val="10"/>
        <color theme="0" tint="-0.34998626667073579"/>
        <rFont val="Calibri"/>
        <family val="2"/>
      </rPr>
      <t>≥A+</t>
    </r>
  </si>
  <si>
    <r>
      <t xml:space="preserve">Typ 3  100 kW =&gt; EER&gt;3.10, ESEER&gt;4.00, Eurovent-Klasse </t>
    </r>
    <r>
      <rPr>
        <sz val="10"/>
        <color theme="0" tint="-0.34998626667073579"/>
        <rFont val="Calibri"/>
        <family val="2"/>
      </rPr>
      <t>≥A</t>
    </r>
  </si>
  <si>
    <r>
      <t xml:space="preserve">Typ 3  300 kW =&gt; EER&gt;3.20, ESEER&gt;4.20, Eurovent-Klasse </t>
    </r>
    <r>
      <rPr>
        <sz val="10"/>
        <color theme="0" tint="-0.34998626667073579"/>
        <rFont val="Calibri"/>
        <family val="2"/>
      </rPr>
      <t>≥A+</t>
    </r>
  </si>
  <si>
    <r>
      <t xml:space="preserve">Typ 3  600 kW =&gt; EER&gt;3.40, ESEER&gt;4.40, Eurovent-Klasse </t>
    </r>
    <r>
      <rPr>
        <sz val="10"/>
        <color theme="0" tint="-0.34998626667073579"/>
        <rFont val="Calibri"/>
        <family val="2"/>
      </rPr>
      <t>≥A++</t>
    </r>
  </si>
  <si>
    <r>
      <t xml:space="preserve">Typ 3  ≥1000 kW =&gt; EER&gt;3.60, ESEER&gt;4.60, Eurovent-Klasse </t>
    </r>
    <r>
      <rPr>
        <sz val="10"/>
        <color theme="0" tint="-0.34998626667073579"/>
        <rFont val="Calibri"/>
        <family val="2"/>
      </rPr>
      <t>≥A++</t>
    </r>
  </si>
  <si>
    <t>Type 1   ≥1000 kW =&gt; EER+100% &gt;3.7, EER+50%&gt;6.00</t>
  </si>
  <si>
    <t>Ultraschallbefeuchter</t>
  </si>
  <si>
    <t>Luftwäscher</t>
  </si>
  <si>
    <t>Kontaktbefeuchter</t>
  </si>
  <si>
    <t>Dampfbefeuchtung direkt</t>
  </si>
  <si>
    <t>Dampfbefeuchtung elektrisch</t>
  </si>
  <si>
    <t>Anforderungen gemäss SIA 382/1 eingehalten</t>
  </si>
  <si>
    <t>Verwendung der Abwärme</t>
  </si>
  <si>
    <t>Abwärmennutzung :</t>
  </si>
  <si>
    <t xml:space="preserve"> </t>
  </si>
  <si>
    <r>
      <t xml:space="preserve">Energiezählausrüstung : </t>
    </r>
    <r>
      <rPr>
        <sz val="8"/>
        <rFont val="Calibri"/>
        <family val="2"/>
      </rPr>
      <t>①</t>
    </r>
  </si>
  <si>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Art.32 Ab.3).</t>
  </si>
  <si>
    <t>Technik :</t>
  </si>
  <si>
    <t>Ort :</t>
  </si>
  <si>
    <t>Zentral (Monobloc)</t>
  </si>
  <si>
    <t>Dezentral</t>
  </si>
  <si>
    <t>Leistung :</t>
  </si>
  <si>
    <t>Erzeugung max :</t>
  </si>
  <si>
    <r>
      <rPr>
        <sz val="11"/>
        <rFont val="Arial"/>
        <family val="2"/>
      </rPr>
      <t xml:space="preserve">Energienachweis
</t>
    </r>
    <r>
      <rPr>
        <b/>
        <sz val="12"/>
        <rFont val="Arial"/>
        <family val="2"/>
      </rPr>
      <t xml:space="preserve">Kühlung, Befeuchtung / 
Entfeuchtung </t>
    </r>
  </si>
  <si>
    <t>Kälteverteilung :</t>
  </si>
  <si>
    <t>mit Lüftungsanlage (-&gt; Grundlagen siehe Formular EN-VS-105, ein pro Lüftungsanlage)</t>
  </si>
  <si>
    <t>Splitanlage mit direkter Kühlung</t>
  </si>
  <si>
    <t>Kaltwasser-Verteilsystem</t>
  </si>
  <si>
    <t>mit Kühldecken/-Flächen</t>
  </si>
  <si>
    <t>Grundlagen für Kühlung/Be- und Entfeuchtung</t>
  </si>
  <si>
    <t>mit Umluftkühlgeräten</t>
  </si>
  <si>
    <t>Raumkonditionen :</t>
  </si>
  <si>
    <t>Minimum im Winter :</t>
  </si>
  <si>
    <t>Maximum im Sommer :</t>
  </si>
  <si>
    <t>maximum en été :</t>
  </si>
  <si>
    <t>Temperatur :</t>
  </si>
  <si>
    <t>rel. Feuchtigkeit :</t>
  </si>
  <si>
    <t>Interne Wärmelast :</t>
  </si>
  <si>
    <t>Wh/m²·24h (-&gt; Berechnung beilegen)</t>
  </si>
  <si>
    <t>Sonnenschutz :</t>
  </si>
  <si>
    <t>g-Wert :</t>
  </si>
  <si>
    <t>Protection solaire :</t>
  </si>
  <si>
    <t>(Verglasung &amp; Sonnenschutz)</t>
  </si>
  <si>
    <t>g-Wert nicht eingehalten, Begründung :</t>
  </si>
  <si>
    <t>Abweichung, Grund :</t>
  </si>
  <si>
    <t>Windsicherheit :</t>
  </si>
  <si>
    <t>Automatische Steuerung :</t>
  </si>
  <si>
    <t>Gemäss SIA Normen</t>
  </si>
  <si>
    <t>Andere</t>
  </si>
  <si>
    <t>Keine</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</si>
  <si>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</si>
  <si>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</si>
  <si>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</si>
  <si>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</si>
  <si>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</si>
  <si>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Freecooling</t>
  </si>
  <si>
    <t>Äusserer Sonnenschutz</t>
  </si>
  <si>
    <t>g-Wert berechnet anhand der fg-Werte der Fassaden</t>
  </si>
  <si>
    <t>Manuell, standardisierter, opaker, äusserer Sonnenschutz</t>
  </si>
  <si>
    <t>Manuell, unzureichend, äusserer Sonnenschutz</t>
  </si>
  <si>
    <t>Automatisierter, standardisierter, opaker, äusserer Sonnenschutz</t>
  </si>
  <si>
    <t>Nachweis erarbeitet durch :</t>
  </si>
  <si>
    <t>Unterschriften</t>
  </si>
  <si>
    <t>Name und Adresse
bzw. Firmenstempel :</t>
  </si>
  <si>
    <t>Sachbearbeiter/-in :</t>
  </si>
  <si>
    <t>Tel / Mail :</t>
  </si>
  <si>
    <t>Ort, Datum, Unterschrift :</t>
  </si>
  <si>
    <t>EN-VS-104</t>
  </si>
  <si>
    <t>Justification du non-respect des exigences constructives pour les bases pour rafraîchissement/humidification, déshumidification</t>
  </si>
  <si>
    <t>Begründung für die Nichteinhaltung der baulichen Anforderungen an die Basis für Kühlung/Befeuchtung, Entfeuchtung</t>
  </si>
  <si>
    <t>Joindre calcul des valeur g calculée en fonction des valeurs fg des façades</t>
  </si>
  <si>
    <t>keine gerechtfertigte Erleichterung nach kEnV Art.28</t>
  </si>
  <si>
    <t>Berechnung des g-Werts bei, der anhand der fg-Werte der Fassaden berechnet</t>
  </si>
  <si>
    <t>Leistungen für Kühlung/Befeuchtung (ganzes Gebäude)</t>
  </si>
  <si>
    <t>Technique:</t>
  </si>
  <si>
    <t>Informationen über das Kühlsystem; Prinzipskizze, Beschreibungen, Erklärungen, Raumplan, Konzept, etc.</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</si>
  <si>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</si>
  <si>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</si>
  <si>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</si>
  <si>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</si>
  <si>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</si>
  <si>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</si>
  <si>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</si>
  <si>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</si>
  <si>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Wassergekühlte Kältemaschinen bei Standard bedigungen (type 2)</t>
  </si>
  <si>
    <t>Sonnenschutz innen</t>
  </si>
  <si>
    <t>Sonnenschutz innen oder kein Sonnenschutz</t>
  </si>
  <si>
    <r>
      <t xml:space="preserve">Annexes à fournir </t>
    </r>
    <r>
      <rPr>
        <b/>
        <sz val="12"/>
        <color theme="5"/>
        <rFont val="Arial"/>
        <family val="2"/>
      </rPr>
      <t xml:space="preserve">dans le cadre de ce formulaire </t>
    </r>
    <r>
      <rPr>
        <b/>
        <sz val="12"/>
        <color rgb="FF000000"/>
        <rFont val="Arial"/>
        <family val="2"/>
      </rPr>
      <t>selon les informations saisies</t>
    </r>
  </si>
  <si>
    <r>
      <t xml:space="preserve">Anhänge, </t>
    </r>
    <r>
      <rPr>
        <b/>
        <sz val="12"/>
        <color theme="5"/>
        <rFont val="Arial"/>
        <family val="2"/>
      </rPr>
      <t>die im Rahmen dieses Formular erforderlich sind</t>
    </r>
    <r>
      <rPr>
        <b/>
        <sz val="12"/>
        <color rgb="FF000000"/>
        <rFont val="Arial"/>
        <family val="2"/>
      </rPr>
      <t>, entsprechend den eingegebenen Informationen</t>
    </r>
  </si>
  <si>
    <t>n.c. = non-concerné</t>
  </si>
  <si>
    <t>n.z. = nicht zutreffend</t>
  </si>
  <si>
    <r>
      <t xml:space="preserve">Type 3  12 kW =&gt; EER&gt;2.90, ESEER&gt;3.80, Classe Eurovent </t>
    </r>
    <r>
      <rPr>
        <sz val="10"/>
        <color theme="0" tint="-0.34998626667073579"/>
        <rFont val="Calibri"/>
        <family val="2"/>
      </rPr>
      <t>≥B</t>
    </r>
  </si>
  <si>
    <t>104 requis ?</t>
  </si>
  <si>
    <r>
      <t xml:space="preserve">Un texte en </t>
    </r>
    <r>
      <rPr>
        <b/>
        <sz val="16"/>
        <color theme="4"/>
        <rFont val="Calibri"/>
        <family val="2"/>
        <scheme val="minor"/>
      </rPr>
      <t>bleu</t>
    </r>
    <r>
      <rPr>
        <sz val="16"/>
        <color theme="1"/>
        <rFont val="Calibri"/>
        <family val="2"/>
        <scheme val="minor"/>
      </rPr>
      <t xml:space="preserve"> indique que ces valeurs peuvent être reprises pour d'autres formulaires.</t>
    </r>
  </si>
  <si>
    <r>
      <t xml:space="preserve">Ein </t>
    </r>
    <r>
      <rPr>
        <b/>
        <sz val="16"/>
        <color theme="4"/>
        <rFont val="Calibri"/>
        <family val="2"/>
        <scheme val="minor"/>
      </rPr>
      <t>blauer</t>
    </r>
    <r>
      <rPr>
        <sz val="16"/>
        <color theme="1"/>
        <rFont val="Calibri"/>
        <family val="2"/>
        <scheme val="minor"/>
      </rPr>
      <t xml:space="preserve"> Text zeigt an, dass diese Werte für andere Formulare übernommen werden können.</t>
    </r>
  </si>
  <si>
    <r>
      <t xml:space="preserve">Type 3  </t>
    </r>
    <r>
      <rPr>
        <sz val="10"/>
        <color theme="0" tint="-0.34998626667073579"/>
        <rFont val="Aptos Narrow"/>
        <family val="2"/>
      </rPr>
      <t>≤</t>
    </r>
    <r>
      <rPr>
        <sz val="10"/>
        <color theme="0" tint="-0.34998626667073579"/>
        <rFont val="Arial"/>
        <family val="2"/>
      </rPr>
      <t xml:space="preserve">12 kW =&gt; EER&gt;2.90, ESEER&gt;3.80, Classe Eurovent </t>
    </r>
    <r>
      <rPr>
        <sz val="10"/>
        <color theme="0" tint="-0.34998626667073579"/>
        <rFont val="Calibri"/>
        <family val="2"/>
      </rPr>
      <t>≥B</t>
    </r>
  </si>
  <si>
    <r>
      <t xml:space="preserve">Typ 3  </t>
    </r>
    <r>
      <rPr>
        <sz val="10"/>
        <color theme="0" tint="-0.34998626667073579"/>
        <rFont val="Aptos Narrow"/>
        <family val="2"/>
      </rPr>
      <t>≤</t>
    </r>
    <r>
      <rPr>
        <sz val="10"/>
        <color theme="0" tint="-0.34998626667073579"/>
        <rFont val="Arial"/>
        <family val="2"/>
      </rPr>
      <t xml:space="preserve">12 kW =&gt; EER&gt;2.90, ESEER&gt;3.80, Eurovent-Klasse </t>
    </r>
    <r>
      <rPr>
        <sz val="10"/>
        <color theme="0" tint="-0.34998626667073579"/>
        <rFont val="Calibri"/>
        <family val="2"/>
      </rPr>
      <t>≥B</t>
    </r>
  </si>
  <si>
    <t>EN-VS-101a ou b</t>
  </si>
  <si>
    <t>EN-VS-101a oder b</t>
  </si>
  <si>
    <t>Version décembre 2025 (valable  jusqu'au 31.12.2026)</t>
  </si>
  <si>
    <t>Version Dezember 2025 (gültig bis 31.12.2026)</t>
  </si>
  <si>
    <r>
      <t xml:space="preserve">VON DER ZUSTÄNDIGEN BEHÖRDE AUSZUFÜLLEN
(oder sein Beauftragter)
</t>
    </r>
    <r>
      <rPr>
        <b/>
        <i/>
        <sz val="9"/>
        <color rgb="FF000000"/>
        <rFont val="Arial"/>
        <family val="2"/>
      </rPr>
      <t>Die Vollständigkeit und Richtigkeit wird bestätigt</t>
    </r>
  </si>
  <si>
    <t>PAC rév. dans habitat sans éléments actifs supplémentaires d’émission de froid</t>
  </si>
  <si>
    <t>Rev. WP für Wohnbauten ohne zusätzliche aktive Kühlabgabeelemente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</si>
</sst>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49"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0"/>
      <color theme="0"/>
      <name val="Arial"/>
      <family val="2"/>
    </font>
    <font>
      <b/>
      <sz val="12"/>
      <color rgb="FF000000"/>
      <name val="Arial"/>
      <family val="2"/>
    </font>
    <font>
      <i/>
      <sz val="10"/>
      <color theme="5"/>
      <name val="Arial"/>
      <family val="2"/>
    </font>
    <font>
      <sz val="8"/>
      <color rgb="FF000000"/>
      <name val="Arial"/>
      <family val="2"/>
    </font>
    <font>
      <sz val="10"/>
      <color rgb="FF00B050"/>
      <name val="Arial"/>
      <family val="2"/>
    </font>
    <font>
      <b/>
      <sz val="9"/>
      <color rgb="FF000000"/>
      <name val="Arial"/>
      <family val="2"/>
    </font>
    <font>
      <sz val="8"/>
      <color rgb="FF00B050"/>
      <name val="Arial"/>
      <family val="2"/>
    </font>
    <font>
      <sz val="9"/>
      <color indexed="81"/>
      <name val="Tahoma"/>
      <family val="2"/>
    </font>
    <font>
      <b/>
      <sz val="8"/>
      <color indexed="81"/>
      <name val="Tahoma"/>
      <family val="2"/>
    </font>
    <font>
      <sz val="8"/>
      <color indexed="81"/>
      <name val="Tahoma"/>
      <family val="2"/>
    </font>
    <font>
      <sz val="10"/>
      <color theme="0" tint="-0.34998626667073579"/>
      <name val="Arial"/>
      <family val="2"/>
    </font>
    <font>
      <sz val="10"/>
      <color theme="0" tint="-0.34998626667073579"/>
      <name val="Calibri"/>
      <family val="2"/>
    </font>
    <font>
      <i/>
      <sz val="9"/>
      <color theme="5"/>
      <name val="Arial"/>
      <family val="2"/>
    </font>
    <font>
      <sz val="10"/>
      <color rgb="FFFF0000"/>
      <name val="Arial"/>
      <family val="2"/>
    </font>
    <font>
      <i/>
      <sz val="9"/>
      <color rgb="FFFF0000"/>
      <name val="Arial"/>
      <family val="2"/>
    </font>
    <font>
      <sz val="9"/>
      <color rgb="FF000000"/>
      <name val="Arial"/>
      <family val="2"/>
    </font>
    <font>
      <sz val="8"/>
      <name val="Calibri"/>
      <family val="2"/>
    </font>
    <font>
      <sz val="8"/>
      <color rgb="FF000000"/>
      <name val="Segoe UI"/>
      <family val="2"/>
    </font>
    <font>
      <i/>
      <sz val="9"/>
      <color theme="4"/>
      <name val="Arial"/>
      <family val="2"/>
    </font>
    <font>
      <b/>
      <i/>
      <sz val="9"/>
      <color rgb="FF000000"/>
      <name val="Arial"/>
      <family val="2"/>
    </font>
    <font>
      <sz val="11"/>
      <color theme="1"/>
      <name val="Calibri"/>
      <family val="2"/>
      <scheme val="minor"/>
    </font>
    <font>
      <b/>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trike/>
      <sz val="10"/>
      <color theme="0" tint="-0.34998626667073579"/>
      <name val="Arial"/>
      <family val="2"/>
    </font>
    <font>
      <b/>
      <sz val="9"/>
      <color indexed="81"/>
      <name val="Tahoma"/>
      <family val="2"/>
    </font>
    <font>
      <i/>
      <sz val="12"/>
      <color theme="1"/>
      <name val="Calibri"/>
      <family val="2"/>
      <scheme val="minor"/>
    </font>
    <font>
      <sz val="10"/>
      <color theme="5"/>
      <name val="Arial"/>
      <family val="2"/>
    </font>
    <font>
      <b/>
      <sz val="12"/>
      <color theme="5"/>
      <name val="Arial"/>
      <family val="2"/>
    </font>
    <font>
      <i/>
      <sz val="9"/>
      <color rgb="FF000000"/>
      <name val="Arial"/>
      <family val="2"/>
    </font>
    <font>
      <sz val="10"/>
      <color theme="1"/>
      <name val="Arial"/>
      <family val="2"/>
    </font>
    <font>
      <b/>
      <sz val="16"/>
      <color theme="4"/>
      <name val="Calibri"/>
      <family val="2"/>
      <scheme val="minor"/>
    </font>
    <font>
      <b/>
      <i/>
      <sz val="16"/>
      <color theme="4"/>
      <name val="Calibri"/>
      <family val="2"/>
      <scheme val="minor"/>
    </font>
    <font>
      <sz val="10"/>
      <color theme="0" tint="-0.34998626667073579"/>
      <name val="Aptos Narrow"/>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medium">
        <color indexed="64"/>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26" fillId="0" borderId="0" applyFont="0" applyFill="0" applyBorder="0" applyAlignment="0" applyProtection="0"/>
    <xf numFmtId="0" fontId="31" fillId="0" borderId="0" applyNumberFormat="0" applyFill="0" applyBorder="0" applyAlignment="0" applyProtection="0"/>
  </cellStyleXfs>
  <cellXfs count="275">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0" xfId="0" applyFont="1" applyFill="1" applyAlignment="1">
      <alignment horizontal="left" vertical="center"/>
    </xf>
    <xf numFmtId="0" fontId="7" fillId="2" borderId="15" xfId="0" applyFont="1" applyFill="1" applyBorder="1" applyAlignment="1">
      <alignment vertical="center"/>
    </xf>
    <xf numFmtId="0" fontId="1" fillId="2" borderId="0" xfId="0" applyFont="1" applyFill="1" applyAlignment="1">
      <alignment vertical="center"/>
    </xf>
    <xf numFmtId="0" fontId="1" fillId="0" borderId="0" xfId="0" applyFont="1" applyAlignment="1">
      <alignment horizontal="left" vertical="center"/>
    </xf>
    <xf numFmtId="0" fontId="1" fillId="2" borderId="4" xfId="0" applyFont="1" applyFill="1" applyBorder="1" applyAlignment="1">
      <alignment vertical="center"/>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0" fontId="1" fillId="2" borderId="4" xfId="0" applyFont="1" applyFill="1" applyBorder="1" applyAlignment="1">
      <alignment horizontal="left" vertical="center"/>
    </xf>
    <xf numFmtId="0" fontId="1" fillId="2" borderId="1" xfId="0" applyFont="1" applyFill="1" applyBorder="1" applyAlignment="1">
      <alignment horizontal="left" vertical="center"/>
    </xf>
    <xf numFmtId="0" fontId="1" fillId="2" borderId="15" xfId="0" applyFont="1" applyFill="1" applyBorder="1" applyAlignment="1">
      <alignment horizontal="left" vertical="center"/>
    </xf>
    <xf numFmtId="0" fontId="8" fillId="2" borderId="0" xfId="0" applyFont="1" applyFill="1"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vertical="center"/>
    </xf>
    <xf numFmtId="0" fontId="4" fillId="2" borderId="0" xfId="0" applyFont="1" applyFill="1" applyAlignment="1">
      <alignment horizontal="left" vertical="center"/>
    </xf>
    <xf numFmtId="0" fontId="9" fillId="2" borderId="0" xfId="0" applyFont="1" applyFill="1" applyAlignment="1">
      <alignment vertical="center"/>
    </xf>
    <xf numFmtId="0" fontId="1" fillId="2" borderId="2" xfId="0" applyFont="1" applyFill="1" applyBorder="1" applyAlignment="1">
      <alignment vertical="center"/>
    </xf>
    <xf numFmtId="0" fontId="1" fillId="2" borderId="14" xfId="0" applyFont="1" applyFill="1" applyBorder="1" applyAlignment="1">
      <alignment vertical="center"/>
    </xf>
    <xf numFmtId="0" fontId="7" fillId="2" borderId="0" xfId="0" applyFont="1" applyFill="1" applyAlignment="1">
      <alignment horizontal="left" vertical="center"/>
    </xf>
    <xf numFmtId="0" fontId="1" fillId="2" borderId="0" xfId="0" applyFont="1" applyFill="1" applyAlignment="1">
      <alignment vertical="center" wrapText="1"/>
    </xf>
    <xf numFmtId="0" fontId="16" fillId="0" borderId="0" xfId="0" applyFont="1" applyAlignment="1" applyProtection="1">
      <alignment horizontal="left" vertical="center"/>
      <protection locked="0"/>
    </xf>
    <xf numFmtId="0" fontId="1" fillId="3" borderId="4"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left" vertical="center"/>
    </xf>
    <xf numFmtId="0" fontId="20" fillId="2" borderId="0" xfId="0" applyFont="1" applyFill="1" applyAlignment="1">
      <alignment horizontal="left" vertical="center"/>
    </xf>
    <xf numFmtId="0" fontId="21" fillId="2" borderId="0" xfId="0" applyFont="1" applyFill="1" applyAlignment="1">
      <alignment horizontal="center" vertical="center"/>
    </xf>
    <xf numFmtId="0" fontId="1" fillId="3" borderId="0" xfId="0" applyFont="1" applyFill="1" applyAlignment="1">
      <alignment horizontal="center" vertical="center"/>
    </xf>
    <xf numFmtId="0" fontId="4" fillId="3" borderId="0" xfId="0" applyFont="1" applyFill="1" applyAlignment="1">
      <alignment horizontal="left" vertical="center"/>
    </xf>
    <xf numFmtId="0" fontId="4" fillId="2" borderId="0" xfId="0" applyFont="1" applyFill="1" applyAlignment="1">
      <alignment horizontal="right" vertical="center"/>
    </xf>
    <xf numFmtId="0" fontId="2" fillId="2" borderId="0" xfId="0" applyFont="1" applyFill="1" applyAlignment="1">
      <alignment vertical="center"/>
    </xf>
    <xf numFmtId="0" fontId="1" fillId="2" borderId="18" xfId="0" applyFont="1" applyFill="1" applyBorder="1" applyAlignment="1">
      <alignment horizontal="left" vertical="center"/>
    </xf>
    <xf numFmtId="0" fontId="1" fillId="3" borderId="13" xfId="0" applyFont="1" applyFill="1" applyBorder="1" applyAlignment="1">
      <alignment vertical="top" wrapText="1"/>
    </xf>
    <xf numFmtId="0" fontId="1" fillId="3" borderId="0" xfId="0" applyFont="1" applyFill="1" applyAlignment="1">
      <alignment vertical="top" wrapText="1"/>
    </xf>
    <xf numFmtId="0" fontId="1" fillId="3" borderId="0" xfId="0" applyFont="1" applyFill="1" applyAlignment="1">
      <alignment vertical="top"/>
    </xf>
    <xf numFmtId="0" fontId="1" fillId="3" borderId="9" xfId="0" applyFont="1" applyFill="1" applyBorder="1" applyAlignment="1">
      <alignment vertical="top" wrapText="1"/>
    </xf>
    <xf numFmtId="0" fontId="1" fillId="3" borderId="20" xfId="0" applyFont="1" applyFill="1" applyBorder="1" applyAlignment="1">
      <alignment vertical="top" wrapText="1"/>
    </xf>
    <xf numFmtId="0" fontId="1" fillId="3" borderId="21" xfId="0" applyFont="1" applyFill="1" applyBorder="1" applyAlignment="1">
      <alignment vertical="top" wrapText="1"/>
    </xf>
    <xf numFmtId="0" fontId="1" fillId="3" borderId="22" xfId="0" applyFont="1" applyFill="1" applyBorder="1" applyAlignment="1">
      <alignment vertical="top" wrapText="1"/>
    </xf>
    <xf numFmtId="0" fontId="8" fillId="2" borderId="0" xfId="0" applyFont="1" applyFill="1" applyAlignment="1">
      <alignment vertical="center"/>
    </xf>
    <xf numFmtId="0" fontId="16" fillId="0" borderId="0" xfId="0" applyFont="1" applyAlignment="1" applyProtection="1">
      <alignment horizontal="right" vertical="center"/>
      <protection locked="0"/>
    </xf>
    <xf numFmtId="0" fontId="16" fillId="2" borderId="0" xfId="0" applyFont="1" applyFill="1" applyAlignment="1" applyProtection="1">
      <alignment horizontal="left" vertical="center"/>
      <protection locked="0"/>
    </xf>
    <xf numFmtId="164" fontId="1" fillId="2" borderId="0" xfId="1" applyNumberFormat="1" applyFont="1" applyFill="1" applyBorder="1" applyAlignment="1" applyProtection="1">
      <alignment horizontal="left" vertical="center"/>
    </xf>
    <xf numFmtId="164" fontId="1" fillId="2" borderId="5" xfId="1" applyNumberFormat="1" applyFont="1" applyFill="1" applyBorder="1" applyAlignment="1" applyProtection="1">
      <alignment horizontal="left" vertical="center"/>
    </xf>
    <xf numFmtId="0" fontId="27" fillId="0" borderId="0" xfId="0" applyFont="1" applyAlignment="1">
      <alignment horizontal="left" vertical="center"/>
    </xf>
    <xf numFmtId="0" fontId="16" fillId="0" borderId="0" xfId="0" applyFont="1" applyAlignment="1">
      <alignment horizontal="left" vertical="center"/>
    </xf>
    <xf numFmtId="0" fontId="28" fillId="2" borderId="0" xfId="0" applyFont="1" applyFill="1"/>
    <xf numFmtId="0" fontId="29" fillId="2" borderId="0" xfId="0" applyFont="1" applyFill="1"/>
    <xf numFmtId="0" fontId="30" fillId="2" borderId="0" xfId="0" applyFont="1" applyFill="1" applyAlignment="1">
      <alignment vertical="center"/>
    </xf>
    <xf numFmtId="0" fontId="28" fillId="2" borderId="14" xfId="0" applyFont="1" applyFill="1" applyBorder="1"/>
    <xf numFmtId="0" fontId="29" fillId="2" borderId="14" xfId="0" applyFont="1" applyFill="1" applyBorder="1"/>
    <xf numFmtId="0" fontId="32" fillId="2" borderId="0" xfId="0" applyFont="1" applyFill="1"/>
    <xf numFmtId="0" fontId="34" fillId="2" borderId="0" xfId="0" applyFont="1" applyFill="1"/>
    <xf numFmtId="49" fontId="29" fillId="2" borderId="0" xfId="0" applyNumberFormat="1" applyFont="1" applyFill="1" applyAlignment="1">
      <alignment horizontal="center"/>
    </xf>
    <xf numFmtId="0" fontId="29" fillId="2" borderId="0" xfId="0" applyFont="1" applyFill="1" applyAlignment="1">
      <alignment vertical="top" wrapText="1"/>
    </xf>
    <xf numFmtId="0" fontId="29" fillId="2" borderId="0" xfId="0" applyFont="1" applyFill="1" applyAlignment="1">
      <alignment horizontal="center" vertical="top" wrapText="1"/>
    </xf>
    <xf numFmtId="0" fontId="29" fillId="2" borderId="0" xfId="0" applyFont="1" applyFill="1" applyAlignment="1">
      <alignment horizontal="left" vertical="top" wrapText="1"/>
    </xf>
    <xf numFmtId="49" fontId="29" fillId="2" borderId="0" xfId="0" applyNumberFormat="1" applyFont="1" applyFill="1"/>
    <xf numFmtId="0" fontId="29" fillId="3" borderId="38" xfId="0" applyFont="1" applyFill="1" applyBorder="1"/>
    <xf numFmtId="0" fontId="36" fillId="2" borderId="0" xfId="0" applyFont="1" applyFill="1"/>
    <xf numFmtId="0" fontId="29" fillId="2" borderId="0" xfId="0" applyFont="1" applyFill="1" applyAlignment="1">
      <alignment horizontal="center"/>
    </xf>
    <xf numFmtId="0" fontId="29" fillId="2" borderId="0" xfId="0" applyFont="1" applyFill="1" applyAlignment="1">
      <alignment horizontal="left" vertical="top"/>
    </xf>
    <xf numFmtId="0" fontId="4" fillId="3" borderId="0" xfId="0" applyFont="1" applyFill="1" applyAlignment="1">
      <alignment vertical="top"/>
    </xf>
    <xf numFmtId="0" fontId="39" fillId="3" borderId="21" xfId="0" applyFont="1" applyFill="1" applyBorder="1" applyAlignment="1">
      <alignment vertical="top"/>
    </xf>
    <xf numFmtId="0" fontId="1" fillId="2" borderId="0" xfId="0" applyFont="1" applyFill="1" applyAlignment="1" applyProtection="1">
      <alignment vertical="center"/>
      <protection locked="0"/>
    </xf>
    <xf numFmtId="0" fontId="1" fillId="2" borderId="0" xfId="0" applyFont="1" applyFill="1" applyAlignment="1">
      <alignment horizontal="right" vertical="center"/>
    </xf>
    <xf numFmtId="0" fontId="41" fillId="2" borderId="14" xfId="0" applyFont="1" applyFill="1" applyBorder="1" applyAlignment="1">
      <alignment horizontal="right"/>
    </xf>
    <xf numFmtId="0" fontId="44" fillId="2" borderId="0" xfId="0" applyFont="1" applyFill="1" applyAlignment="1">
      <alignment horizontal="left" vertical="center"/>
    </xf>
    <xf numFmtId="0" fontId="45" fillId="3" borderId="0" xfId="0" applyFont="1" applyFill="1" applyAlignment="1">
      <alignment vertical="top"/>
    </xf>
    <xf numFmtId="0" fontId="28" fillId="2" borderId="0" xfId="0" applyFont="1" applyFill="1" applyAlignment="1">
      <alignment horizontal="center"/>
    </xf>
    <xf numFmtId="0" fontId="38" fillId="2" borderId="0" xfId="0" applyFont="1" applyFill="1" applyAlignment="1">
      <alignment horizontal="center" vertical="center"/>
    </xf>
    <xf numFmtId="0" fontId="28" fillId="2" borderId="4" xfId="0" applyFont="1" applyFill="1" applyBorder="1" applyAlignment="1">
      <alignment horizontal="center"/>
    </xf>
    <xf numFmtId="0" fontId="28" fillId="2" borderId="5" xfId="0" applyFont="1" applyFill="1" applyBorder="1" applyAlignment="1">
      <alignment horizontal="center"/>
    </xf>
    <xf numFmtId="0" fontId="28" fillId="2" borderId="6" xfId="0" applyFont="1" applyFill="1" applyBorder="1" applyAlignment="1">
      <alignment horizontal="center"/>
    </xf>
    <xf numFmtId="0" fontId="28" fillId="2" borderId="8" xfId="0" applyFont="1" applyFill="1" applyBorder="1" applyAlignment="1">
      <alignment horizontal="center"/>
    </xf>
    <xf numFmtId="0" fontId="29" fillId="5" borderId="10" xfId="0" applyFont="1" applyFill="1" applyBorder="1" applyAlignment="1">
      <alignment horizontal="center"/>
    </xf>
    <xf numFmtId="0" fontId="29" fillId="5" borderId="11" xfId="0" applyFont="1" applyFill="1" applyBorder="1" applyAlignment="1">
      <alignment horizontal="center"/>
    </xf>
    <xf numFmtId="0" fontId="29" fillId="5" borderId="12" xfId="0" applyFont="1" applyFill="1" applyBorder="1" applyAlignment="1">
      <alignment horizontal="center"/>
    </xf>
    <xf numFmtId="0" fontId="29" fillId="2" borderId="30" xfId="0" applyFont="1" applyFill="1" applyBorder="1" applyAlignment="1">
      <alignment horizontal="center"/>
    </xf>
    <xf numFmtId="0" fontId="29" fillId="2" borderId="31" xfId="0" applyFont="1" applyFill="1" applyBorder="1" applyAlignment="1">
      <alignment horizontal="center"/>
    </xf>
    <xf numFmtId="0" fontId="29" fillId="2" borderId="20" xfId="0" applyFont="1" applyFill="1" applyBorder="1" applyAlignment="1">
      <alignment horizontal="center"/>
    </xf>
    <xf numFmtId="0" fontId="29" fillId="2" borderId="22" xfId="0" applyFont="1" applyFill="1" applyBorder="1" applyAlignment="1">
      <alignment horizontal="center"/>
    </xf>
    <xf numFmtId="0" fontId="29" fillId="2" borderId="0" xfId="0" applyFont="1" applyFill="1" applyAlignment="1">
      <alignment horizontal="left" vertical="top" wrapText="1"/>
    </xf>
    <xf numFmtId="0" fontId="33" fillId="2" borderId="30" xfId="0" applyFont="1" applyFill="1" applyBorder="1" applyAlignment="1">
      <alignment horizontal="center" vertical="center"/>
    </xf>
    <xf numFmtId="0" fontId="33" fillId="2" borderId="28" xfId="0" applyFont="1" applyFill="1" applyBorder="1" applyAlignment="1">
      <alignment horizontal="center" vertical="center"/>
    </xf>
    <xf numFmtId="0" fontId="33" fillId="2" borderId="31"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21" xfId="0" applyFont="1" applyFill="1" applyBorder="1" applyAlignment="1">
      <alignment horizontal="center" vertical="center"/>
    </xf>
    <xf numFmtId="0" fontId="33" fillId="2" borderId="22" xfId="0" applyFont="1" applyFill="1" applyBorder="1" applyAlignment="1">
      <alignment horizontal="center" vertical="center"/>
    </xf>
    <xf numFmtId="0" fontId="47" fillId="2" borderId="30" xfId="0" applyFont="1" applyFill="1" applyBorder="1" applyAlignment="1">
      <alignment horizontal="center" vertical="center"/>
    </xf>
    <xf numFmtId="0" fontId="47" fillId="2" borderId="28" xfId="0" applyFont="1" applyFill="1" applyBorder="1" applyAlignment="1">
      <alignment horizontal="center" vertical="center"/>
    </xf>
    <xf numFmtId="0" fontId="47" fillId="2" borderId="31" xfId="0" applyFont="1" applyFill="1" applyBorder="1" applyAlignment="1">
      <alignment horizontal="center" vertical="center"/>
    </xf>
    <xf numFmtId="0" fontId="47" fillId="2" borderId="20" xfId="0" applyFont="1" applyFill="1" applyBorder="1" applyAlignment="1">
      <alignment horizontal="center" vertical="center"/>
    </xf>
    <xf numFmtId="0" fontId="47" fillId="2" borderId="21" xfId="0" applyFont="1" applyFill="1" applyBorder="1" applyAlignment="1">
      <alignment horizontal="center" vertical="center"/>
    </xf>
    <xf numFmtId="0" fontId="47" fillId="2" borderId="22" xfId="0" applyFont="1" applyFill="1" applyBorder="1" applyAlignment="1">
      <alignment horizontal="center" vertical="center"/>
    </xf>
    <xf numFmtId="0" fontId="28" fillId="2" borderId="32" xfId="0" applyFont="1" applyFill="1" applyBorder="1" applyAlignment="1">
      <alignment horizontal="center"/>
    </xf>
    <xf numFmtId="0" fontId="28" fillId="2" borderId="33" xfId="0" applyFont="1" applyFill="1" applyBorder="1" applyAlignment="1">
      <alignment horizontal="center"/>
    </xf>
    <xf numFmtId="0" fontId="28" fillId="2" borderId="34" xfId="0" applyFont="1" applyFill="1" applyBorder="1" applyAlignment="1">
      <alignment horizontal="center"/>
    </xf>
    <xf numFmtId="0" fontId="28" fillId="2" borderId="35" xfId="0" applyFont="1" applyFill="1" applyBorder="1" applyAlignment="1">
      <alignment horizontal="center"/>
    </xf>
    <xf numFmtId="0" fontId="28" fillId="2" borderId="36" xfId="0" applyFont="1" applyFill="1" applyBorder="1" applyAlignment="1">
      <alignment horizontal="center"/>
    </xf>
    <xf numFmtId="0" fontId="28" fillId="2" borderId="37" xfId="0" applyFont="1" applyFill="1" applyBorder="1" applyAlignment="1">
      <alignment horizontal="center"/>
    </xf>
    <xf numFmtId="0" fontId="30" fillId="2" borderId="0" xfId="0" applyFont="1" applyFill="1" applyAlignment="1">
      <alignment horizontal="left" vertical="center"/>
    </xf>
    <xf numFmtId="0" fontId="31" fillId="2" borderId="14" xfId="2" applyFill="1" applyBorder="1" applyAlignment="1">
      <alignment horizontal="right"/>
    </xf>
    <xf numFmtId="0" fontId="31" fillId="2" borderId="32" xfId="2" applyFill="1" applyBorder="1" applyAlignment="1">
      <alignment horizontal="center" vertical="center" wrapText="1"/>
    </xf>
    <xf numFmtId="0" fontId="31" fillId="2" borderId="33" xfId="2" applyFill="1" applyBorder="1" applyAlignment="1">
      <alignment horizontal="center" vertical="center" wrapText="1"/>
    </xf>
    <xf numFmtId="0" fontId="31" fillId="2" borderId="34" xfId="2" applyFill="1" applyBorder="1" applyAlignment="1">
      <alignment horizontal="center" vertical="center" wrapText="1"/>
    </xf>
    <xf numFmtId="0" fontId="31" fillId="2" borderId="35" xfId="2" applyFill="1" applyBorder="1" applyAlignment="1">
      <alignment horizontal="center" vertical="center" wrapText="1"/>
    </xf>
    <xf numFmtId="0" fontId="31" fillId="2" borderId="36" xfId="2" applyFill="1" applyBorder="1" applyAlignment="1">
      <alignment horizontal="center" vertical="center" wrapText="1"/>
    </xf>
    <xf numFmtId="0" fontId="31" fillId="2" borderId="37" xfId="2" applyFill="1" applyBorder="1" applyAlignment="1">
      <alignment horizontal="center" vertical="center" wrapText="1"/>
    </xf>
    <xf numFmtId="0" fontId="37" fillId="2" borderId="30"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2"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0" xfId="0" applyFont="1" applyFill="1" applyBorder="1" applyAlignment="1">
      <alignment horizontal="center" vertical="center"/>
    </xf>
    <xf numFmtId="0" fontId="38" fillId="2" borderId="21" xfId="0" applyFont="1" applyFill="1" applyBorder="1" applyAlignment="1">
      <alignment horizontal="center" vertical="center"/>
    </xf>
    <xf numFmtId="0" fontId="38" fillId="2" borderId="22" xfId="0" applyFont="1" applyFill="1" applyBorder="1" applyAlignment="1">
      <alignment horizontal="center" vertical="center"/>
    </xf>
    <xf numFmtId="0" fontId="28" fillId="2" borderId="1" xfId="0" applyFont="1" applyFill="1" applyBorder="1" applyAlignment="1">
      <alignment horizontal="center"/>
    </xf>
    <xf numFmtId="0" fontId="28" fillId="2" borderId="3" xfId="0" applyFont="1" applyFill="1" applyBorder="1" applyAlignment="1">
      <alignment horizontal="center"/>
    </xf>
    <xf numFmtId="0" fontId="28" fillId="2" borderId="4" xfId="0" applyFont="1" applyFill="1" applyBorder="1" applyAlignment="1">
      <alignment horizontal="center"/>
    </xf>
    <xf numFmtId="0" fontId="28" fillId="2" borderId="5" xfId="0" applyFont="1" applyFill="1" applyBorder="1" applyAlignment="1">
      <alignment horizontal="center"/>
    </xf>
    <xf numFmtId="0" fontId="29" fillId="3" borderId="10" xfId="0" applyFont="1" applyFill="1" applyBorder="1" applyAlignment="1">
      <alignment horizontal="center"/>
    </xf>
    <xf numFmtId="0" fontId="29" fillId="3" borderId="11" xfId="0" applyFont="1" applyFill="1" applyBorder="1" applyAlignment="1">
      <alignment horizontal="center"/>
    </xf>
    <xf numFmtId="0" fontId="29" fillId="3" borderId="12" xfId="0" applyFont="1" applyFill="1" applyBorder="1" applyAlignment="1">
      <alignment horizontal="center"/>
    </xf>
    <xf numFmtId="0" fontId="9" fillId="2" borderId="0" xfId="0" applyFont="1" applyFill="1" applyAlignment="1">
      <alignment horizontal="left" wrapText="1"/>
    </xf>
    <xf numFmtId="0" fontId="9" fillId="2" borderId="14" xfId="0" applyFont="1" applyFill="1" applyBorder="1" applyAlignment="1">
      <alignment horizontal="left" wrapText="1"/>
    </xf>
    <xf numFmtId="0" fontId="9" fillId="2" borderId="0" xfId="0" applyFont="1" applyFill="1" applyAlignment="1">
      <alignment horizontal="center" vertical="top"/>
    </xf>
    <xf numFmtId="0" fontId="9" fillId="2" borderId="14" xfId="0" applyFont="1" applyFill="1" applyBorder="1" applyAlignment="1">
      <alignment horizontal="center" vertical="top"/>
    </xf>
    <xf numFmtId="0" fontId="1" fillId="3" borderId="7" xfId="0" applyFont="1" applyFill="1" applyBorder="1" applyAlignment="1" applyProtection="1">
      <alignment horizontal="left" vertical="center"/>
      <protection locked="0"/>
    </xf>
    <xf numFmtId="0" fontId="19" fillId="2"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24" fillId="2" borderId="4"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8"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0" xfId="0" applyFont="1" applyFill="1" applyAlignment="1">
      <alignment horizontal="center" vertical="center"/>
    </xf>
    <xf numFmtId="0" fontId="1" fillId="2" borderId="0" xfId="0" applyFont="1" applyFill="1" applyAlignment="1">
      <alignment horizontal="left" vertical="center" wrapText="1"/>
    </xf>
    <xf numFmtId="1" fontId="1" fillId="3" borderId="7" xfId="0" applyNumberFormat="1" applyFont="1" applyFill="1" applyBorder="1" applyAlignment="1" applyProtection="1">
      <alignment horizontal="right" vertical="center"/>
      <protection locked="0"/>
    </xf>
    <xf numFmtId="2" fontId="1" fillId="3" borderId="17" xfId="0" applyNumberFormat="1" applyFont="1" applyFill="1" applyBorder="1" applyAlignment="1" applyProtection="1">
      <alignment horizontal="right" vertical="center"/>
      <protection locked="0"/>
    </xf>
    <xf numFmtId="0" fontId="1" fillId="3" borderId="7" xfId="0" applyFont="1" applyFill="1" applyBorder="1" applyAlignment="1" applyProtection="1">
      <alignment horizontal="center" vertical="center"/>
      <protection locked="0"/>
    </xf>
    <xf numFmtId="2" fontId="1" fillId="3" borderId="7" xfId="0" applyNumberFormat="1" applyFont="1" applyFill="1" applyBorder="1" applyAlignment="1" applyProtection="1">
      <alignment horizontal="center" vertical="center"/>
      <protection locked="0"/>
    </xf>
    <xf numFmtId="0" fontId="1" fillId="3" borderId="17"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 fontId="1" fillId="3" borderId="10" xfId="0" applyNumberFormat="1" applyFont="1" applyFill="1" applyBorder="1" applyAlignment="1" applyProtection="1">
      <alignment horizontal="left" vertical="center"/>
      <protection locked="0"/>
    </xf>
    <xf numFmtId="1" fontId="1" fillId="3" borderId="11"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165" fontId="1" fillId="3" borderId="6" xfId="0" applyNumberFormat="1" applyFont="1" applyFill="1" applyBorder="1" applyAlignment="1" applyProtection="1">
      <alignment horizontal="right" vertical="center"/>
      <protection locked="0"/>
    </xf>
    <xf numFmtId="165" fontId="1" fillId="3" borderId="7" xfId="0" applyNumberFormat="1" applyFont="1" applyFill="1" applyBorder="1" applyAlignment="1" applyProtection="1">
      <alignment horizontal="right" vertical="center"/>
      <protection locked="0"/>
    </xf>
    <xf numFmtId="2" fontId="1" fillId="3" borderId="6" xfId="0" applyNumberFormat="1" applyFont="1" applyFill="1" applyBorder="1" applyAlignment="1" applyProtection="1">
      <alignment horizontal="right" vertical="center"/>
      <protection locked="0"/>
    </xf>
    <xf numFmtId="2" fontId="1" fillId="3" borderId="7" xfId="0" applyNumberFormat="1" applyFont="1" applyFill="1" applyBorder="1" applyAlignment="1" applyProtection="1">
      <alignment horizontal="right" vertical="center"/>
      <protection locked="0"/>
    </xf>
    <xf numFmtId="2" fontId="1" fillId="3" borderId="16" xfId="0" applyNumberFormat="1" applyFont="1" applyFill="1" applyBorder="1" applyAlignment="1" applyProtection="1">
      <alignment horizontal="right" vertical="center"/>
      <protection locked="0"/>
    </xf>
    <xf numFmtId="164" fontId="1" fillId="2" borderId="18" xfId="1" applyNumberFormat="1" applyFont="1" applyFill="1" applyBorder="1" applyAlignment="1" applyProtection="1">
      <alignment horizontal="center" vertical="center"/>
    </xf>
    <xf numFmtId="164" fontId="1" fillId="2" borderId="14" xfId="1" applyNumberFormat="1" applyFont="1" applyFill="1" applyBorder="1" applyAlignment="1" applyProtection="1">
      <alignment horizontal="center" vertical="center"/>
    </xf>
    <xf numFmtId="164" fontId="1" fillId="0" borderId="7" xfId="1" applyNumberFormat="1" applyFont="1" applyFill="1" applyBorder="1" applyAlignment="1" applyProtection="1">
      <alignment horizontal="center" vertical="center"/>
    </xf>
    <xf numFmtId="164" fontId="1" fillId="0" borderId="18" xfId="1" applyNumberFormat="1" applyFont="1" applyFill="1" applyBorder="1" applyAlignment="1" applyProtection="1">
      <alignment horizontal="center" vertical="center"/>
    </xf>
    <xf numFmtId="164" fontId="1" fillId="0" borderId="14" xfId="1" applyNumberFormat="1" applyFont="1" applyFill="1" applyBorder="1" applyAlignment="1" applyProtection="1">
      <alignment horizontal="center" vertical="center"/>
    </xf>
    <xf numFmtId="0" fontId="42" fillId="2" borderId="4"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5" xfId="0" applyFont="1" applyFill="1" applyBorder="1" applyAlignment="1">
      <alignment horizontal="center" vertical="center" wrapText="1"/>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1" fontId="1" fillId="3" borderId="17" xfId="0" applyNumberFormat="1" applyFont="1" applyFill="1" applyBorder="1" applyAlignment="1" applyProtection="1">
      <alignment horizontal="right" vertical="center"/>
      <protection locked="0"/>
    </xf>
    <xf numFmtId="165" fontId="4" fillId="3" borderId="7" xfId="0" applyNumberFormat="1" applyFont="1" applyFill="1" applyBorder="1" applyAlignment="1" applyProtection="1">
      <alignment horizontal="right" vertical="center" wrapText="1"/>
      <protection locked="0"/>
    </xf>
    <xf numFmtId="0" fontId="4" fillId="3" borderId="7" xfId="0" applyFont="1" applyFill="1" applyBorder="1" applyAlignment="1" applyProtection="1">
      <alignment horizontal="left" vertical="center" wrapText="1"/>
      <protection locked="0"/>
    </xf>
    <xf numFmtId="0" fontId="7" fillId="2" borderId="19" xfId="0" applyFont="1" applyFill="1" applyBorder="1" applyAlignment="1">
      <alignment horizontal="left" vertical="center"/>
    </xf>
    <xf numFmtId="0" fontId="1" fillId="3" borderId="30" xfId="0" applyFont="1" applyFill="1" applyBorder="1" applyAlignment="1" applyProtection="1">
      <alignment horizontal="left" vertical="top" wrapText="1"/>
      <protection locked="0"/>
    </xf>
    <xf numFmtId="0" fontId="1" fillId="3" borderId="28" xfId="0" applyFont="1" applyFill="1" applyBorder="1" applyAlignment="1" applyProtection="1">
      <alignment horizontal="left" vertical="top" wrapText="1"/>
      <protection locked="0"/>
    </xf>
    <xf numFmtId="0" fontId="1" fillId="3" borderId="31"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20" xfId="0" applyFont="1" applyFill="1" applyBorder="1" applyAlignment="1" applyProtection="1">
      <alignment horizontal="left" vertical="top" wrapText="1"/>
      <protection locked="0"/>
    </xf>
    <xf numFmtId="0" fontId="1" fillId="3" borderId="21"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1" fillId="3" borderId="0" xfId="0" applyFont="1" applyFill="1" applyAlignment="1" applyProtection="1">
      <alignment horizontal="left" vertical="center"/>
      <protection locked="0"/>
    </xf>
    <xf numFmtId="0" fontId="1" fillId="3" borderId="17" xfId="0" applyFont="1" applyFill="1" applyBorder="1" applyAlignment="1" applyProtection="1">
      <alignment horizontal="center" vertical="center"/>
      <protection locked="0"/>
    </xf>
    <xf numFmtId="0" fontId="4" fillId="3" borderId="7" xfId="0" applyFont="1" applyFill="1" applyBorder="1" applyAlignment="1" applyProtection="1">
      <alignment horizontal="left" vertical="center"/>
      <protection locked="0"/>
    </xf>
    <xf numFmtId="0" fontId="1" fillId="2" borderId="5" xfId="0" applyFont="1" applyFill="1" applyBorder="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protection locked="0"/>
    </xf>
    <xf numFmtId="0" fontId="1" fillId="4"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23" xfId="0" applyFont="1" applyFill="1" applyBorder="1" applyAlignment="1" applyProtection="1">
      <alignment horizontal="left" vertical="center"/>
      <protection locked="0"/>
    </xf>
    <xf numFmtId="0" fontId="1" fillId="4" borderId="21" xfId="0" applyFont="1" applyFill="1" applyBorder="1" applyAlignment="1" applyProtection="1">
      <alignment horizontal="left" vertical="center"/>
      <protection locked="0"/>
    </xf>
    <xf numFmtId="0" fontId="1" fillId="4" borderId="24" xfId="0" applyFont="1" applyFill="1" applyBorder="1" applyAlignment="1" applyProtection="1">
      <alignment horizontal="left" vertical="center"/>
      <protection locked="0"/>
    </xf>
    <xf numFmtId="0" fontId="1" fillId="2" borderId="5" xfId="0" applyFont="1" applyFill="1" applyBorder="1" applyAlignment="1">
      <alignment horizontal="left" vertical="center"/>
    </xf>
    <xf numFmtId="0" fontId="1" fillId="3" borderId="25"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4" borderId="25" xfId="0" applyFont="1" applyFill="1" applyBorder="1" applyAlignment="1" applyProtection="1">
      <alignment horizontal="left" vertical="center"/>
      <protection locked="0"/>
    </xf>
    <xf numFmtId="0" fontId="1" fillId="4" borderId="11" xfId="0" applyFont="1" applyFill="1" applyBorder="1" applyAlignment="1" applyProtection="1">
      <alignment horizontal="left" vertical="center"/>
      <protection locked="0"/>
    </xf>
    <xf numFmtId="0" fontId="1" fillId="4" borderId="26" xfId="0" applyFont="1" applyFill="1" applyBorder="1" applyAlignment="1" applyProtection="1">
      <alignment horizontal="left" vertical="center"/>
      <protection locked="0"/>
    </xf>
    <xf numFmtId="0" fontId="12" fillId="2" borderId="0" xfId="0" applyFont="1" applyFill="1" applyAlignment="1">
      <alignment horizontal="left" vertical="center" wrapText="1"/>
    </xf>
    <xf numFmtId="0" fontId="1" fillId="3" borderId="27" xfId="0" applyFont="1" applyFill="1" applyBorder="1" applyAlignment="1" applyProtection="1">
      <alignment horizontal="left" vertical="top"/>
      <protection locked="0"/>
    </xf>
    <xf numFmtId="0" fontId="1" fillId="3" borderId="28" xfId="0" applyFont="1" applyFill="1" applyBorder="1" applyAlignment="1" applyProtection="1">
      <alignment horizontal="left" vertical="top"/>
      <protection locked="0"/>
    </xf>
    <xf numFmtId="0" fontId="1" fillId="3" borderId="29"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7" xfId="0" applyFont="1" applyFill="1" applyBorder="1" applyAlignment="1" applyProtection="1">
      <alignment horizontal="left" vertical="center"/>
      <protection locked="0"/>
    </xf>
    <xf numFmtId="0" fontId="1" fillId="4" borderId="28" xfId="0" applyFont="1" applyFill="1" applyBorder="1" applyAlignment="1" applyProtection="1">
      <alignment horizontal="left" vertical="center"/>
      <protection locked="0"/>
    </xf>
    <xf numFmtId="0" fontId="1" fillId="4" borderId="29"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locked="0"/>
    </xf>
    <xf numFmtId="0" fontId="1" fillId="4" borderId="7" xfId="0" applyFont="1" applyFill="1" applyBorder="1" applyAlignment="1" applyProtection="1">
      <alignment horizontal="left" vertical="center"/>
      <protection locked="0"/>
    </xf>
    <xf numFmtId="0" fontId="1" fillId="4" borderId="8" xfId="0" applyFont="1" applyFill="1" applyBorder="1" applyAlignment="1" applyProtection="1">
      <alignment horizontal="left" vertical="center"/>
      <protection locked="0"/>
    </xf>
    <xf numFmtId="0" fontId="8" fillId="2" borderId="14" xfId="0" applyFont="1" applyFill="1" applyBorder="1" applyAlignment="1">
      <alignment horizontal="right" vertical="center"/>
    </xf>
  </cellXfs>
  <cellStyles count="3">
    <cellStyle name="Lien hypertexte" xfId="2" builtinId="8"/>
    <cellStyle name="Milliers" xfId="1" builtinId="3"/>
    <cellStyle name="Normal" xfId="0" builtinId="0"/>
  </cellStyles>
  <dxfs count="28">
    <dxf>
      <font>
        <b/>
        <i val="0"/>
        <color theme="5"/>
      </font>
    </dxf>
    <dxf>
      <font>
        <b val="0"/>
        <i/>
        <color theme="0" tint="-0.24994659260841701"/>
      </font>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dxf>
    <dxf>
      <font>
        <color theme="0" tint="-0.24994659260841701"/>
      </font>
    </dxf>
    <dxf>
      <font>
        <color theme="0" tint="-0.24994659260841701"/>
      </font>
    </dxf>
    <dxf>
      <font>
        <strike val="0"/>
        <color auto="1"/>
      </font>
    </dxf>
    <dxf>
      <font>
        <strike/>
        <color theme="0" tint="-0.34998626667073579"/>
      </font>
    </dxf>
    <dxf>
      <font>
        <strike/>
        <color theme="0" tint="-0.34998626667073579"/>
      </font>
    </dxf>
    <dxf>
      <font>
        <strike/>
        <color theme="0" tint="-0.34998626667073579"/>
      </font>
    </dxf>
    <dxf>
      <font>
        <color theme="0" tint="-0.24994659260841701"/>
      </font>
      <border>
        <vertical/>
        <horizontal/>
      </border>
    </dxf>
    <dxf>
      <font>
        <b/>
        <i val="0"/>
        <color theme="5"/>
      </font>
    </dxf>
    <dxf>
      <font>
        <b val="0"/>
        <i/>
        <color theme="0" tint="-0.24994659260841701"/>
      </font>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border>
    </dxf>
    <dxf>
      <font>
        <color theme="0" tint="-0.24994659260841701"/>
      </font>
    </dxf>
    <dxf>
      <font>
        <color theme="0" tint="-0.24994659260841701"/>
      </font>
    </dxf>
    <dxf>
      <font>
        <strike val="0"/>
        <color auto="1"/>
      </font>
    </dxf>
    <dxf>
      <font>
        <strike/>
        <color theme="0" tint="-0.34998626667073579"/>
      </font>
    </dxf>
    <dxf>
      <font>
        <strike/>
        <color theme="0" tint="-0.34998626667073579"/>
      </font>
    </dxf>
    <dxf>
      <font>
        <strike/>
        <color theme="0" tint="-0.34998626667073579"/>
      </font>
    </dxf>
    <dxf>
      <font>
        <color theme="0" tint="-0.24994659260841701"/>
      </font>
      <border>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AN$4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AN$43"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AN$53"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AN$56"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N$60"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fmlaLink="$AN$4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N$42"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N$43"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AN$53"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N$56"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AN$60"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AN$4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7EE7B885-C837-4FC0-973B-9E4E112DE6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D1E4379E-697D-453F-AD19-DBE7A192A4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3E85D2A0-2A65-4BF8-8C2B-58C496668E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AC6765DE-D0C4-4A4D-8178-70D17F1D5D18}"/>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A7461A9F-B118-4768-9E14-14F6BA0C52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6994EB8B-463F-49EE-9EDE-972BA60BE27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BB93CEE7-95BE-4EDB-972F-573E4F6C360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61BF80D3-BE22-47C3-BD10-3D9F63916583}"/>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486B7DA1-1C67-4DF1-8177-0549323FA77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63</xdr:row>
          <xdr:rowOff>9525</xdr:rowOff>
        </xdr:from>
        <xdr:to>
          <xdr:col>14</xdr:col>
          <xdr:colOff>0</xdr:colOff>
          <xdr:row>64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69</xdr:row>
          <xdr:rowOff>19050</xdr:rowOff>
        </xdr:from>
        <xdr:to>
          <xdr:col>9</xdr:col>
          <xdr:colOff>133350</xdr:colOff>
          <xdr:row>69</xdr:row>
          <xdr:rowOff>161925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70</xdr:row>
          <xdr:rowOff>28575</xdr:rowOff>
        </xdr:from>
        <xdr:to>
          <xdr:col>9</xdr:col>
          <xdr:colOff>133350</xdr:colOff>
          <xdr:row>70</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71</xdr:row>
          <xdr:rowOff>28575</xdr:rowOff>
        </xdr:from>
        <xdr:to>
          <xdr:col>9</xdr:col>
          <xdr:colOff>133350</xdr:colOff>
          <xdr:row>71</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72</xdr:row>
          <xdr:rowOff>28575</xdr:rowOff>
        </xdr:from>
        <xdr:to>
          <xdr:col>11</xdr:col>
          <xdr:colOff>133350</xdr:colOff>
          <xdr:row>73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72</xdr:row>
          <xdr:rowOff>28575</xdr:rowOff>
        </xdr:from>
        <xdr:to>
          <xdr:col>22</xdr:col>
          <xdr:colOff>133350</xdr:colOff>
          <xdr:row>73</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40</xdr:row>
          <xdr:rowOff>38100</xdr:rowOff>
        </xdr:from>
        <xdr:to>
          <xdr:col>29</xdr:col>
          <xdr:colOff>66675</xdr:colOff>
          <xdr:row>40</xdr:row>
          <xdr:rowOff>200025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40</xdr:row>
          <xdr:rowOff>38100</xdr:rowOff>
        </xdr:from>
        <xdr:to>
          <xdr:col>32</xdr:col>
          <xdr:colOff>85725</xdr:colOff>
          <xdr:row>40</xdr:row>
          <xdr:rowOff>200025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41</xdr:row>
          <xdr:rowOff>38100</xdr:rowOff>
        </xdr:from>
        <xdr:to>
          <xdr:col>29</xdr:col>
          <xdr:colOff>66675</xdr:colOff>
          <xdr:row>41</xdr:row>
          <xdr:rowOff>200025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41</xdr:row>
          <xdr:rowOff>38100</xdr:rowOff>
        </xdr:from>
        <xdr:to>
          <xdr:col>32</xdr:col>
          <xdr:colOff>85725</xdr:colOff>
          <xdr:row>41</xdr:row>
          <xdr:rowOff>200025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42</xdr:row>
          <xdr:rowOff>47625</xdr:rowOff>
        </xdr:from>
        <xdr:to>
          <xdr:col>29</xdr:col>
          <xdr:colOff>66675</xdr:colOff>
          <xdr:row>42</xdr:row>
          <xdr:rowOff>209550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42</xdr:row>
          <xdr:rowOff>47625</xdr:rowOff>
        </xdr:from>
        <xdr:to>
          <xdr:col>32</xdr:col>
          <xdr:colOff>85725</xdr:colOff>
          <xdr:row>42</xdr:row>
          <xdr:rowOff>209550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37</xdr:col>
          <xdr:colOff>0</xdr:colOff>
          <xdr:row>41</xdr:row>
          <xdr:rowOff>9525</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19050</xdr:rowOff>
        </xdr:from>
        <xdr:to>
          <xdr:col>37</xdr:col>
          <xdr:colOff>0</xdr:colOff>
          <xdr:row>42</xdr:row>
          <xdr:rowOff>19050</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42</xdr:row>
          <xdr:rowOff>19050</xdr:rowOff>
        </xdr:from>
        <xdr:to>
          <xdr:col>37</xdr:col>
          <xdr:colOff>0</xdr:colOff>
          <xdr:row>43</xdr:row>
          <xdr:rowOff>9525</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28575</xdr:rowOff>
        </xdr:from>
        <xdr:to>
          <xdr:col>29</xdr:col>
          <xdr:colOff>47625</xdr:colOff>
          <xdr:row>52</xdr:row>
          <xdr:rowOff>190500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52</xdr:row>
          <xdr:rowOff>28575</xdr:rowOff>
        </xdr:from>
        <xdr:to>
          <xdr:col>32</xdr:col>
          <xdr:colOff>76200</xdr:colOff>
          <xdr:row>52</xdr:row>
          <xdr:rowOff>190500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171450</xdr:rowOff>
        </xdr:from>
        <xdr:to>
          <xdr:col>33</xdr:col>
          <xdr:colOff>0</xdr:colOff>
          <xdr:row>53</xdr:row>
          <xdr:rowOff>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55</xdr:row>
          <xdr:rowOff>38100</xdr:rowOff>
        </xdr:from>
        <xdr:to>
          <xdr:col>10</xdr:col>
          <xdr:colOff>228600</xdr:colOff>
          <xdr:row>55</xdr:row>
          <xdr:rowOff>200025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55</xdr:row>
          <xdr:rowOff>38100</xdr:rowOff>
        </xdr:from>
        <xdr:to>
          <xdr:col>13</xdr:col>
          <xdr:colOff>19050</xdr:colOff>
          <xdr:row>55</xdr:row>
          <xdr:rowOff>200025</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85725</xdr:rowOff>
        </xdr:from>
        <xdr:to>
          <xdr:col>14</xdr:col>
          <xdr:colOff>9525</xdr:colOff>
          <xdr:row>56</xdr:row>
          <xdr:rowOff>0</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59</xdr:row>
          <xdr:rowOff>38100</xdr:rowOff>
        </xdr:from>
        <xdr:to>
          <xdr:col>13</xdr:col>
          <xdr:colOff>171450</xdr:colOff>
          <xdr:row>59</xdr:row>
          <xdr:rowOff>209550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59</xdr:row>
          <xdr:rowOff>38100</xdr:rowOff>
        </xdr:from>
        <xdr:to>
          <xdr:col>16</xdr:col>
          <xdr:colOff>38100</xdr:colOff>
          <xdr:row>59</xdr:row>
          <xdr:rowOff>209550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59</xdr:row>
          <xdr:rowOff>0</xdr:rowOff>
        </xdr:from>
        <xdr:to>
          <xdr:col>16</xdr:col>
          <xdr:colOff>238125</xdr:colOff>
          <xdr:row>60</xdr:row>
          <xdr:rowOff>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9525</xdr:rowOff>
        </xdr:from>
        <xdr:to>
          <xdr:col>9</xdr:col>
          <xdr:colOff>0</xdr:colOff>
          <xdr:row>64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95</xdr:row>
          <xdr:rowOff>19050</xdr:rowOff>
        </xdr:from>
        <xdr:to>
          <xdr:col>3</xdr:col>
          <xdr:colOff>19050</xdr:colOff>
          <xdr:row>95</xdr:row>
          <xdr:rowOff>161925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97</xdr:row>
          <xdr:rowOff>19050</xdr:rowOff>
        </xdr:from>
        <xdr:to>
          <xdr:col>3</xdr:col>
          <xdr:colOff>19050</xdr:colOff>
          <xdr:row>97</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78</xdr:row>
          <xdr:rowOff>152400</xdr:rowOff>
        </xdr:from>
        <xdr:to>
          <xdr:col>9</xdr:col>
          <xdr:colOff>161925</xdr:colOff>
          <xdr:row>80</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79</xdr:row>
          <xdr:rowOff>171450</xdr:rowOff>
        </xdr:from>
        <xdr:to>
          <xdr:col>9</xdr:col>
          <xdr:colOff>161925</xdr:colOff>
          <xdr:row>81</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81</xdr:row>
          <xdr:rowOff>133350</xdr:rowOff>
        </xdr:from>
        <xdr:to>
          <xdr:col>9</xdr:col>
          <xdr:colOff>161925</xdr:colOff>
          <xdr:row>82</xdr:row>
          <xdr:rowOff>161925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82</xdr:row>
          <xdr:rowOff>152400</xdr:rowOff>
        </xdr:from>
        <xdr:to>
          <xdr:col>9</xdr:col>
          <xdr:colOff>161925</xdr:colOff>
          <xdr:row>84</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84</xdr:row>
          <xdr:rowOff>228600</xdr:rowOff>
        </xdr:from>
        <xdr:to>
          <xdr:col>9</xdr:col>
          <xdr:colOff>161925</xdr:colOff>
          <xdr:row>86</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96</xdr:row>
          <xdr:rowOff>19050</xdr:rowOff>
        </xdr:from>
        <xdr:to>
          <xdr:col>3</xdr:col>
          <xdr:colOff>19050</xdr:colOff>
          <xdr:row>96</xdr:row>
          <xdr:rowOff>171450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99</xdr:row>
          <xdr:rowOff>9525</xdr:rowOff>
        </xdr:from>
        <xdr:to>
          <xdr:col>3</xdr:col>
          <xdr:colOff>19050</xdr:colOff>
          <xdr:row>99</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20</xdr:col>
          <xdr:colOff>76200</xdr:colOff>
          <xdr:row>12</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à construire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314325</xdr:colOff>
          <xdr:row>10</xdr:row>
          <xdr:rowOff>238125</xdr:rowOff>
        </xdr:from>
        <xdr:to>
          <xdr:col>29</xdr:col>
          <xdr:colOff>47625</xdr:colOff>
          <xdr:row>12</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existant</a:t>
              </a:r>
            </a:p>
          </xdr:txBody>
        </xdr:sp>
        <xdr:clientData/>
      </xdr:twoCellAnchor>
    </mc:Choice>
    <mc:Fallback/>
  </mc:AlternateContent>
  <xdr:twoCellAnchor editAs="oneCell">
    <xdr:from>
      <xdr:col>1</xdr:col>
      <xdr:colOff>47629</xdr:colOff>
      <xdr:row>1</xdr:row>
      <xdr:rowOff>31751</xdr:rowOff>
    </xdr:from>
    <xdr:to>
      <xdr:col>5</xdr:col>
      <xdr:colOff>172182</xdr:colOff>
      <xdr:row>4</xdr:row>
      <xdr:rowOff>205275</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067" y="309564"/>
          <a:ext cx="918303" cy="8402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98</xdr:row>
          <xdr:rowOff>19050</xdr:rowOff>
        </xdr:from>
        <xdr:to>
          <xdr:col>3</xdr:col>
          <xdr:colOff>19050</xdr:colOff>
          <xdr:row>98</xdr:row>
          <xdr:rowOff>171450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40</xdr:row>
          <xdr:rowOff>47625</xdr:rowOff>
        </xdr:from>
        <xdr:to>
          <xdr:col>36</xdr:col>
          <xdr:colOff>104775</xdr:colOff>
          <xdr:row>40</xdr:row>
          <xdr:rowOff>209550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41</xdr:row>
          <xdr:rowOff>57150</xdr:rowOff>
        </xdr:from>
        <xdr:to>
          <xdr:col>36</xdr:col>
          <xdr:colOff>95250</xdr:colOff>
          <xdr:row>41</xdr:row>
          <xdr:rowOff>219075</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42</xdr:row>
          <xdr:rowOff>57150</xdr:rowOff>
        </xdr:from>
        <xdr:to>
          <xdr:col>36</xdr:col>
          <xdr:colOff>104775</xdr:colOff>
          <xdr:row>42</xdr:row>
          <xdr:rowOff>219075</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n.c.</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45B3FBFF-2DB5-4D88-B123-E6A973642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435A3793-1AB2-42F1-861C-AD32AAF03C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C5647331-A3EF-4A28-BCA8-E897F1C2F4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2D371575-8BA3-4164-9C91-792361860022}"/>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1AB6EB9E-0251-4EC8-9B4E-7594E2F09F6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A9FD5895-644C-4D58-ADBB-FE43D598D6E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50454</xdr:colOff>
      <xdr:row>58</xdr:row>
      <xdr:rowOff>238455</xdr:rowOff>
    </xdr:from>
    <xdr:ext cx="1518704" cy="1450140"/>
    <xdr:pic>
      <xdr:nvPicPr>
        <xdr:cNvPr id="8" name="Image 7">
          <a:extLst>
            <a:ext uri="{FF2B5EF4-FFF2-40B4-BE49-F238E27FC236}">
              <a16:creationId xmlns:a16="http://schemas.microsoft.com/office/drawing/2014/main" id="{42AD7FEB-CC7D-4F07-BB13-EB3C1C6DADD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32394" y="14228775"/>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3F438D41-688D-4C8A-AA0A-A4539CF398A6}"/>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831FB119-8D5D-4162-8A37-7FE94BC953F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63</xdr:row>
          <xdr:rowOff>47625</xdr:rowOff>
        </xdr:from>
        <xdr:to>
          <xdr:col>13</xdr:col>
          <xdr:colOff>190500</xdr:colOff>
          <xdr:row>63</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69</xdr:row>
          <xdr:rowOff>19050</xdr:rowOff>
        </xdr:from>
        <xdr:to>
          <xdr:col>9</xdr:col>
          <xdr:colOff>95250</xdr:colOff>
          <xdr:row>69</xdr:row>
          <xdr:rowOff>171450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70</xdr:row>
          <xdr:rowOff>28575</xdr:rowOff>
        </xdr:from>
        <xdr:to>
          <xdr:col>9</xdr:col>
          <xdr:colOff>95250</xdr:colOff>
          <xdr:row>70</xdr:row>
          <xdr:rowOff>171450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71</xdr:row>
          <xdr:rowOff>28575</xdr:rowOff>
        </xdr:from>
        <xdr:to>
          <xdr:col>9</xdr:col>
          <xdr:colOff>95250</xdr:colOff>
          <xdr:row>71</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72</xdr:row>
          <xdr:rowOff>28575</xdr:rowOff>
        </xdr:from>
        <xdr:to>
          <xdr:col>11</xdr:col>
          <xdr:colOff>95250</xdr:colOff>
          <xdr:row>73</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72</xdr:row>
          <xdr:rowOff>28575</xdr:rowOff>
        </xdr:from>
        <xdr:to>
          <xdr:col>22</xdr:col>
          <xdr:colOff>95250</xdr:colOff>
          <xdr:row>73</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40</xdr:row>
          <xdr:rowOff>38100</xdr:rowOff>
        </xdr:from>
        <xdr:to>
          <xdr:col>29</xdr:col>
          <xdr:colOff>66675</xdr:colOff>
          <xdr:row>40</xdr:row>
          <xdr:rowOff>200025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40</xdr:row>
          <xdr:rowOff>38100</xdr:rowOff>
        </xdr:from>
        <xdr:to>
          <xdr:col>32</xdr:col>
          <xdr:colOff>85725</xdr:colOff>
          <xdr:row>40</xdr:row>
          <xdr:rowOff>200025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41</xdr:row>
          <xdr:rowOff>38100</xdr:rowOff>
        </xdr:from>
        <xdr:to>
          <xdr:col>29</xdr:col>
          <xdr:colOff>66675</xdr:colOff>
          <xdr:row>41</xdr:row>
          <xdr:rowOff>200025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41</xdr:row>
          <xdr:rowOff>38100</xdr:rowOff>
        </xdr:from>
        <xdr:to>
          <xdr:col>32</xdr:col>
          <xdr:colOff>85725</xdr:colOff>
          <xdr:row>41</xdr:row>
          <xdr:rowOff>200025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42</xdr:row>
          <xdr:rowOff>47625</xdr:rowOff>
        </xdr:from>
        <xdr:to>
          <xdr:col>29</xdr:col>
          <xdr:colOff>66675</xdr:colOff>
          <xdr:row>42</xdr:row>
          <xdr:rowOff>209550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42</xdr:row>
          <xdr:rowOff>47625</xdr:rowOff>
        </xdr:from>
        <xdr:to>
          <xdr:col>32</xdr:col>
          <xdr:colOff>85725</xdr:colOff>
          <xdr:row>42</xdr:row>
          <xdr:rowOff>209550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37</xdr:col>
          <xdr:colOff>9525</xdr:colOff>
          <xdr:row>41</xdr:row>
          <xdr:rowOff>9525</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19050</xdr:rowOff>
        </xdr:from>
        <xdr:to>
          <xdr:col>37</xdr:col>
          <xdr:colOff>9525</xdr:colOff>
          <xdr:row>42</xdr:row>
          <xdr:rowOff>19050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42</xdr:row>
          <xdr:rowOff>19050</xdr:rowOff>
        </xdr:from>
        <xdr:to>
          <xdr:col>37</xdr:col>
          <xdr:colOff>9525</xdr:colOff>
          <xdr:row>43</xdr:row>
          <xdr:rowOff>9525</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28575</xdr:rowOff>
        </xdr:from>
        <xdr:to>
          <xdr:col>29</xdr:col>
          <xdr:colOff>47625</xdr:colOff>
          <xdr:row>52</xdr:row>
          <xdr:rowOff>190500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52</xdr:row>
          <xdr:rowOff>28575</xdr:rowOff>
        </xdr:from>
        <xdr:to>
          <xdr:col>32</xdr:col>
          <xdr:colOff>76200</xdr:colOff>
          <xdr:row>52</xdr:row>
          <xdr:rowOff>190500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171450</xdr:rowOff>
        </xdr:from>
        <xdr:to>
          <xdr:col>33</xdr:col>
          <xdr:colOff>0</xdr:colOff>
          <xdr:row>53</xdr:row>
          <xdr:rowOff>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55</xdr:row>
          <xdr:rowOff>38100</xdr:rowOff>
        </xdr:from>
        <xdr:to>
          <xdr:col>10</xdr:col>
          <xdr:colOff>228600</xdr:colOff>
          <xdr:row>55</xdr:row>
          <xdr:rowOff>200025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55</xdr:row>
          <xdr:rowOff>38100</xdr:rowOff>
        </xdr:from>
        <xdr:to>
          <xdr:col>13</xdr:col>
          <xdr:colOff>19050</xdr:colOff>
          <xdr:row>55</xdr:row>
          <xdr:rowOff>200025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85725</xdr:rowOff>
        </xdr:from>
        <xdr:to>
          <xdr:col>14</xdr:col>
          <xdr:colOff>9525</xdr:colOff>
          <xdr:row>56</xdr:row>
          <xdr:rowOff>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59</xdr:row>
          <xdr:rowOff>38100</xdr:rowOff>
        </xdr:from>
        <xdr:to>
          <xdr:col>11</xdr:col>
          <xdr:colOff>47625</xdr:colOff>
          <xdr:row>59</xdr:row>
          <xdr:rowOff>209550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59</xdr:row>
          <xdr:rowOff>38100</xdr:rowOff>
        </xdr:from>
        <xdr:to>
          <xdr:col>13</xdr:col>
          <xdr:colOff>171450</xdr:colOff>
          <xdr:row>59</xdr:row>
          <xdr:rowOff>209550</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0</xdr:rowOff>
        </xdr:from>
        <xdr:to>
          <xdr:col>14</xdr:col>
          <xdr:colOff>171450</xdr:colOff>
          <xdr:row>60</xdr:row>
          <xdr:rowOff>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47625</xdr:rowOff>
        </xdr:from>
        <xdr:to>
          <xdr:col>8</xdr:col>
          <xdr:colOff>190500</xdr:colOff>
          <xdr:row>63</xdr:row>
          <xdr:rowOff>228600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95</xdr:row>
          <xdr:rowOff>19050</xdr:rowOff>
        </xdr:from>
        <xdr:to>
          <xdr:col>3</xdr:col>
          <xdr:colOff>19050</xdr:colOff>
          <xdr:row>95</xdr:row>
          <xdr:rowOff>161925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97</xdr:row>
          <xdr:rowOff>0</xdr:rowOff>
        </xdr:from>
        <xdr:to>
          <xdr:col>3</xdr:col>
          <xdr:colOff>19050</xdr:colOff>
          <xdr:row>97</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78</xdr:row>
          <xdr:rowOff>152400</xdr:rowOff>
        </xdr:from>
        <xdr:to>
          <xdr:col>9</xdr:col>
          <xdr:colOff>161925</xdr:colOff>
          <xdr:row>80</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79</xdr:row>
          <xdr:rowOff>171450</xdr:rowOff>
        </xdr:from>
        <xdr:to>
          <xdr:col>9</xdr:col>
          <xdr:colOff>161925</xdr:colOff>
          <xdr:row>81</xdr:row>
          <xdr:rowOff>9525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81</xdr:row>
          <xdr:rowOff>133350</xdr:rowOff>
        </xdr:from>
        <xdr:to>
          <xdr:col>9</xdr:col>
          <xdr:colOff>161925</xdr:colOff>
          <xdr:row>82</xdr:row>
          <xdr:rowOff>161925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82</xdr:row>
          <xdr:rowOff>152400</xdr:rowOff>
        </xdr:from>
        <xdr:to>
          <xdr:col>9</xdr:col>
          <xdr:colOff>161925</xdr:colOff>
          <xdr:row>84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84</xdr:row>
          <xdr:rowOff>228600</xdr:rowOff>
        </xdr:from>
        <xdr:to>
          <xdr:col>9</xdr:col>
          <xdr:colOff>161925</xdr:colOff>
          <xdr:row>86</xdr:row>
          <xdr:rowOff>9525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96</xdr:row>
          <xdr:rowOff>9525</xdr:rowOff>
        </xdr:from>
        <xdr:to>
          <xdr:col>3</xdr:col>
          <xdr:colOff>19050</xdr:colOff>
          <xdr:row>96</xdr:row>
          <xdr:rowOff>152400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99</xdr:row>
          <xdr:rowOff>9525</xdr:rowOff>
        </xdr:from>
        <xdr:to>
          <xdr:col>3</xdr:col>
          <xdr:colOff>19050</xdr:colOff>
          <xdr:row>99</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20</xdr:col>
          <xdr:colOff>76200</xdr:colOff>
          <xdr:row>12</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314325</xdr:colOff>
          <xdr:row>10</xdr:row>
          <xdr:rowOff>238125</xdr:rowOff>
        </xdr:from>
        <xdr:to>
          <xdr:col>29</xdr:col>
          <xdr:colOff>47625</xdr:colOff>
          <xdr:row>12</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bestehend</a:t>
              </a:r>
            </a:p>
          </xdr:txBody>
        </xdr:sp>
        <xdr:clientData/>
      </xdr:twoCellAnchor>
    </mc:Choice>
    <mc:Fallback/>
  </mc:AlternateContent>
  <xdr:twoCellAnchor editAs="oneCell">
    <xdr:from>
      <xdr:col>1</xdr:col>
      <xdr:colOff>47629</xdr:colOff>
      <xdr:row>1</xdr:row>
      <xdr:rowOff>31751</xdr:rowOff>
    </xdr:from>
    <xdr:to>
      <xdr:col>5</xdr:col>
      <xdr:colOff>172182</xdr:colOff>
      <xdr:row>4</xdr:row>
      <xdr:rowOff>205275</xdr:rowOff>
    </xdr:to>
    <xdr:pic>
      <xdr:nvPicPr>
        <xdr:cNvPr id="38" name="Image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9" y="306071"/>
          <a:ext cx="947513" cy="8364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98</xdr:row>
          <xdr:rowOff>9525</xdr:rowOff>
        </xdr:from>
        <xdr:to>
          <xdr:col>3</xdr:col>
          <xdr:colOff>19050</xdr:colOff>
          <xdr:row>98</xdr:row>
          <xdr:rowOff>161925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40</xdr:row>
          <xdr:rowOff>47625</xdr:rowOff>
        </xdr:from>
        <xdr:to>
          <xdr:col>36</xdr:col>
          <xdr:colOff>133350</xdr:colOff>
          <xdr:row>40</xdr:row>
          <xdr:rowOff>209550</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41</xdr:row>
          <xdr:rowOff>47625</xdr:rowOff>
        </xdr:from>
        <xdr:to>
          <xdr:col>36</xdr:col>
          <xdr:colOff>133350</xdr:colOff>
          <xdr:row>41</xdr:row>
          <xdr:rowOff>209550</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42</xdr:row>
          <xdr:rowOff>47625</xdr:rowOff>
        </xdr:from>
        <xdr:to>
          <xdr:col>36</xdr:col>
          <xdr:colOff>133350</xdr:colOff>
          <xdr:row>42</xdr:row>
          <xdr:rowOff>209550</xdr:rowOff>
        </xdr:to>
        <xdr:sp macro="" textlink="">
          <xdr:nvSpPr>
            <xdr:cNvPr id="5174" name="Option Button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n.z.</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omments" Target="../comments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hyperlink" Target="https://www.vs.ch/de/web/energie/home" TargetMode="External"/><Relationship Id="rId7" Type="http://schemas.openxmlformats.org/officeDocument/2006/relationships/ctrlProp" Target="../ctrlProps/ctrlProp44.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4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4.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2" Type="http://schemas.openxmlformats.org/officeDocument/2006/relationships/drawing" Target="../drawings/drawing4.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omments" Target="../comments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2EA6-87B4-4DF4-84F5-125D5419983E}">
  <sheetPr codeName="Feuil1">
    <pageSetUpPr fitToPage="1"/>
  </sheetPr>
  <dimension ref="A1:X69"/>
  <sheetViews>
    <sheetView zoomScaleNormal="100" workbookViewId="0">
      <selection activeCell="F15" sqref="F15:S17"/>
    </sheetView>
  </sheetViews>
  <sheetFormatPr baseColWidth="10" defaultColWidth="0" defaultRowHeight="21" customHeight="1" zeroHeight="1" x14ac:dyDescent="0.35"/>
  <cols>
    <col min="1" max="1" width="4.140625" style="51" customWidth="1"/>
    <col min="2" max="2" width="11.42578125" style="51" customWidth="1"/>
    <col min="3" max="3" width="10.7109375" style="51" customWidth="1"/>
    <col min="4" max="4" width="5.140625" style="51" customWidth="1"/>
    <col min="5" max="5" width="5.140625" style="52" customWidth="1"/>
    <col min="6" max="6" width="3.28515625" style="52" customWidth="1"/>
    <col min="7" max="8" width="4.85546875" style="52" customWidth="1"/>
    <col min="9" max="19" width="11.42578125" style="52" customWidth="1"/>
    <col min="20" max="20" width="13.85546875" style="52" customWidth="1"/>
    <col min="21" max="24" width="0" style="51" hidden="1" customWidth="1"/>
    <col min="25" max="16384" width="11.42578125" style="51" hidden="1"/>
  </cols>
  <sheetData>
    <row r="1" spans="2:20" x14ac:dyDescent="0.35"/>
    <row r="2" spans="2:20" ht="18.75" customHeight="1" x14ac:dyDescent="0.3">
      <c r="E2" s="106" t="s">
        <v>123</v>
      </c>
      <c r="F2" s="106"/>
      <c r="G2" s="106"/>
      <c r="H2" s="106"/>
      <c r="I2" s="106"/>
      <c r="J2" s="106"/>
      <c r="K2" s="106"/>
      <c r="L2" s="106"/>
      <c r="M2" s="106"/>
      <c r="N2" s="106"/>
      <c r="O2" s="106"/>
      <c r="P2" s="106"/>
      <c r="Q2" s="106"/>
      <c r="R2" s="106"/>
      <c r="S2" s="106"/>
      <c r="T2" s="53"/>
    </row>
    <row r="3" spans="2:20" ht="18.75" customHeight="1" x14ac:dyDescent="0.3">
      <c r="E3" s="106"/>
      <c r="F3" s="106"/>
      <c r="G3" s="106"/>
      <c r="H3" s="106"/>
      <c r="I3" s="106"/>
      <c r="J3" s="106"/>
      <c r="K3" s="106"/>
      <c r="L3" s="106"/>
      <c r="M3" s="106"/>
      <c r="N3" s="106"/>
      <c r="O3" s="106"/>
      <c r="P3" s="106"/>
      <c r="Q3" s="106"/>
      <c r="R3" s="106"/>
      <c r="S3" s="106"/>
      <c r="T3" s="53"/>
    </row>
    <row r="4" spans="2:20" ht="18.75" customHeight="1" x14ac:dyDescent="0.3">
      <c r="E4" s="106"/>
      <c r="F4" s="106"/>
      <c r="G4" s="106"/>
      <c r="H4" s="106"/>
      <c r="I4" s="106"/>
      <c r="J4" s="106"/>
      <c r="K4" s="106"/>
      <c r="L4" s="106"/>
      <c r="M4" s="106"/>
      <c r="N4" s="106"/>
      <c r="O4" s="106"/>
      <c r="P4" s="106"/>
      <c r="Q4" s="106"/>
      <c r="R4" s="106"/>
      <c r="S4" s="106"/>
      <c r="T4" s="53"/>
    </row>
    <row r="5" spans="2:20" ht="21.75" thickBot="1" x14ac:dyDescent="0.4">
      <c r="B5" s="54"/>
      <c r="C5" s="54"/>
      <c r="D5" s="54"/>
      <c r="E5" s="55"/>
      <c r="F5" s="55"/>
      <c r="G5" s="55"/>
      <c r="H5" s="55"/>
      <c r="I5" s="55"/>
      <c r="J5" s="55"/>
      <c r="K5" s="55"/>
      <c r="L5" s="55"/>
      <c r="M5" s="55"/>
      <c r="N5" s="55"/>
      <c r="O5" s="55"/>
      <c r="P5" s="71" t="s">
        <v>288</v>
      </c>
      <c r="Q5" s="107" t="s">
        <v>289</v>
      </c>
      <c r="R5" s="107"/>
      <c r="S5" s="107"/>
    </row>
    <row r="6" spans="2:20" x14ac:dyDescent="0.35"/>
    <row r="7" spans="2:20" x14ac:dyDescent="0.35">
      <c r="B7" s="108" t="s">
        <v>124</v>
      </c>
      <c r="C7" s="109"/>
      <c r="E7" s="56" t="s">
        <v>125</v>
      </c>
    </row>
    <row r="8" spans="2:20" x14ac:dyDescent="0.35">
      <c r="B8" s="110"/>
      <c r="C8" s="111"/>
      <c r="E8" s="57" t="s">
        <v>126</v>
      </c>
    </row>
    <row r="9" spans="2:20" ht="6" customHeight="1" x14ac:dyDescent="0.35">
      <c r="B9" s="110"/>
      <c r="C9" s="111"/>
      <c r="E9" s="57"/>
    </row>
    <row r="10" spans="2:20" ht="18.75" customHeight="1" x14ac:dyDescent="0.35">
      <c r="B10" s="110"/>
      <c r="C10" s="111"/>
      <c r="E10" s="58" t="s">
        <v>127</v>
      </c>
      <c r="F10" s="87" t="s">
        <v>128</v>
      </c>
      <c r="G10" s="87"/>
      <c r="H10" s="87"/>
      <c r="I10" s="87"/>
      <c r="J10" s="87"/>
      <c r="K10" s="87"/>
      <c r="L10" s="87"/>
      <c r="M10" s="87"/>
      <c r="N10" s="87"/>
      <c r="O10" s="87"/>
      <c r="P10" s="87"/>
      <c r="Q10" s="87"/>
      <c r="R10" s="87"/>
      <c r="S10" s="87"/>
      <c r="T10" s="59"/>
    </row>
    <row r="11" spans="2:20" ht="18.75" customHeight="1" x14ac:dyDescent="0.35">
      <c r="B11" s="110"/>
      <c r="C11" s="111"/>
      <c r="E11" s="58"/>
      <c r="F11" s="87"/>
      <c r="G11" s="87"/>
      <c r="H11" s="87"/>
      <c r="I11" s="87"/>
      <c r="J11" s="87"/>
      <c r="K11" s="87"/>
      <c r="L11" s="87"/>
      <c r="M11" s="87"/>
      <c r="N11" s="87"/>
      <c r="O11" s="87"/>
      <c r="P11" s="87"/>
      <c r="Q11" s="87"/>
      <c r="R11" s="87"/>
      <c r="S11" s="87"/>
      <c r="T11" s="59"/>
    </row>
    <row r="12" spans="2:20" ht="18.75" customHeight="1" x14ac:dyDescent="0.35">
      <c r="B12" s="110"/>
      <c r="C12" s="111"/>
      <c r="E12" s="58"/>
      <c r="F12" s="87"/>
      <c r="G12" s="87"/>
      <c r="H12" s="87"/>
      <c r="I12" s="87"/>
      <c r="J12" s="87"/>
      <c r="K12" s="87"/>
      <c r="L12" s="87"/>
      <c r="M12" s="87"/>
      <c r="N12" s="87"/>
      <c r="O12" s="87"/>
      <c r="P12" s="87"/>
      <c r="Q12" s="87"/>
      <c r="R12" s="87"/>
      <c r="S12" s="87"/>
      <c r="T12" s="59"/>
    </row>
    <row r="13" spans="2:20" x14ac:dyDescent="0.3">
      <c r="B13" s="110"/>
      <c r="C13" s="111"/>
      <c r="E13" s="60"/>
      <c r="F13" s="87"/>
      <c r="G13" s="87"/>
      <c r="H13" s="87"/>
      <c r="I13" s="87"/>
      <c r="J13" s="87"/>
      <c r="K13" s="87"/>
      <c r="L13" s="87"/>
      <c r="M13" s="87"/>
      <c r="N13" s="87"/>
      <c r="O13" s="87"/>
      <c r="P13" s="87"/>
      <c r="Q13" s="87"/>
      <c r="R13" s="87"/>
      <c r="S13" s="87"/>
      <c r="T13" s="59"/>
    </row>
    <row r="14" spans="2:20" ht="5.25" customHeight="1" x14ac:dyDescent="0.3">
      <c r="B14" s="110"/>
      <c r="C14" s="111"/>
      <c r="E14" s="60"/>
      <c r="F14" s="61"/>
      <c r="G14" s="61"/>
      <c r="H14" s="61"/>
      <c r="I14" s="61"/>
      <c r="J14" s="61"/>
      <c r="K14" s="61"/>
      <c r="L14" s="61"/>
      <c r="M14" s="61"/>
      <c r="N14" s="61"/>
      <c r="O14" s="61"/>
      <c r="P14" s="61"/>
      <c r="Q14" s="61"/>
      <c r="R14" s="61"/>
      <c r="S14" s="61"/>
      <c r="T14" s="61"/>
    </row>
    <row r="15" spans="2:20" ht="18.75" customHeight="1" x14ac:dyDescent="0.35">
      <c r="B15" s="110"/>
      <c r="C15" s="111"/>
      <c r="E15" s="58" t="s">
        <v>129</v>
      </c>
      <c r="F15" s="87" t="s">
        <v>130</v>
      </c>
      <c r="G15" s="87"/>
      <c r="H15" s="87"/>
      <c r="I15" s="87"/>
      <c r="J15" s="87"/>
      <c r="K15" s="87"/>
      <c r="L15" s="87"/>
      <c r="M15" s="87"/>
      <c r="N15" s="87"/>
      <c r="O15" s="87"/>
      <c r="P15" s="87"/>
      <c r="Q15" s="87"/>
      <c r="R15" s="87"/>
      <c r="S15" s="87"/>
      <c r="T15" s="59"/>
    </row>
    <row r="16" spans="2:20" ht="18.75" customHeight="1" x14ac:dyDescent="0.35">
      <c r="B16" s="110"/>
      <c r="C16" s="111"/>
      <c r="E16" s="58"/>
      <c r="F16" s="87"/>
      <c r="G16" s="87"/>
      <c r="H16" s="87"/>
      <c r="I16" s="87"/>
      <c r="J16" s="87"/>
      <c r="K16" s="87"/>
      <c r="L16" s="87"/>
      <c r="M16" s="87"/>
      <c r="N16" s="87"/>
      <c r="O16" s="87"/>
      <c r="P16" s="87"/>
      <c r="Q16" s="87"/>
      <c r="R16" s="87"/>
      <c r="S16" s="87"/>
      <c r="T16" s="59"/>
    </row>
    <row r="17" spans="2:20" x14ac:dyDescent="0.3">
      <c r="B17" s="112"/>
      <c r="C17" s="113"/>
      <c r="E17" s="60"/>
      <c r="F17" s="87"/>
      <c r="G17" s="87"/>
      <c r="H17" s="87"/>
      <c r="I17" s="87"/>
      <c r="J17" s="87"/>
      <c r="K17" s="87"/>
      <c r="L17" s="87"/>
      <c r="M17" s="87"/>
      <c r="N17" s="87"/>
      <c r="O17" s="87"/>
      <c r="P17" s="87"/>
      <c r="Q17" s="87"/>
      <c r="R17" s="87"/>
      <c r="S17" s="87"/>
      <c r="T17" s="59"/>
    </row>
    <row r="18" spans="2:20" x14ac:dyDescent="0.35"/>
    <row r="19" spans="2:20" x14ac:dyDescent="0.35">
      <c r="B19" s="100"/>
      <c r="C19" s="101"/>
      <c r="E19" s="56" t="s">
        <v>131</v>
      </c>
    </row>
    <row r="20" spans="2:20" x14ac:dyDescent="0.35">
      <c r="B20" s="102"/>
      <c r="C20" s="103"/>
      <c r="E20" s="57" t="s">
        <v>126</v>
      </c>
    </row>
    <row r="21" spans="2:20" ht="4.5" customHeight="1" x14ac:dyDescent="0.35">
      <c r="B21" s="102"/>
      <c r="C21" s="103"/>
      <c r="E21" s="57"/>
    </row>
    <row r="22" spans="2:20" ht="18.75" customHeight="1" x14ac:dyDescent="0.35">
      <c r="B22" s="102"/>
      <c r="C22" s="103"/>
      <c r="F22" s="87" t="s">
        <v>132</v>
      </c>
      <c r="G22" s="87"/>
      <c r="H22" s="87"/>
      <c r="I22" s="87"/>
      <c r="J22" s="87"/>
      <c r="K22" s="87"/>
      <c r="L22" s="87"/>
      <c r="M22" s="87"/>
      <c r="N22" s="87"/>
      <c r="O22" s="87"/>
      <c r="P22" s="87"/>
      <c r="Q22" s="87"/>
      <c r="R22" s="87"/>
      <c r="S22" s="87"/>
      <c r="T22" s="59"/>
    </row>
    <row r="23" spans="2:20" x14ac:dyDescent="0.3">
      <c r="B23" s="102"/>
      <c r="C23" s="103"/>
      <c r="E23" s="59"/>
      <c r="F23" s="87"/>
      <c r="G23" s="87"/>
      <c r="H23" s="87"/>
      <c r="I23" s="87"/>
      <c r="J23" s="87"/>
      <c r="K23" s="87"/>
      <c r="L23" s="87"/>
      <c r="M23" s="87"/>
      <c r="N23" s="87"/>
      <c r="O23" s="87"/>
      <c r="P23" s="87"/>
      <c r="Q23" s="87"/>
      <c r="R23" s="87"/>
      <c r="S23" s="87"/>
      <c r="T23" s="59"/>
    </row>
    <row r="24" spans="2:20" x14ac:dyDescent="0.3">
      <c r="B24" s="102"/>
      <c r="C24" s="103"/>
      <c r="E24" s="59"/>
      <c r="F24" s="87"/>
      <c r="G24" s="87"/>
      <c r="H24" s="87"/>
      <c r="I24" s="87"/>
      <c r="J24" s="87"/>
      <c r="K24" s="87"/>
      <c r="L24" s="87"/>
      <c r="M24" s="87"/>
      <c r="N24" s="87"/>
      <c r="O24" s="87"/>
      <c r="P24" s="87"/>
      <c r="Q24" s="87"/>
      <c r="R24" s="87"/>
      <c r="S24" s="87"/>
      <c r="T24" s="59"/>
    </row>
    <row r="25" spans="2:20" x14ac:dyDescent="0.3">
      <c r="B25" s="102"/>
      <c r="C25" s="103"/>
      <c r="E25" s="59"/>
      <c r="F25" s="87"/>
      <c r="G25" s="87"/>
      <c r="H25" s="87"/>
      <c r="I25" s="87"/>
      <c r="J25" s="87"/>
      <c r="K25" s="87"/>
      <c r="L25" s="87"/>
      <c r="M25" s="87"/>
      <c r="N25" s="87"/>
      <c r="O25" s="87"/>
      <c r="P25" s="87"/>
      <c r="Q25" s="87"/>
      <c r="R25" s="87"/>
      <c r="S25" s="87"/>
      <c r="T25" s="59"/>
    </row>
    <row r="26" spans="2:20" x14ac:dyDescent="0.3">
      <c r="B26" s="102"/>
      <c r="C26" s="103"/>
      <c r="E26" s="59"/>
      <c r="F26" s="87"/>
      <c r="G26" s="87"/>
      <c r="H26" s="87"/>
      <c r="I26" s="87"/>
      <c r="J26" s="87"/>
      <c r="K26" s="87"/>
      <c r="L26" s="87"/>
      <c r="M26" s="87"/>
      <c r="N26" s="87"/>
      <c r="O26" s="87"/>
      <c r="P26" s="87"/>
      <c r="Q26" s="87"/>
      <c r="R26" s="87"/>
      <c r="S26" s="87"/>
      <c r="T26" s="59"/>
    </row>
    <row r="27" spans="2:20" x14ac:dyDescent="0.3">
      <c r="B27" s="102"/>
      <c r="C27" s="103"/>
      <c r="E27" s="59"/>
      <c r="F27" s="87"/>
      <c r="G27" s="87"/>
      <c r="H27" s="87"/>
      <c r="I27" s="87"/>
      <c r="J27" s="87"/>
      <c r="K27" s="87"/>
      <c r="L27" s="87"/>
      <c r="M27" s="87"/>
      <c r="N27" s="87"/>
      <c r="O27" s="87"/>
      <c r="P27" s="87"/>
      <c r="Q27" s="87"/>
      <c r="R27" s="87"/>
      <c r="S27" s="87"/>
      <c r="T27" s="59"/>
    </row>
    <row r="28" spans="2:20" x14ac:dyDescent="0.3">
      <c r="B28" s="102"/>
      <c r="C28" s="103"/>
      <c r="E28" s="59"/>
      <c r="F28" s="87"/>
      <c r="G28" s="87"/>
      <c r="H28" s="87"/>
      <c r="I28" s="87"/>
      <c r="J28" s="87"/>
      <c r="K28" s="87"/>
      <c r="L28" s="87"/>
      <c r="M28" s="87"/>
      <c r="N28" s="87"/>
      <c r="O28" s="87"/>
      <c r="P28" s="87"/>
      <c r="Q28" s="87"/>
      <c r="R28" s="87"/>
      <c r="S28" s="87"/>
      <c r="T28" s="59"/>
    </row>
    <row r="29" spans="2:20" x14ac:dyDescent="0.3">
      <c r="B29" s="104"/>
      <c r="C29" s="105"/>
      <c r="E29" s="59"/>
      <c r="F29" s="87"/>
      <c r="G29" s="87"/>
      <c r="H29" s="87"/>
      <c r="I29" s="87"/>
      <c r="J29" s="87"/>
      <c r="K29" s="87"/>
      <c r="L29" s="87"/>
      <c r="M29" s="87"/>
      <c r="N29" s="87"/>
      <c r="O29" s="87"/>
      <c r="P29" s="87"/>
      <c r="Q29" s="87"/>
      <c r="R29" s="87"/>
      <c r="S29" s="87"/>
      <c r="T29" s="59"/>
    </row>
    <row r="30" spans="2:20" x14ac:dyDescent="0.3">
      <c r="E30" s="61"/>
      <c r="F30" s="61"/>
      <c r="G30" s="61"/>
      <c r="H30" s="61"/>
      <c r="I30" s="61"/>
      <c r="J30" s="61"/>
      <c r="K30" s="61"/>
      <c r="L30" s="61"/>
      <c r="M30" s="61"/>
      <c r="N30" s="61"/>
      <c r="O30" s="61"/>
      <c r="P30" s="61"/>
      <c r="Q30" s="61"/>
      <c r="R30" s="61"/>
      <c r="S30" s="61"/>
      <c r="T30" s="61"/>
    </row>
    <row r="31" spans="2:20" x14ac:dyDescent="0.35">
      <c r="B31" s="100"/>
      <c r="C31" s="101"/>
      <c r="E31" s="56" t="s">
        <v>133</v>
      </c>
    </row>
    <row r="32" spans="2:20" ht="5.25" customHeight="1" x14ac:dyDescent="0.35">
      <c r="B32" s="102"/>
      <c r="C32" s="103"/>
      <c r="E32" s="56"/>
    </row>
    <row r="33" spans="2:20" x14ac:dyDescent="0.35">
      <c r="B33" s="102"/>
      <c r="C33" s="103"/>
      <c r="E33" s="58" t="s">
        <v>127</v>
      </c>
      <c r="F33" s="52" t="s">
        <v>290</v>
      </c>
    </row>
    <row r="34" spans="2:20" ht="5.25" customHeight="1" x14ac:dyDescent="0.35">
      <c r="B34" s="102"/>
      <c r="C34" s="103"/>
      <c r="E34" s="58"/>
    </row>
    <row r="35" spans="2:20" x14ac:dyDescent="0.35">
      <c r="B35" s="102"/>
      <c r="C35" s="103"/>
      <c r="E35" s="58" t="s">
        <v>129</v>
      </c>
      <c r="F35" s="52" t="s">
        <v>291</v>
      </c>
    </row>
    <row r="36" spans="2:20" ht="6" customHeight="1" x14ac:dyDescent="0.35">
      <c r="B36" s="102"/>
      <c r="C36" s="103"/>
      <c r="E36" s="58"/>
    </row>
    <row r="37" spans="2:20" ht="21" customHeight="1" x14ac:dyDescent="0.35">
      <c r="B37" s="102"/>
      <c r="C37" s="103"/>
      <c r="E37" s="58" t="s">
        <v>134</v>
      </c>
      <c r="F37" s="87" t="s">
        <v>135</v>
      </c>
      <c r="G37" s="87"/>
      <c r="H37" s="87"/>
      <c r="I37" s="87"/>
      <c r="J37" s="87"/>
      <c r="K37" s="87"/>
      <c r="L37" s="87"/>
      <c r="M37" s="87"/>
      <c r="N37" s="87"/>
      <c r="O37" s="87"/>
      <c r="P37" s="87"/>
      <c r="Q37" s="87"/>
      <c r="R37" s="87"/>
      <c r="S37" s="87"/>
      <c r="T37" s="59"/>
    </row>
    <row r="38" spans="2:20" x14ac:dyDescent="0.35">
      <c r="B38" s="104"/>
      <c r="C38" s="105"/>
      <c r="E38" s="62"/>
      <c r="F38" s="87"/>
      <c r="G38" s="87"/>
      <c r="H38" s="87"/>
      <c r="I38" s="87"/>
      <c r="J38" s="87"/>
      <c r="K38" s="87"/>
      <c r="L38" s="87"/>
      <c r="M38" s="87"/>
      <c r="N38" s="87"/>
      <c r="O38" s="87"/>
      <c r="P38" s="87"/>
      <c r="Q38" s="87"/>
      <c r="R38" s="87"/>
      <c r="S38" s="87"/>
      <c r="T38" s="59"/>
    </row>
    <row r="39" spans="2:20" x14ac:dyDescent="0.35">
      <c r="F39" s="87"/>
      <c r="G39" s="87"/>
      <c r="H39" s="87"/>
      <c r="I39" s="87"/>
      <c r="J39" s="87"/>
      <c r="K39" s="87"/>
      <c r="L39" s="87"/>
      <c r="M39" s="87"/>
      <c r="N39" s="87"/>
      <c r="O39" s="87"/>
      <c r="P39" s="87"/>
      <c r="Q39" s="87"/>
      <c r="R39" s="87"/>
      <c r="S39" s="87"/>
    </row>
    <row r="40" spans="2:20" x14ac:dyDescent="0.35">
      <c r="B40" s="126"/>
      <c r="C40" s="127"/>
      <c r="E40" s="56" t="s">
        <v>136</v>
      </c>
      <c r="F40" s="56"/>
    </row>
    <row r="41" spans="2:20" x14ac:dyDescent="0.35">
      <c r="B41" s="128"/>
      <c r="C41" s="129"/>
    </row>
    <row r="42" spans="2:20" x14ac:dyDescent="0.35">
      <c r="B42" s="128"/>
      <c r="C42" s="129"/>
      <c r="E42" s="130"/>
      <c r="F42" s="131"/>
      <c r="G42" s="132"/>
      <c r="I42" s="52" t="s">
        <v>137</v>
      </c>
    </row>
    <row r="43" spans="2:20" x14ac:dyDescent="0.35">
      <c r="B43" s="128"/>
      <c r="C43" s="129"/>
    </row>
    <row r="44" spans="2:20" x14ac:dyDescent="0.35">
      <c r="B44" s="128"/>
      <c r="C44" s="129"/>
      <c r="G44" s="63"/>
      <c r="I44" s="52" t="s">
        <v>138</v>
      </c>
    </row>
    <row r="45" spans="2:20" x14ac:dyDescent="0.35">
      <c r="B45" s="128"/>
      <c r="C45" s="129"/>
    </row>
    <row r="46" spans="2:20" x14ac:dyDescent="0.35">
      <c r="B46" s="128"/>
      <c r="C46" s="129"/>
      <c r="G46" s="63"/>
      <c r="I46" s="52" t="s">
        <v>139</v>
      </c>
    </row>
    <row r="47" spans="2:20" x14ac:dyDescent="0.35">
      <c r="B47" s="128"/>
      <c r="C47" s="129"/>
    </row>
    <row r="48" spans="2:20" x14ac:dyDescent="0.35">
      <c r="B48" s="128"/>
      <c r="C48" s="129"/>
      <c r="E48" s="63"/>
      <c r="F48" s="64" t="s">
        <v>140</v>
      </c>
      <c r="I48" s="87" t="s">
        <v>141</v>
      </c>
      <c r="J48" s="87"/>
      <c r="K48" s="87"/>
      <c r="L48" s="87"/>
      <c r="M48" s="87"/>
      <c r="N48" s="87"/>
      <c r="O48" s="87"/>
      <c r="P48" s="87"/>
      <c r="Q48" s="87"/>
      <c r="R48" s="87"/>
      <c r="S48" s="87"/>
    </row>
    <row r="49" spans="2:19" x14ac:dyDescent="0.35">
      <c r="B49" s="128"/>
      <c r="C49" s="129"/>
      <c r="F49" s="64"/>
      <c r="I49" s="87"/>
      <c r="J49" s="87"/>
      <c r="K49" s="87"/>
      <c r="L49" s="87"/>
      <c r="M49" s="87"/>
      <c r="N49" s="87"/>
      <c r="O49" s="87"/>
      <c r="P49" s="87"/>
      <c r="Q49" s="87"/>
      <c r="R49" s="87"/>
      <c r="S49" s="87"/>
    </row>
    <row r="50" spans="2:19" x14ac:dyDescent="0.35">
      <c r="B50" s="128"/>
      <c r="C50" s="129"/>
    </row>
    <row r="51" spans="2:19" x14ac:dyDescent="0.35">
      <c r="B51" s="128"/>
      <c r="C51" s="129"/>
      <c r="E51" s="80"/>
      <c r="F51" s="81"/>
      <c r="G51" s="82"/>
      <c r="I51" s="52" t="s">
        <v>142</v>
      </c>
    </row>
    <row r="52" spans="2:19" x14ac:dyDescent="0.35">
      <c r="B52" s="128"/>
      <c r="C52" s="129"/>
    </row>
    <row r="53" spans="2:19" ht="21" customHeight="1" x14ac:dyDescent="0.35">
      <c r="B53" s="128"/>
      <c r="C53" s="129"/>
      <c r="F53" s="83"/>
      <c r="G53" s="84"/>
      <c r="I53" s="87" t="s">
        <v>143</v>
      </c>
      <c r="J53" s="87"/>
      <c r="K53" s="87"/>
      <c r="L53" s="87"/>
      <c r="M53" s="87"/>
      <c r="N53" s="87"/>
      <c r="O53" s="87"/>
      <c r="P53" s="87"/>
      <c r="Q53" s="87"/>
      <c r="R53" s="87"/>
      <c r="S53" s="87"/>
    </row>
    <row r="54" spans="2:19" x14ac:dyDescent="0.35">
      <c r="B54" s="128"/>
      <c r="C54" s="129"/>
      <c r="F54" s="85"/>
      <c r="G54" s="86"/>
      <c r="I54" s="87"/>
      <c r="J54" s="87"/>
      <c r="K54" s="87"/>
      <c r="L54" s="87"/>
      <c r="M54" s="87"/>
      <c r="N54" s="87"/>
      <c r="O54" s="87"/>
      <c r="P54" s="87"/>
      <c r="Q54" s="87"/>
      <c r="R54" s="87"/>
      <c r="S54" s="87"/>
    </row>
    <row r="55" spans="2:19" x14ac:dyDescent="0.35">
      <c r="B55" s="128"/>
      <c r="C55" s="129"/>
      <c r="F55" s="65"/>
      <c r="G55" s="65"/>
      <c r="I55" s="87"/>
      <c r="J55" s="87"/>
      <c r="K55" s="87"/>
      <c r="L55" s="87"/>
      <c r="M55" s="87"/>
      <c r="N55" s="87"/>
      <c r="O55" s="87"/>
      <c r="P55" s="87"/>
      <c r="Q55" s="87"/>
      <c r="R55" s="87"/>
      <c r="S55" s="87"/>
    </row>
    <row r="56" spans="2:19" x14ac:dyDescent="0.35">
      <c r="B56" s="128"/>
      <c r="C56" s="129"/>
    </row>
    <row r="57" spans="2:19" ht="21" customHeight="1" x14ac:dyDescent="0.35">
      <c r="B57" s="128"/>
      <c r="C57" s="129"/>
      <c r="E57" s="88" t="s">
        <v>144</v>
      </c>
      <c r="F57" s="89"/>
      <c r="G57" s="90"/>
      <c r="I57" s="87" t="s">
        <v>145</v>
      </c>
      <c r="J57" s="87"/>
      <c r="K57" s="87"/>
      <c r="L57" s="87"/>
      <c r="M57" s="87"/>
      <c r="N57" s="87"/>
      <c r="O57" s="87"/>
      <c r="P57" s="87"/>
      <c r="Q57" s="87"/>
      <c r="R57" s="87"/>
      <c r="S57" s="87"/>
    </row>
    <row r="58" spans="2:19" x14ac:dyDescent="0.35">
      <c r="B58" s="128"/>
      <c r="C58" s="129"/>
      <c r="E58" s="91"/>
      <c r="F58" s="92"/>
      <c r="G58" s="93"/>
      <c r="I58" s="87"/>
      <c r="J58" s="87"/>
      <c r="K58" s="87"/>
      <c r="L58" s="87"/>
      <c r="M58" s="87"/>
      <c r="N58" s="87"/>
      <c r="O58" s="87"/>
      <c r="P58" s="87"/>
      <c r="Q58" s="87"/>
      <c r="R58" s="87"/>
      <c r="S58" s="87"/>
    </row>
    <row r="59" spans="2:19" x14ac:dyDescent="0.35">
      <c r="B59" s="128"/>
      <c r="C59" s="129"/>
      <c r="E59" s="56"/>
      <c r="F59" s="56"/>
      <c r="G59" s="56"/>
    </row>
    <row r="60" spans="2:19" ht="21" customHeight="1" x14ac:dyDescent="0.35">
      <c r="B60" s="128"/>
      <c r="C60" s="129"/>
      <c r="E60" s="114" t="s">
        <v>146</v>
      </c>
      <c r="F60" s="115"/>
      <c r="G60" s="116"/>
      <c r="I60" s="87" t="s">
        <v>147</v>
      </c>
      <c r="J60" s="87"/>
      <c r="K60" s="87"/>
      <c r="L60" s="87"/>
      <c r="M60" s="87"/>
      <c r="N60" s="87"/>
      <c r="O60" s="87"/>
      <c r="P60" s="87"/>
      <c r="Q60" s="87"/>
      <c r="R60" s="87"/>
      <c r="S60" s="87"/>
    </row>
    <row r="61" spans="2:19" x14ac:dyDescent="0.35">
      <c r="B61" s="128"/>
      <c r="C61" s="129"/>
      <c r="E61" s="117"/>
      <c r="F61" s="118"/>
      <c r="G61" s="119"/>
      <c r="I61" s="87"/>
      <c r="J61" s="87"/>
      <c r="K61" s="87"/>
      <c r="L61" s="87"/>
      <c r="M61" s="87"/>
      <c r="N61" s="87"/>
      <c r="O61" s="87"/>
      <c r="P61" s="87"/>
      <c r="Q61" s="87"/>
      <c r="R61" s="87"/>
      <c r="S61" s="87"/>
    </row>
    <row r="62" spans="2:19" x14ac:dyDescent="0.35">
      <c r="B62" s="128"/>
      <c r="C62" s="129"/>
      <c r="E62" s="56"/>
      <c r="F62" s="56"/>
      <c r="G62" s="56"/>
    </row>
    <row r="63" spans="2:19" x14ac:dyDescent="0.35">
      <c r="B63" s="128"/>
      <c r="C63" s="129"/>
      <c r="E63" s="120" t="s">
        <v>146</v>
      </c>
      <c r="F63" s="121"/>
      <c r="G63" s="122"/>
      <c r="I63" s="66" t="s">
        <v>148</v>
      </c>
    </row>
    <row r="64" spans="2:19" x14ac:dyDescent="0.35">
      <c r="B64" s="128"/>
      <c r="C64" s="129"/>
      <c r="E64" s="123"/>
      <c r="F64" s="124"/>
      <c r="G64" s="125"/>
      <c r="I64" s="66"/>
    </row>
    <row r="65" spans="2:9" x14ac:dyDescent="0.35">
      <c r="B65" s="76"/>
      <c r="C65" s="77"/>
      <c r="E65" s="75"/>
      <c r="F65" s="75"/>
      <c r="G65" s="75"/>
      <c r="I65" s="66"/>
    </row>
    <row r="66" spans="2:9" x14ac:dyDescent="0.35">
      <c r="B66" s="76"/>
      <c r="C66" s="77"/>
      <c r="E66" s="94" t="s">
        <v>146</v>
      </c>
      <c r="F66" s="95"/>
      <c r="G66" s="96"/>
      <c r="I66" s="66" t="s">
        <v>305</v>
      </c>
    </row>
    <row r="67" spans="2:9" x14ac:dyDescent="0.35">
      <c r="B67" s="78"/>
      <c r="C67" s="79"/>
      <c r="E67" s="97"/>
      <c r="F67" s="98"/>
      <c r="G67" s="99"/>
      <c r="I67" s="66"/>
    </row>
    <row r="68" spans="2:9" x14ac:dyDescent="0.35">
      <c r="B68" s="74"/>
      <c r="C68" s="74"/>
      <c r="E68" s="75"/>
      <c r="F68" s="75"/>
      <c r="G68" s="75"/>
      <c r="I68" s="66"/>
    </row>
    <row r="69" spans="2:9" x14ac:dyDescent="0.35"/>
  </sheetData>
  <sheetProtection algorithmName="SHA-512" hashValue="4RrlCTDrU+R5u5fz3tDu1fjuSE83WkXKugtSz49B8YHwwY4sCRivwa+KsWpfVFRdrs5wGwQ8nWuqpZDa9wzYxg==" saltValue="XMCMciXeMN5lwXJOBIY6rA==" spinCount="100000" sheet="1" objects="1" scenarios="1"/>
  <mergeCells count="21">
    <mergeCell ref="E66:G67"/>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1ADBA20C-5EE7-4734-9816-1ED686D24DC8}"/>
    <hyperlink ref="B7:C17" r:id="rId2" display="https://www.vs.ch/web/energie/exigences-énergétiques-pour-les-bâtiments" xr:uid="{C1EE5AED-E7EB-44F9-AFDF-F799F0AF2E2D}"/>
    <hyperlink ref="Q5" r:id="rId3" xr:uid="{F26981B1-7D98-4406-8562-3086BC04F3E2}"/>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76"/>
  <sheetViews>
    <sheetView tabSelected="1" zoomScale="120" zoomScaleNormal="120" workbookViewId="0">
      <selection activeCell="F7" sqref="F7:P7"/>
    </sheetView>
  </sheetViews>
  <sheetFormatPr baseColWidth="10" defaultColWidth="0" defaultRowHeight="12.75" zeroHeight="1" x14ac:dyDescent="0.25"/>
  <cols>
    <col min="1" max="10" width="3" style="10" customWidth="1"/>
    <col min="11" max="11" width="5.140625" style="10" customWidth="1"/>
    <col min="12" max="15" width="3" style="10" customWidth="1"/>
    <col min="16" max="16" width="3.85546875" style="10" customWidth="1"/>
    <col min="17" max="17" width="3.7109375" style="10" customWidth="1"/>
    <col min="18" max="19" width="3" style="10" customWidth="1"/>
    <col min="20" max="20" width="3.7109375" style="10" customWidth="1"/>
    <col min="21" max="23" width="3" style="10" customWidth="1"/>
    <col min="24" max="24" width="3.85546875" style="10" customWidth="1"/>
    <col min="25" max="25" width="4.7109375" style="10" customWidth="1"/>
    <col min="26" max="28" width="3" style="10" customWidth="1"/>
    <col min="29" max="29" width="4.42578125" style="10" customWidth="1"/>
    <col min="30" max="38" width="3" style="10" customWidth="1"/>
    <col min="39" max="46" width="2.28515625" style="26" hidden="1"/>
    <col min="47" max="47" width="5.42578125" style="26" hidden="1"/>
    <col min="48" max="16285" width="2.28515625" style="26" hidden="1"/>
    <col min="16286" max="16383" width="3" style="26" hidden="1"/>
    <col min="16384" max="16384" width="2.28515625" style="26" hidden="1"/>
  </cols>
  <sheetData>
    <row r="1" spans="1:38"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7.45" customHeight="1" x14ac:dyDescent="0.25">
      <c r="A2" s="1"/>
      <c r="B2" s="152"/>
      <c r="C2" s="153"/>
      <c r="D2" s="153"/>
      <c r="E2" s="153"/>
      <c r="F2" s="154"/>
      <c r="G2" s="161" t="s">
        <v>0</v>
      </c>
      <c r="H2" s="162"/>
      <c r="I2" s="162"/>
      <c r="J2" s="162"/>
      <c r="K2" s="162"/>
      <c r="L2" s="162"/>
      <c r="M2" s="162"/>
      <c r="N2" s="162"/>
      <c r="O2" s="163"/>
      <c r="P2" s="170" t="s">
        <v>1</v>
      </c>
      <c r="Q2" s="171"/>
      <c r="R2" s="171"/>
      <c r="S2" s="171"/>
      <c r="T2" s="171"/>
      <c r="U2" s="171"/>
      <c r="V2" s="171"/>
      <c r="W2" s="171"/>
      <c r="X2" s="172"/>
      <c r="Y2" s="179" t="s">
        <v>171</v>
      </c>
      <c r="Z2" s="180"/>
      <c r="AA2" s="180"/>
      <c r="AB2" s="180"/>
      <c r="AC2" s="180"/>
      <c r="AD2" s="180"/>
      <c r="AE2" s="180"/>
      <c r="AF2" s="180"/>
      <c r="AG2" s="180"/>
      <c r="AH2" s="180"/>
      <c r="AI2" s="180"/>
      <c r="AJ2" s="180"/>
      <c r="AK2" s="181"/>
      <c r="AL2" s="1"/>
    </row>
    <row r="3" spans="1:38" ht="17.45" customHeight="1" x14ac:dyDescent="0.25">
      <c r="A3" s="1"/>
      <c r="B3" s="155"/>
      <c r="C3" s="156"/>
      <c r="D3" s="156"/>
      <c r="E3" s="156"/>
      <c r="F3" s="157"/>
      <c r="G3" s="164"/>
      <c r="H3" s="165"/>
      <c r="I3" s="165"/>
      <c r="J3" s="165"/>
      <c r="K3" s="165"/>
      <c r="L3" s="165"/>
      <c r="M3" s="165"/>
      <c r="N3" s="165"/>
      <c r="O3" s="166"/>
      <c r="P3" s="173"/>
      <c r="Q3" s="174"/>
      <c r="R3" s="174"/>
      <c r="S3" s="174"/>
      <c r="T3" s="174"/>
      <c r="U3" s="174"/>
      <c r="V3" s="174"/>
      <c r="W3" s="174"/>
      <c r="X3" s="175"/>
      <c r="Y3" s="182"/>
      <c r="Z3" s="183"/>
      <c r="AA3" s="183"/>
      <c r="AB3" s="183"/>
      <c r="AC3" s="183"/>
      <c r="AD3" s="183"/>
      <c r="AE3" s="183"/>
      <c r="AF3" s="183"/>
      <c r="AG3" s="183"/>
      <c r="AH3" s="183"/>
      <c r="AI3" s="183"/>
      <c r="AJ3" s="183"/>
      <c r="AK3" s="184"/>
      <c r="AL3" s="1"/>
    </row>
    <row r="4" spans="1:38" ht="17.45" customHeight="1" x14ac:dyDescent="0.25">
      <c r="A4" s="1"/>
      <c r="B4" s="155"/>
      <c r="C4" s="156"/>
      <c r="D4" s="156"/>
      <c r="E4" s="156"/>
      <c r="F4" s="157"/>
      <c r="G4" s="164"/>
      <c r="H4" s="165"/>
      <c r="I4" s="165"/>
      <c r="J4" s="165"/>
      <c r="K4" s="165"/>
      <c r="L4" s="165"/>
      <c r="M4" s="165"/>
      <c r="N4" s="165"/>
      <c r="O4" s="166"/>
      <c r="P4" s="173"/>
      <c r="Q4" s="174"/>
      <c r="R4" s="174"/>
      <c r="S4" s="174"/>
      <c r="T4" s="174"/>
      <c r="U4" s="174"/>
      <c r="V4" s="174"/>
      <c r="W4" s="174"/>
      <c r="X4" s="175"/>
      <c r="Y4" s="182"/>
      <c r="Z4" s="183"/>
      <c r="AA4" s="183"/>
      <c r="AB4" s="183"/>
      <c r="AC4" s="183"/>
      <c r="AD4" s="183"/>
      <c r="AE4" s="183"/>
      <c r="AF4" s="183"/>
      <c r="AG4" s="183"/>
      <c r="AH4" s="183"/>
      <c r="AI4" s="183"/>
      <c r="AJ4" s="183"/>
      <c r="AK4" s="184"/>
      <c r="AL4" s="1"/>
    </row>
    <row r="5" spans="1:38" ht="17.45" customHeight="1" x14ac:dyDescent="0.25">
      <c r="A5" s="1"/>
      <c r="B5" s="158"/>
      <c r="C5" s="159"/>
      <c r="D5" s="159"/>
      <c r="E5" s="159"/>
      <c r="F5" s="160"/>
      <c r="G5" s="167"/>
      <c r="H5" s="168"/>
      <c r="I5" s="168"/>
      <c r="J5" s="168"/>
      <c r="K5" s="168"/>
      <c r="L5" s="168"/>
      <c r="M5" s="168"/>
      <c r="N5" s="168"/>
      <c r="O5" s="169"/>
      <c r="P5" s="176"/>
      <c r="Q5" s="177"/>
      <c r="R5" s="177"/>
      <c r="S5" s="177"/>
      <c r="T5" s="177"/>
      <c r="U5" s="177"/>
      <c r="V5" s="177"/>
      <c r="W5" s="177"/>
      <c r="X5" s="178"/>
      <c r="Y5" s="185"/>
      <c r="Z5" s="186"/>
      <c r="AA5" s="186"/>
      <c r="AB5" s="186"/>
      <c r="AC5" s="186"/>
      <c r="AD5" s="186"/>
      <c r="AE5" s="186"/>
      <c r="AF5" s="186"/>
      <c r="AG5" s="186"/>
      <c r="AH5" s="186"/>
      <c r="AI5" s="186"/>
      <c r="AJ5" s="186"/>
      <c r="AK5" s="187"/>
      <c r="AL5" s="1"/>
    </row>
    <row r="6" spans="1:38"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38" ht="12" customHeight="1" x14ac:dyDescent="0.25">
      <c r="A7" s="1"/>
      <c r="B7" s="188" t="s">
        <v>2</v>
      </c>
      <c r="C7" s="188"/>
      <c r="D7" s="188"/>
      <c r="E7" s="189"/>
      <c r="F7" s="190"/>
      <c r="G7" s="191"/>
      <c r="H7" s="191"/>
      <c r="I7" s="191"/>
      <c r="J7" s="191"/>
      <c r="K7" s="191"/>
      <c r="L7" s="191"/>
      <c r="M7" s="191"/>
      <c r="N7" s="191"/>
      <c r="O7" s="191"/>
      <c r="P7" s="192"/>
      <c r="Q7" s="193" t="s">
        <v>88</v>
      </c>
      <c r="R7" s="194"/>
      <c r="S7" s="194"/>
      <c r="T7" s="195"/>
      <c r="U7" s="196"/>
      <c r="V7" s="197"/>
      <c r="W7" s="197"/>
      <c r="X7" s="197"/>
      <c r="Y7" s="197"/>
      <c r="Z7" s="198"/>
      <c r="AA7" s="1"/>
      <c r="AB7" s="194" t="s">
        <v>4</v>
      </c>
      <c r="AC7" s="194"/>
      <c r="AD7" s="194"/>
      <c r="AE7" s="195"/>
      <c r="AF7" s="196"/>
      <c r="AG7" s="197"/>
      <c r="AH7" s="197"/>
      <c r="AI7" s="197"/>
      <c r="AJ7" s="197"/>
      <c r="AK7" s="198"/>
      <c r="AL7" s="1"/>
    </row>
    <row r="8" spans="1:38"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2" customHeight="1" x14ac:dyDescent="0.25">
      <c r="A9" s="1"/>
      <c r="B9" s="188" t="s">
        <v>3</v>
      </c>
      <c r="C9" s="188"/>
      <c r="D9" s="188"/>
      <c r="E9" s="1"/>
      <c r="F9" s="190"/>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2"/>
      <c r="AL9" s="1"/>
    </row>
    <row r="10" spans="1:38"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38" ht="20.100000000000001" customHeight="1" x14ac:dyDescent="0.25">
      <c r="A11" s="7" t="b">
        <v>0</v>
      </c>
      <c r="B11" s="8" t="s">
        <v>5</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 customHeight="1" x14ac:dyDescent="0.25">
      <c r="A12" s="1"/>
      <c r="B12" s="1" t="s">
        <v>89</v>
      </c>
      <c r="C12" s="1"/>
      <c r="D12" s="1"/>
      <c r="E12" s="1"/>
      <c r="F12" s="1"/>
      <c r="G12" s="1"/>
      <c r="H12" s="1"/>
      <c r="I12" s="1"/>
      <c r="J12" s="1"/>
      <c r="K12" s="1"/>
      <c r="L12" s="9"/>
      <c r="M12" s="9"/>
      <c r="N12" s="9"/>
      <c r="O12" s="9"/>
      <c r="Q12" s="27"/>
      <c r="R12" s="28"/>
      <c r="S12" s="29"/>
      <c r="T12" s="28"/>
      <c r="V12" s="9"/>
      <c r="W12" s="9"/>
      <c r="X12" s="9"/>
      <c r="Y12" s="9"/>
      <c r="Z12" s="27"/>
      <c r="AA12" s="28"/>
      <c r="AB12" s="28"/>
      <c r="AC12" s="28"/>
      <c r="AD12" s="9"/>
      <c r="AE12" s="9"/>
      <c r="AF12" s="9"/>
      <c r="AG12" s="9"/>
      <c r="AH12" s="9"/>
      <c r="AI12" s="9"/>
      <c r="AJ12" s="9"/>
      <c r="AK12" s="9"/>
      <c r="AL12" s="1"/>
    </row>
    <row r="13" spans="1:38" ht="6" customHeight="1" x14ac:dyDescent="0.25">
      <c r="A13" s="1"/>
      <c r="B13" s="1"/>
      <c r="C13" s="1"/>
      <c r="D13" s="1"/>
      <c r="E13" s="1"/>
      <c r="F13" s="1"/>
      <c r="G13" s="1"/>
      <c r="H13" s="1"/>
      <c r="I13" s="1"/>
      <c r="J13" s="1"/>
      <c r="K13" s="1"/>
      <c r="L13" s="9"/>
      <c r="M13" s="9"/>
      <c r="N13" s="9"/>
      <c r="O13" s="9"/>
      <c r="P13" s="1"/>
      <c r="Q13" s="11"/>
      <c r="R13" s="9"/>
      <c r="S13" s="9"/>
      <c r="T13" s="9"/>
      <c r="U13" s="1"/>
      <c r="V13" s="9"/>
      <c r="W13" s="9"/>
      <c r="X13" s="9"/>
      <c r="Y13" s="9"/>
      <c r="Z13" s="11"/>
      <c r="AA13" s="9"/>
      <c r="AB13" s="9"/>
      <c r="AC13" s="9"/>
      <c r="AD13" s="9"/>
      <c r="AE13" s="9"/>
      <c r="AF13" s="9"/>
      <c r="AG13" s="9"/>
      <c r="AH13" s="9"/>
      <c r="AI13" s="9"/>
      <c r="AJ13" s="9"/>
      <c r="AK13" s="9"/>
      <c r="AL13" s="1"/>
    </row>
    <row r="14" spans="1:38" ht="15" customHeight="1" x14ac:dyDescent="0.25">
      <c r="A14" s="1"/>
      <c r="B14" s="1" t="s">
        <v>6</v>
      </c>
      <c r="C14" s="1"/>
      <c r="D14" s="1"/>
      <c r="E14" s="1"/>
      <c r="F14" s="1"/>
      <c r="G14" s="1"/>
      <c r="H14" s="1"/>
      <c r="I14" s="1"/>
      <c r="J14" s="1"/>
      <c r="K14" s="1"/>
      <c r="L14" s="9"/>
      <c r="M14" s="9"/>
      <c r="N14" s="9"/>
      <c r="O14" s="1"/>
      <c r="P14" s="9"/>
      <c r="Q14" s="199"/>
      <c r="R14" s="200"/>
      <c r="S14" s="200"/>
      <c r="T14" s="9" t="s">
        <v>7</v>
      </c>
      <c r="V14" s="9"/>
      <c r="W14" s="9"/>
      <c r="X14" s="9"/>
      <c r="Y14" s="9"/>
      <c r="Z14" s="199">
        <v>100</v>
      </c>
      <c r="AA14" s="200"/>
      <c r="AB14" s="200"/>
      <c r="AC14" s="9" t="s">
        <v>7</v>
      </c>
      <c r="AD14" s="9"/>
      <c r="AE14" s="9"/>
      <c r="AF14" s="9"/>
      <c r="AG14" s="9"/>
      <c r="AH14" s="9"/>
      <c r="AI14" s="9"/>
      <c r="AJ14" s="9"/>
      <c r="AK14" s="9"/>
      <c r="AL14" s="1"/>
    </row>
    <row r="15" spans="1:38" ht="15" customHeight="1" x14ac:dyDescent="0.25">
      <c r="A15" s="1"/>
      <c r="B15" s="12"/>
      <c r="C15" s="12"/>
      <c r="D15" s="12"/>
      <c r="E15" s="12"/>
      <c r="F15" s="12"/>
      <c r="G15" s="12"/>
      <c r="H15" s="12"/>
      <c r="I15" s="12"/>
      <c r="J15" s="12"/>
      <c r="K15" s="12"/>
      <c r="L15" s="12"/>
      <c r="M15" s="12"/>
      <c r="N15" s="12"/>
      <c r="O15" s="12"/>
      <c r="P15" s="12"/>
      <c r="Q15" s="13"/>
      <c r="R15" s="12"/>
      <c r="S15" s="12"/>
      <c r="T15" s="12"/>
      <c r="U15" s="12"/>
      <c r="V15" s="12"/>
      <c r="W15" s="12"/>
      <c r="X15" s="12"/>
      <c r="Y15" s="12"/>
      <c r="Z15" s="13"/>
      <c r="AA15" s="12"/>
      <c r="AB15" s="12"/>
      <c r="AC15" s="12"/>
      <c r="AD15" s="12"/>
      <c r="AE15" s="12"/>
      <c r="AF15" s="12"/>
      <c r="AG15" s="12"/>
      <c r="AH15" s="12"/>
      <c r="AI15" s="12"/>
      <c r="AJ15" s="12"/>
      <c r="AK15" s="12"/>
      <c r="AL15" s="1"/>
    </row>
    <row r="16" spans="1:38" ht="15" customHeight="1" x14ac:dyDescent="0.25">
      <c r="A16" s="1"/>
      <c r="B16" s="1"/>
      <c r="C16" s="1"/>
      <c r="D16" s="1"/>
      <c r="E16" s="1"/>
      <c r="F16" s="1"/>
      <c r="G16" s="1"/>
      <c r="H16" s="1"/>
      <c r="I16" s="1"/>
      <c r="J16" s="1"/>
      <c r="K16" s="1"/>
      <c r="L16" s="1"/>
      <c r="M16" s="1"/>
      <c r="N16" s="1"/>
      <c r="O16" s="1"/>
      <c r="P16" s="1"/>
      <c r="Q16" s="14"/>
      <c r="R16" s="1"/>
      <c r="S16" s="1"/>
      <c r="T16" s="1"/>
      <c r="U16" s="1"/>
      <c r="V16" s="1"/>
      <c r="W16" s="1"/>
      <c r="X16" s="1"/>
      <c r="Y16" s="1"/>
      <c r="Z16" s="14"/>
      <c r="AA16" s="1"/>
      <c r="AB16" s="1"/>
      <c r="AC16" s="1"/>
      <c r="AD16" s="1"/>
      <c r="AE16" s="1"/>
      <c r="AF16" s="1"/>
      <c r="AG16" s="1"/>
      <c r="AH16" s="1"/>
      <c r="AI16" s="1"/>
      <c r="AJ16" s="1"/>
      <c r="AK16" s="1"/>
      <c r="AL16" s="1"/>
    </row>
    <row r="17" spans="1:47" ht="15" customHeight="1" x14ac:dyDescent="0.25">
      <c r="A17" s="1"/>
      <c r="B17" s="1" t="s">
        <v>80</v>
      </c>
      <c r="C17" s="1"/>
      <c r="D17" s="1"/>
      <c r="E17" s="1"/>
      <c r="F17" s="1"/>
      <c r="G17" s="1"/>
      <c r="H17" s="1"/>
      <c r="I17" s="1"/>
      <c r="J17" s="1"/>
      <c r="K17" s="1"/>
      <c r="L17" s="9"/>
      <c r="M17" s="9"/>
      <c r="N17" s="9"/>
      <c r="O17" s="1"/>
      <c r="P17" s="1"/>
      <c r="Q17" s="201"/>
      <c r="R17" s="202"/>
      <c r="S17" s="202"/>
      <c r="T17" s="1" t="s">
        <v>8</v>
      </c>
      <c r="V17" s="1"/>
      <c r="W17" s="1"/>
      <c r="X17" s="1"/>
      <c r="Y17" s="1"/>
      <c r="Z17" s="201"/>
      <c r="AA17" s="202"/>
      <c r="AB17" s="202"/>
      <c r="AC17" s="1" t="s">
        <v>8</v>
      </c>
      <c r="AD17" s="1"/>
      <c r="AE17" s="1"/>
      <c r="AF17" s="1"/>
      <c r="AG17" s="1"/>
      <c r="AH17" s="1"/>
      <c r="AI17" s="1"/>
      <c r="AJ17" s="1"/>
      <c r="AK17" s="1"/>
      <c r="AL17" s="1"/>
    </row>
    <row r="18" spans="1:47" ht="15" customHeight="1" x14ac:dyDescent="0.25">
      <c r="A18" s="1"/>
      <c r="B18" s="1" t="s">
        <v>81</v>
      </c>
      <c r="C18" s="1"/>
      <c r="D18" s="1"/>
      <c r="E18" s="1"/>
      <c r="F18" s="1"/>
      <c r="G18" s="1"/>
      <c r="H18" s="1"/>
      <c r="I18" s="1"/>
      <c r="J18" s="1"/>
      <c r="K18" s="1"/>
      <c r="L18" s="9"/>
      <c r="M18" s="9"/>
      <c r="N18" s="9"/>
      <c r="O18" s="1"/>
      <c r="P18" s="1"/>
      <c r="Q18" s="14"/>
      <c r="R18" s="1"/>
      <c r="S18" s="1"/>
      <c r="T18" s="1"/>
      <c r="U18" s="1"/>
      <c r="V18" s="1"/>
      <c r="W18" s="1"/>
      <c r="X18" s="1"/>
      <c r="Y18" s="1"/>
      <c r="Z18" s="203"/>
      <c r="AA18" s="148"/>
      <c r="AB18" s="148"/>
      <c r="AC18" s="1" t="s">
        <v>8</v>
      </c>
      <c r="AD18" s="1"/>
      <c r="AE18" s="1"/>
      <c r="AF18" s="1"/>
      <c r="AG18" s="1"/>
      <c r="AH18" s="1"/>
      <c r="AI18" s="1"/>
      <c r="AJ18" s="1"/>
      <c r="AK18" s="1"/>
      <c r="AL18" s="1"/>
    </row>
    <row r="19" spans="1:47" ht="15" customHeight="1" x14ac:dyDescent="0.25">
      <c r="A19" s="1"/>
      <c r="B19" s="1" t="s">
        <v>9</v>
      </c>
      <c r="C19" s="1"/>
      <c r="D19" s="1"/>
      <c r="E19" s="1"/>
      <c r="F19" s="1"/>
      <c r="G19" s="1"/>
      <c r="H19" s="1"/>
      <c r="I19" s="1"/>
      <c r="J19" s="1"/>
      <c r="K19" s="1"/>
      <c r="L19" s="1"/>
      <c r="M19" s="1"/>
      <c r="N19" s="1"/>
      <c r="O19" s="1"/>
      <c r="P19" s="1"/>
      <c r="Q19" s="14"/>
      <c r="R19" s="1"/>
      <c r="S19" s="1"/>
      <c r="T19" s="1"/>
      <c r="U19" s="202"/>
      <c r="V19" s="202"/>
      <c r="W19" s="202"/>
      <c r="X19" s="9" t="s">
        <v>8</v>
      </c>
      <c r="Y19" s="9"/>
      <c r="Z19" s="11"/>
      <c r="AA19" s="9"/>
      <c r="AB19" s="9"/>
      <c r="AC19" s="9"/>
      <c r="AD19" s="202"/>
      <c r="AE19" s="202"/>
      <c r="AF19" s="202"/>
      <c r="AG19" s="9" t="s">
        <v>8</v>
      </c>
      <c r="AH19" s="9"/>
      <c r="AI19" s="9"/>
      <c r="AJ19" s="9"/>
      <c r="AK19" s="9"/>
      <c r="AL19" s="1"/>
    </row>
    <row r="20" spans="1:47" ht="15" customHeight="1" x14ac:dyDescent="0.25">
      <c r="A20" s="1"/>
      <c r="B20" s="1" t="s">
        <v>10</v>
      </c>
      <c r="C20" s="1"/>
      <c r="D20" s="1"/>
      <c r="E20" s="1"/>
      <c r="F20" s="1"/>
      <c r="G20" s="1"/>
      <c r="H20" s="1"/>
      <c r="I20" s="1"/>
      <c r="J20" s="1"/>
      <c r="K20" s="1"/>
      <c r="L20" s="1"/>
      <c r="M20" s="1"/>
      <c r="N20" s="1"/>
      <c r="O20" s="1"/>
      <c r="P20" s="1"/>
      <c r="Q20" s="14"/>
      <c r="R20" s="1"/>
      <c r="S20" s="1"/>
      <c r="T20" s="1"/>
      <c r="U20" s="1"/>
      <c r="V20" s="1"/>
      <c r="W20" s="1"/>
      <c r="X20" s="1"/>
      <c r="Y20" s="1"/>
      <c r="Z20" s="14"/>
      <c r="AA20" s="1"/>
      <c r="AB20" s="1"/>
      <c r="AC20" s="1"/>
      <c r="AD20" s="148"/>
      <c r="AE20" s="148"/>
      <c r="AF20" s="148"/>
      <c r="AG20" s="1" t="s">
        <v>8</v>
      </c>
      <c r="AH20" s="1"/>
      <c r="AI20" s="1"/>
      <c r="AJ20" s="1"/>
      <c r="AK20" s="1"/>
      <c r="AL20" s="1"/>
      <c r="AU20" s="45"/>
    </row>
    <row r="21" spans="1:47" ht="15" customHeight="1" x14ac:dyDescent="0.25">
      <c r="A21" s="1"/>
      <c r="B21" s="1"/>
      <c r="C21" s="1"/>
      <c r="D21" s="1"/>
      <c r="E21" s="1"/>
      <c r="F21" s="1"/>
      <c r="G21" s="1"/>
      <c r="H21" s="1"/>
      <c r="I21" s="1"/>
      <c r="J21" s="1"/>
      <c r="K21" s="1"/>
      <c r="L21" s="1"/>
      <c r="M21" s="1"/>
      <c r="N21" s="1"/>
      <c r="O21" s="1"/>
      <c r="P21" s="1"/>
      <c r="Q21" s="14"/>
      <c r="R21" s="1"/>
      <c r="S21" s="1"/>
      <c r="T21" s="1"/>
      <c r="U21" s="1"/>
      <c r="V21" s="1"/>
      <c r="W21" s="1"/>
      <c r="X21" s="1"/>
      <c r="Y21" s="1"/>
      <c r="Z21" s="14"/>
      <c r="AA21" s="1"/>
      <c r="AB21" s="1"/>
      <c r="AC21" s="1"/>
      <c r="AD21" s="1"/>
      <c r="AE21" s="1"/>
      <c r="AF21" s="1"/>
      <c r="AG21" s="1"/>
      <c r="AH21" s="1"/>
      <c r="AI21" s="1"/>
      <c r="AJ21" s="1"/>
      <c r="AK21" s="1"/>
      <c r="AL21" s="1"/>
    </row>
    <row r="22" spans="1:47" ht="15" customHeight="1" thickBot="1" x14ac:dyDescent="0.3">
      <c r="A22" s="1"/>
      <c r="B22" s="1" t="s">
        <v>11</v>
      </c>
      <c r="C22" s="1"/>
      <c r="D22" s="1"/>
      <c r="E22" s="1"/>
      <c r="F22" s="1"/>
      <c r="G22" s="1"/>
      <c r="H22" s="1"/>
      <c r="I22" s="1"/>
      <c r="J22" s="1"/>
      <c r="K22" s="1"/>
      <c r="L22" s="1"/>
      <c r="M22" s="1"/>
      <c r="N22" s="1"/>
      <c r="O22" s="1"/>
      <c r="P22" s="1"/>
      <c r="Q22" s="204">
        <f>SUM(Q17)</f>
        <v>0</v>
      </c>
      <c r="R22" s="205"/>
      <c r="S22" s="205"/>
      <c r="T22" s="1" t="s">
        <v>8</v>
      </c>
      <c r="U22" s="1"/>
      <c r="V22" s="1"/>
      <c r="W22" s="1"/>
      <c r="X22" s="1"/>
      <c r="Y22" s="1"/>
      <c r="Z22" s="204">
        <f>SUM(Z17:AB18)</f>
        <v>0</v>
      </c>
      <c r="AA22" s="205"/>
      <c r="AB22" s="205"/>
      <c r="AC22" s="1" t="s">
        <v>8</v>
      </c>
      <c r="AD22" s="1"/>
      <c r="AE22" s="1"/>
      <c r="AF22" s="1"/>
      <c r="AG22" s="1"/>
      <c r="AH22" s="1"/>
      <c r="AI22" s="1"/>
      <c r="AJ22" s="1"/>
      <c r="AK22" s="1"/>
      <c r="AL22" s="1"/>
    </row>
    <row r="23" spans="1:47" ht="15" customHeight="1" thickBot="1" x14ac:dyDescent="0.3">
      <c r="A23" s="1"/>
      <c r="B23" s="1" t="s">
        <v>12</v>
      </c>
      <c r="C23" s="1"/>
      <c r="D23" s="1"/>
      <c r="E23" s="1"/>
      <c r="F23" s="1"/>
      <c r="G23" s="1"/>
      <c r="H23" s="1"/>
      <c r="I23" s="1"/>
      <c r="J23" s="1"/>
      <c r="K23" s="1"/>
      <c r="L23" s="1"/>
      <c r="M23" s="1"/>
      <c r="N23" s="1"/>
      <c r="O23" s="1"/>
      <c r="P23" s="1"/>
      <c r="Q23" s="14"/>
      <c r="R23" s="1"/>
      <c r="S23" s="1"/>
      <c r="T23" s="1"/>
      <c r="U23" s="205">
        <f>SUM(U19)</f>
        <v>0</v>
      </c>
      <c r="V23" s="205"/>
      <c r="W23" s="205"/>
      <c r="X23" s="1" t="s">
        <v>8</v>
      </c>
      <c r="Y23" s="1"/>
      <c r="Z23" s="14"/>
      <c r="AA23" s="1"/>
      <c r="AB23" s="1"/>
      <c r="AC23" s="1"/>
      <c r="AD23" s="205">
        <f>SUM(AD19:AF20)</f>
        <v>0</v>
      </c>
      <c r="AE23" s="205"/>
      <c r="AF23" s="205"/>
      <c r="AG23" s="1" t="s">
        <v>8</v>
      </c>
      <c r="AH23" s="1"/>
      <c r="AI23" s="1"/>
      <c r="AJ23" s="1"/>
      <c r="AK23" s="1"/>
      <c r="AL23" s="1"/>
    </row>
    <row r="24" spans="1:47" ht="15" customHeight="1" x14ac:dyDescent="0.25">
      <c r="A24" s="1"/>
      <c r="B24" s="12"/>
      <c r="C24" s="12"/>
      <c r="D24" s="12"/>
      <c r="E24" s="12"/>
      <c r="F24" s="12"/>
      <c r="G24" s="12"/>
      <c r="H24" s="12"/>
      <c r="I24" s="12"/>
      <c r="J24" s="12"/>
      <c r="K24" s="12"/>
      <c r="L24" s="12"/>
      <c r="M24" s="12"/>
      <c r="N24" s="12"/>
      <c r="O24" s="12"/>
      <c r="P24" s="12"/>
      <c r="Q24" s="13"/>
      <c r="R24" s="12"/>
      <c r="S24" s="12"/>
      <c r="T24" s="12"/>
      <c r="U24" s="12"/>
      <c r="V24" s="12"/>
      <c r="W24" s="12"/>
      <c r="X24" s="12"/>
      <c r="Y24" s="12"/>
      <c r="Z24" s="13"/>
      <c r="AA24" s="12"/>
      <c r="AB24" s="12"/>
      <c r="AC24" s="12"/>
      <c r="AD24" s="12"/>
      <c r="AE24" s="12"/>
      <c r="AF24" s="12"/>
      <c r="AG24" s="12"/>
      <c r="AH24" s="12"/>
      <c r="AI24" s="12"/>
      <c r="AJ24" s="12"/>
      <c r="AK24" s="12"/>
      <c r="AL24" s="1"/>
    </row>
    <row r="25" spans="1:47" ht="15" customHeight="1" x14ac:dyDescent="0.25">
      <c r="A25" s="1"/>
      <c r="B25" s="1"/>
      <c r="C25" s="1"/>
      <c r="D25" s="1"/>
      <c r="E25" s="1"/>
      <c r="F25" s="1"/>
      <c r="G25" s="1"/>
      <c r="H25" s="1"/>
      <c r="I25" s="1"/>
      <c r="J25" s="1"/>
      <c r="K25" s="1"/>
      <c r="L25" s="1"/>
      <c r="M25" s="1"/>
      <c r="N25" s="1"/>
      <c r="O25" s="1"/>
      <c r="P25" s="1"/>
      <c r="Q25" s="15"/>
      <c r="R25" s="1"/>
      <c r="S25" s="1"/>
      <c r="T25" s="1"/>
      <c r="U25" s="1"/>
      <c r="V25" s="1"/>
      <c r="W25" s="1"/>
      <c r="X25" s="1"/>
      <c r="Y25" s="1"/>
      <c r="Z25" s="14"/>
      <c r="AA25" s="1"/>
      <c r="AB25" s="1"/>
      <c r="AC25" s="1"/>
      <c r="AD25" s="1"/>
      <c r="AE25" s="1"/>
      <c r="AF25" s="1"/>
      <c r="AG25" s="1"/>
      <c r="AH25" s="1"/>
      <c r="AI25" s="1"/>
      <c r="AJ25" s="1"/>
      <c r="AK25" s="1"/>
      <c r="AL25" s="1"/>
    </row>
    <row r="26" spans="1:47" ht="15" customHeight="1" x14ac:dyDescent="0.25">
      <c r="A26" s="1"/>
      <c r="B26" s="1" t="s">
        <v>90</v>
      </c>
      <c r="C26" s="1"/>
      <c r="D26" s="1"/>
      <c r="E26" s="1"/>
      <c r="F26" s="1"/>
      <c r="G26" s="1"/>
      <c r="H26" s="1"/>
      <c r="I26" s="1" t="s">
        <v>13</v>
      </c>
      <c r="J26" s="1"/>
      <c r="K26" s="1"/>
      <c r="L26" s="1"/>
      <c r="M26" s="1"/>
      <c r="N26" s="1"/>
      <c r="O26" s="1"/>
      <c r="P26" s="1"/>
      <c r="Q26" s="201"/>
      <c r="R26" s="202"/>
      <c r="S26" s="202"/>
      <c r="T26" s="1" t="s">
        <v>8</v>
      </c>
      <c r="U26" s="206" t="str">
        <f t="shared" ref="U26:U31" si="0">IFERROR(Q26*1000/$Q$14,"")</f>
        <v/>
      </c>
      <c r="V26" s="206"/>
      <c r="W26" s="206"/>
      <c r="X26" s="1" t="s">
        <v>14</v>
      </c>
      <c r="Y26" s="1"/>
      <c r="Z26" s="201"/>
      <c r="AA26" s="202"/>
      <c r="AB26" s="202"/>
      <c r="AC26" s="1" t="s">
        <v>8</v>
      </c>
      <c r="AD26" s="206">
        <f t="shared" ref="AD26:AD31" si="1">IFERROR(Z26*1000/$Z$14,"")</f>
        <v>0</v>
      </c>
      <c r="AE26" s="206"/>
      <c r="AF26" s="206"/>
      <c r="AG26" s="1" t="s">
        <v>14</v>
      </c>
      <c r="AH26" s="1"/>
      <c r="AI26" s="1"/>
      <c r="AJ26" s="1"/>
      <c r="AK26" s="1"/>
      <c r="AL26" s="1"/>
    </row>
    <row r="27" spans="1:47" ht="15" customHeight="1" x14ac:dyDescent="0.25">
      <c r="A27" s="1"/>
      <c r="B27" s="1"/>
      <c r="C27" s="1"/>
      <c r="D27" s="1"/>
      <c r="E27" s="1"/>
      <c r="F27" s="1"/>
      <c r="G27" s="1"/>
      <c r="H27" s="1"/>
      <c r="I27" s="1" t="s">
        <v>15</v>
      </c>
      <c r="J27" s="1"/>
      <c r="K27" s="1"/>
      <c r="L27" s="1"/>
      <c r="M27" s="1"/>
      <c r="N27" s="1"/>
      <c r="O27" s="1"/>
      <c r="P27" s="1"/>
      <c r="Q27" s="203"/>
      <c r="R27" s="148"/>
      <c r="S27" s="148"/>
      <c r="T27" s="1" t="s">
        <v>8</v>
      </c>
      <c r="U27" s="206" t="str">
        <f t="shared" si="0"/>
        <v/>
      </c>
      <c r="V27" s="206"/>
      <c r="W27" s="206"/>
      <c r="X27" s="1" t="s">
        <v>14</v>
      </c>
      <c r="Y27" s="1"/>
      <c r="Z27" s="203"/>
      <c r="AA27" s="148"/>
      <c r="AB27" s="148"/>
      <c r="AC27" s="1" t="s">
        <v>8</v>
      </c>
      <c r="AD27" s="206">
        <f t="shared" si="1"/>
        <v>0</v>
      </c>
      <c r="AE27" s="206"/>
      <c r="AF27" s="206"/>
      <c r="AG27" s="1" t="s">
        <v>14</v>
      </c>
      <c r="AH27" s="1"/>
      <c r="AI27" s="1"/>
      <c r="AJ27" s="1"/>
      <c r="AK27" s="1"/>
      <c r="AL27" s="1"/>
    </row>
    <row r="28" spans="1:47" ht="15" customHeight="1" x14ac:dyDescent="0.25">
      <c r="A28" s="1"/>
      <c r="B28" s="1"/>
      <c r="C28" s="1"/>
      <c r="D28" s="1"/>
      <c r="E28" s="1"/>
      <c r="F28" s="1"/>
      <c r="G28" s="1"/>
      <c r="H28" s="1"/>
      <c r="I28" s="1" t="s">
        <v>16</v>
      </c>
      <c r="J28" s="1"/>
      <c r="K28" s="1"/>
      <c r="L28" s="1"/>
      <c r="M28" s="1"/>
      <c r="N28" s="1"/>
      <c r="O28" s="1"/>
      <c r="P28" s="1"/>
      <c r="Q28" s="203"/>
      <c r="R28" s="148"/>
      <c r="S28" s="148"/>
      <c r="T28" s="1" t="s">
        <v>8</v>
      </c>
      <c r="U28" s="206" t="str">
        <f t="shared" si="0"/>
        <v/>
      </c>
      <c r="V28" s="206"/>
      <c r="W28" s="206"/>
      <c r="X28" s="1" t="s">
        <v>14</v>
      </c>
      <c r="Y28" s="1"/>
      <c r="Z28" s="203"/>
      <c r="AA28" s="148"/>
      <c r="AB28" s="148"/>
      <c r="AC28" s="1" t="s">
        <v>8</v>
      </c>
      <c r="AD28" s="206">
        <f t="shared" si="1"/>
        <v>0</v>
      </c>
      <c r="AE28" s="206"/>
      <c r="AF28" s="206"/>
      <c r="AG28" s="1" t="s">
        <v>14</v>
      </c>
      <c r="AH28" s="1"/>
      <c r="AI28" s="1"/>
      <c r="AJ28" s="1"/>
      <c r="AK28" s="1"/>
      <c r="AL28" s="1"/>
    </row>
    <row r="29" spans="1:47" ht="15" customHeight="1" x14ac:dyDescent="0.25">
      <c r="A29" s="1"/>
      <c r="B29" s="1"/>
      <c r="C29" s="1"/>
      <c r="D29" s="1"/>
      <c r="E29" s="1"/>
      <c r="F29" s="1"/>
      <c r="G29" s="1"/>
      <c r="H29" s="1"/>
      <c r="I29" s="20" t="s">
        <v>17</v>
      </c>
      <c r="J29" s="1"/>
      <c r="K29" s="1"/>
      <c r="L29" s="1"/>
      <c r="M29" s="1"/>
      <c r="N29" s="1"/>
      <c r="O29" s="1"/>
      <c r="P29" s="1"/>
      <c r="Q29" s="203"/>
      <c r="R29" s="148"/>
      <c r="S29" s="148"/>
      <c r="T29" s="1" t="s">
        <v>8</v>
      </c>
      <c r="U29" s="206" t="str">
        <f t="shared" si="0"/>
        <v/>
      </c>
      <c r="V29" s="206"/>
      <c r="W29" s="206"/>
      <c r="X29" s="1" t="s">
        <v>14</v>
      </c>
      <c r="Y29" s="1"/>
      <c r="Z29" s="203"/>
      <c r="AA29" s="148"/>
      <c r="AB29" s="148"/>
      <c r="AC29" s="1" t="s">
        <v>8</v>
      </c>
      <c r="AD29" s="206">
        <f t="shared" si="1"/>
        <v>0</v>
      </c>
      <c r="AE29" s="206"/>
      <c r="AF29" s="206"/>
      <c r="AG29" s="1" t="s">
        <v>14</v>
      </c>
      <c r="AH29" s="1"/>
      <c r="AI29" s="1"/>
      <c r="AJ29" s="1"/>
      <c r="AK29" s="1"/>
      <c r="AL29" s="1"/>
    </row>
    <row r="30" spans="1:47" ht="15" customHeight="1" x14ac:dyDescent="0.25">
      <c r="A30" s="1"/>
      <c r="B30" s="1"/>
      <c r="C30" s="1"/>
      <c r="D30" s="1"/>
      <c r="E30" s="1"/>
      <c r="F30" s="1"/>
      <c r="G30" s="1"/>
      <c r="H30" s="1"/>
      <c r="I30" s="1" t="s">
        <v>18</v>
      </c>
      <c r="J30" s="1"/>
      <c r="K30" s="1"/>
      <c r="L30" s="1"/>
      <c r="M30" s="1"/>
      <c r="N30" s="1"/>
      <c r="O30" s="1"/>
      <c r="P30" s="1"/>
      <c r="Q30" s="203"/>
      <c r="R30" s="148"/>
      <c r="S30" s="148"/>
      <c r="T30" s="1" t="s">
        <v>8</v>
      </c>
      <c r="U30" s="206" t="str">
        <f t="shared" si="0"/>
        <v/>
      </c>
      <c r="V30" s="206"/>
      <c r="W30" s="206"/>
      <c r="X30" s="1" t="s">
        <v>14</v>
      </c>
      <c r="Y30" s="1"/>
      <c r="Z30" s="203"/>
      <c r="AA30" s="148"/>
      <c r="AB30" s="148"/>
      <c r="AC30" s="1" t="s">
        <v>8</v>
      </c>
      <c r="AD30" s="206">
        <f t="shared" si="1"/>
        <v>0</v>
      </c>
      <c r="AE30" s="206"/>
      <c r="AF30" s="206"/>
      <c r="AG30" s="1" t="s">
        <v>14</v>
      </c>
      <c r="AH30" s="1"/>
      <c r="AI30" s="1"/>
      <c r="AJ30" s="1"/>
      <c r="AK30" s="1"/>
      <c r="AL30" s="1"/>
    </row>
    <row r="31" spans="1:47" ht="15" customHeight="1" x14ac:dyDescent="0.25">
      <c r="A31" s="1"/>
      <c r="B31" s="1"/>
      <c r="C31" s="1"/>
      <c r="D31" s="1"/>
      <c r="E31" s="1"/>
      <c r="F31" s="1"/>
      <c r="G31" s="1"/>
      <c r="H31" s="1"/>
      <c r="I31" s="1" t="s">
        <v>19</v>
      </c>
      <c r="J31" s="1"/>
      <c r="K31" s="1"/>
      <c r="L31" s="1"/>
      <c r="M31" s="1"/>
      <c r="N31" s="1"/>
      <c r="O31" s="1"/>
      <c r="P31" s="1"/>
      <c r="Q31" s="203"/>
      <c r="R31" s="148"/>
      <c r="S31" s="148"/>
      <c r="T31" s="1" t="s">
        <v>8</v>
      </c>
      <c r="U31" s="206" t="str">
        <f t="shared" si="0"/>
        <v/>
      </c>
      <c r="V31" s="206"/>
      <c r="W31" s="206"/>
      <c r="X31" s="1" t="s">
        <v>14</v>
      </c>
      <c r="Y31" s="1"/>
      <c r="Z31" s="203"/>
      <c r="AA31" s="148"/>
      <c r="AB31" s="148"/>
      <c r="AC31" s="1" t="s">
        <v>8</v>
      </c>
      <c r="AD31" s="206">
        <f t="shared" si="1"/>
        <v>0</v>
      </c>
      <c r="AE31" s="206"/>
      <c r="AF31" s="206"/>
      <c r="AG31" s="1" t="s">
        <v>14</v>
      </c>
      <c r="AH31" s="1"/>
      <c r="AI31" s="1"/>
      <c r="AJ31" s="1"/>
      <c r="AK31" s="1"/>
      <c r="AL31" s="1"/>
    </row>
    <row r="32" spans="1:47" ht="15" customHeight="1" x14ac:dyDescent="0.25">
      <c r="A32" s="1"/>
      <c r="B32" s="1"/>
      <c r="C32" s="1"/>
      <c r="D32" s="1"/>
      <c r="E32" s="1"/>
      <c r="F32" s="1"/>
      <c r="G32" s="1"/>
      <c r="H32" s="1"/>
      <c r="I32" s="1"/>
      <c r="J32" s="1"/>
      <c r="K32" s="1"/>
      <c r="L32" s="1"/>
      <c r="M32" s="1"/>
      <c r="N32" s="1"/>
      <c r="O32" s="1"/>
      <c r="P32" s="1"/>
      <c r="Q32" s="14"/>
      <c r="R32" s="1"/>
      <c r="S32" s="1"/>
      <c r="T32" s="1"/>
      <c r="U32" s="1"/>
      <c r="V32" s="1"/>
      <c r="W32" s="1"/>
      <c r="X32" s="1"/>
      <c r="Y32" s="1"/>
      <c r="Z32" s="14"/>
      <c r="AA32" s="1"/>
      <c r="AB32" s="1"/>
      <c r="AC32" s="1"/>
      <c r="AD32" s="1"/>
      <c r="AE32" s="1"/>
      <c r="AF32" s="1"/>
      <c r="AG32" s="1"/>
      <c r="AH32" s="1"/>
      <c r="AI32" s="1"/>
      <c r="AJ32" s="1"/>
      <c r="AK32" s="1"/>
      <c r="AL32" s="1"/>
    </row>
    <row r="33" spans="1:43" ht="15" customHeight="1" thickBot="1" x14ac:dyDescent="0.3">
      <c r="A33" s="1"/>
      <c r="B33" s="1"/>
      <c r="C33" s="1"/>
      <c r="D33" s="1"/>
      <c r="E33" s="1"/>
      <c r="F33" s="1"/>
      <c r="G33" s="1"/>
      <c r="H33" s="1"/>
      <c r="I33" s="1" t="s">
        <v>20</v>
      </c>
      <c r="J33" s="1"/>
      <c r="K33" s="1"/>
      <c r="L33" s="1"/>
      <c r="M33" s="1"/>
      <c r="N33" s="1"/>
      <c r="O33" s="1"/>
      <c r="P33" s="1"/>
      <c r="Q33" s="207">
        <f>SUM(Q26:S31)</f>
        <v>0</v>
      </c>
      <c r="R33" s="208"/>
      <c r="S33" s="208"/>
      <c r="T33" s="47" t="s">
        <v>8</v>
      </c>
      <c r="U33" s="208">
        <f>IFERROR(Q33*1000/Q14,0)</f>
        <v>0</v>
      </c>
      <c r="V33" s="208"/>
      <c r="W33" s="208"/>
      <c r="X33" s="47" t="s">
        <v>14</v>
      </c>
      <c r="Y33" s="48"/>
      <c r="Z33" s="208">
        <f>SUM(Z26:AB31)</f>
        <v>0</v>
      </c>
      <c r="AA33" s="208"/>
      <c r="AB33" s="208"/>
      <c r="AC33" s="47" t="s">
        <v>8</v>
      </c>
      <c r="AD33" s="208">
        <f>IFERROR(Z33*1000/Z14,0)</f>
        <v>0</v>
      </c>
      <c r="AE33" s="208"/>
      <c r="AF33" s="208"/>
      <c r="AG33" s="1" t="s">
        <v>14</v>
      </c>
      <c r="AH33" s="1"/>
      <c r="AJ33" s="1"/>
      <c r="AK33" s="1"/>
      <c r="AL33" s="1"/>
    </row>
    <row r="34" spans="1:43" ht="15" customHeight="1" x14ac:dyDescent="0.25">
      <c r="A34" s="1"/>
      <c r="B34" s="1"/>
      <c r="C34" s="1"/>
      <c r="D34" s="1"/>
      <c r="E34" s="1"/>
      <c r="F34" s="1"/>
      <c r="G34" s="1"/>
      <c r="H34" s="1"/>
      <c r="I34" s="1"/>
      <c r="J34" s="1"/>
      <c r="K34" s="1"/>
      <c r="L34" s="1"/>
      <c r="M34" s="1"/>
      <c r="N34" s="1"/>
      <c r="O34" s="1"/>
      <c r="P34" s="1"/>
      <c r="Q34" s="209" t="str">
        <f>IF(U33&gt;12,"Info: &gt;12W/m2, la performance de la machine froid (EER) est-elle bien à l'état de la technique ?","")</f>
        <v/>
      </c>
      <c r="R34" s="210"/>
      <c r="S34" s="210"/>
      <c r="T34" s="210"/>
      <c r="U34" s="210"/>
      <c r="V34" s="210"/>
      <c r="W34" s="210"/>
      <c r="X34" s="210"/>
      <c r="Y34" s="211"/>
      <c r="Z34" s="16"/>
      <c r="AA34" s="1"/>
      <c r="AB34" s="1"/>
      <c r="AC34" s="1"/>
      <c r="AD34" s="30" t="str">
        <f>IF(AD33&gt;=12,"&gt;12W/m2","")</f>
        <v/>
      </c>
      <c r="AE34" s="1"/>
      <c r="AG34" s="1"/>
      <c r="AH34" s="1"/>
      <c r="AI34" s="1"/>
      <c r="AJ34" s="1"/>
      <c r="AK34" s="1"/>
      <c r="AL34" s="1"/>
    </row>
    <row r="35" spans="1:43" ht="15" customHeight="1" x14ac:dyDescent="0.25">
      <c r="A35" s="1"/>
      <c r="B35" s="1"/>
      <c r="C35" s="1"/>
      <c r="D35" s="1"/>
      <c r="E35" s="1"/>
      <c r="F35" s="1"/>
      <c r="G35" s="1"/>
      <c r="H35" s="1"/>
      <c r="I35" s="1"/>
      <c r="J35" s="1"/>
      <c r="K35" s="1"/>
      <c r="L35" s="1"/>
      <c r="M35" s="1"/>
      <c r="N35" s="1"/>
      <c r="O35" s="1"/>
      <c r="P35" s="1"/>
      <c r="Q35" s="209"/>
      <c r="R35" s="210"/>
      <c r="S35" s="210"/>
      <c r="T35" s="210"/>
      <c r="U35" s="210"/>
      <c r="V35" s="210"/>
      <c r="W35" s="210"/>
      <c r="X35" s="210"/>
      <c r="Y35" s="211"/>
      <c r="Z35" s="138" t="str">
        <f>IF(AD33&gt;12,"compléter le bloc 
''Exigences pour production de froid''","")</f>
        <v/>
      </c>
      <c r="AA35" s="139"/>
      <c r="AB35" s="139"/>
      <c r="AC35" s="139"/>
      <c r="AD35" s="139"/>
      <c r="AE35" s="139"/>
      <c r="AF35" s="139"/>
      <c r="AG35" s="139"/>
      <c r="AH35" s="139"/>
      <c r="AI35" s="139"/>
      <c r="AJ35" s="139"/>
      <c r="AK35" s="1"/>
      <c r="AL35" s="1"/>
    </row>
    <row r="36" spans="1:43" ht="15" customHeight="1" x14ac:dyDescent="0.25">
      <c r="A36" s="1"/>
      <c r="B36" s="1"/>
      <c r="C36" s="1"/>
      <c r="D36" s="1"/>
      <c r="E36" s="1"/>
      <c r="F36" s="1"/>
      <c r="G36" s="1"/>
      <c r="H36" s="1"/>
      <c r="I36" s="1"/>
      <c r="J36" s="1"/>
      <c r="K36" s="1"/>
      <c r="L36" s="1"/>
      <c r="M36" s="1"/>
      <c r="N36" s="1"/>
      <c r="O36" s="1"/>
      <c r="P36" s="1"/>
      <c r="Q36" s="209"/>
      <c r="R36" s="210"/>
      <c r="S36" s="210"/>
      <c r="T36" s="210"/>
      <c r="U36" s="210"/>
      <c r="V36" s="210"/>
      <c r="W36" s="210"/>
      <c r="X36" s="210"/>
      <c r="Y36" s="211"/>
      <c r="Z36" s="138"/>
      <c r="AA36" s="139"/>
      <c r="AB36" s="139"/>
      <c r="AC36" s="139"/>
      <c r="AD36" s="139"/>
      <c r="AE36" s="139"/>
      <c r="AF36" s="139"/>
      <c r="AG36" s="139"/>
      <c r="AH36" s="139"/>
      <c r="AI36" s="139"/>
      <c r="AJ36" s="139"/>
      <c r="AK36" s="1"/>
      <c r="AL36" s="1"/>
    </row>
    <row r="37" spans="1:43" ht="5.45" customHeight="1" x14ac:dyDescent="0.25">
      <c r="A37" s="1"/>
      <c r="B37" s="1"/>
      <c r="C37" s="1"/>
      <c r="D37" s="1"/>
      <c r="E37" s="1"/>
      <c r="F37" s="1"/>
      <c r="G37" s="1"/>
      <c r="H37" s="1"/>
      <c r="I37" s="1"/>
      <c r="J37" s="1"/>
      <c r="K37" s="1"/>
      <c r="L37" s="1"/>
      <c r="M37" s="1"/>
      <c r="N37" s="1"/>
      <c r="O37" s="1"/>
      <c r="P37" s="1"/>
      <c r="Q37" s="14"/>
      <c r="R37" s="1"/>
      <c r="S37" s="1"/>
      <c r="T37" s="1"/>
      <c r="U37" s="1"/>
      <c r="V37" s="1"/>
      <c r="W37" s="1"/>
      <c r="X37" s="1"/>
      <c r="Y37" s="1"/>
      <c r="Z37" s="14"/>
      <c r="AA37" s="1"/>
      <c r="AB37" s="1"/>
      <c r="AC37" s="1"/>
      <c r="AD37" s="1"/>
      <c r="AE37" s="1"/>
      <c r="AF37" s="1"/>
      <c r="AG37" s="1"/>
      <c r="AH37" s="1"/>
      <c r="AI37" s="1"/>
      <c r="AJ37" s="1"/>
      <c r="AK37" s="1"/>
      <c r="AL37" s="1"/>
    </row>
    <row r="38" spans="1:43" ht="15" customHeight="1" x14ac:dyDescent="0.25">
      <c r="A38" s="1"/>
      <c r="B38" s="17" t="str">
        <f>IF(OR(AD33&gt;12,U33&lt;&gt;0),"Fournir justificatif EN-VS-104","")</f>
        <v/>
      </c>
      <c r="C38" s="1"/>
      <c r="D38" s="1"/>
      <c r="E38" s="1"/>
      <c r="F38" s="1"/>
      <c r="G38" s="1"/>
      <c r="H38" s="1"/>
      <c r="I38" s="1"/>
      <c r="J38" s="1"/>
      <c r="K38" s="1"/>
      <c r="L38" s="1"/>
      <c r="M38" s="1"/>
      <c r="N38" s="1"/>
      <c r="O38" s="1"/>
      <c r="P38" s="1"/>
      <c r="Q38" s="140" t="str">
        <f>IF(U33&gt;12,"Données pour formulaires EN-VS-101b et EN-VS-104","")</f>
        <v/>
      </c>
      <c r="R38" s="141"/>
      <c r="S38" s="141"/>
      <c r="T38" s="141"/>
      <c r="U38" s="141"/>
      <c r="V38" s="141"/>
      <c r="W38" s="141"/>
      <c r="X38" s="141"/>
      <c r="Y38" s="141"/>
      <c r="Z38" s="144"/>
      <c r="AA38" s="145"/>
      <c r="AB38" s="145"/>
      <c r="AC38" s="145"/>
      <c r="AD38" s="145"/>
      <c r="AE38" s="145"/>
      <c r="AF38" s="145"/>
      <c r="AG38" s="145"/>
      <c r="AH38" s="145"/>
      <c r="AI38" s="145"/>
      <c r="AJ38" s="145"/>
      <c r="AK38" s="1"/>
      <c r="AL38" s="1"/>
    </row>
    <row r="39" spans="1:43" ht="15" customHeight="1" thickBot="1" x14ac:dyDescent="0.3">
      <c r="A39" s="1"/>
      <c r="B39" s="17"/>
      <c r="C39" s="6"/>
      <c r="D39" s="6"/>
      <c r="E39" s="6"/>
      <c r="F39" s="6"/>
      <c r="G39" s="6"/>
      <c r="H39" s="6"/>
      <c r="I39" s="6"/>
      <c r="J39" s="6"/>
      <c r="K39" s="6"/>
      <c r="L39" s="6"/>
      <c r="M39" s="6"/>
      <c r="N39" s="6"/>
      <c r="O39" s="6"/>
      <c r="P39" s="6"/>
      <c r="Q39" s="142"/>
      <c r="R39" s="143"/>
      <c r="S39" s="143"/>
      <c r="T39" s="143"/>
      <c r="U39" s="143"/>
      <c r="V39" s="143"/>
      <c r="W39" s="143"/>
      <c r="X39" s="143"/>
      <c r="Y39" s="143"/>
      <c r="Z39" s="36"/>
      <c r="AA39" s="6"/>
      <c r="AB39" s="6"/>
      <c r="AC39" s="6"/>
      <c r="AD39" s="6"/>
      <c r="AE39" s="6"/>
      <c r="AF39" s="6"/>
      <c r="AG39" s="6"/>
      <c r="AH39" s="6"/>
      <c r="AI39" s="6"/>
      <c r="AJ39" s="6"/>
      <c r="AK39" s="6"/>
      <c r="AL39" s="1"/>
    </row>
    <row r="40" spans="1:43" ht="20.100000000000001" customHeight="1" x14ac:dyDescent="0.25">
      <c r="A40" s="1"/>
      <c r="B40" s="8" t="s">
        <v>21</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93</v>
      </c>
    </row>
    <row r="41" spans="1:43" ht="19.149999999999999" customHeight="1" x14ac:dyDescent="0.25">
      <c r="A41" s="1"/>
      <c r="B41" s="1" t="s">
        <v>22</v>
      </c>
      <c r="C41" s="1"/>
      <c r="D41" s="1"/>
      <c r="E41" s="1"/>
      <c r="F41" s="1"/>
      <c r="G41" s="1"/>
      <c r="H41" s="1"/>
      <c r="I41" s="1" t="s">
        <v>109</v>
      </c>
      <c r="J41" s="1"/>
      <c r="K41" s="1"/>
      <c r="L41" s="1"/>
      <c r="M41" s="1"/>
      <c r="N41" s="1"/>
      <c r="O41" s="1"/>
      <c r="P41" s="1"/>
      <c r="Q41" s="1"/>
      <c r="R41" s="1"/>
      <c r="S41" s="1"/>
      <c r="T41" s="1"/>
      <c r="U41" s="1"/>
      <c r="V41" s="1"/>
      <c r="W41" s="1"/>
      <c r="X41" s="1" t="s">
        <v>23</v>
      </c>
      <c r="Y41" s="1"/>
      <c r="Z41" s="1"/>
      <c r="AA41" s="1"/>
      <c r="AB41" s="29"/>
      <c r="AC41" s="29"/>
      <c r="AD41" s="29"/>
      <c r="AE41" s="29"/>
      <c r="AF41" s="29"/>
      <c r="AG41" s="29"/>
      <c r="AH41" s="29"/>
      <c r="AI41" s="29"/>
      <c r="AJ41" s="29"/>
      <c r="AK41" s="29"/>
      <c r="AL41" s="1"/>
      <c r="AN41" s="26">
        <v>3</v>
      </c>
      <c r="AQ41" s="26" t="s">
        <v>24</v>
      </c>
    </row>
    <row r="42" spans="1:43" ht="19.149999999999999" customHeight="1" x14ac:dyDescent="0.25">
      <c r="A42" s="1"/>
      <c r="B42" s="1" t="s">
        <v>91</v>
      </c>
      <c r="C42" s="1"/>
      <c r="D42" s="1"/>
      <c r="E42" s="1"/>
      <c r="F42" s="1"/>
      <c r="G42" s="1"/>
      <c r="H42" s="1"/>
      <c r="I42" s="1" t="s">
        <v>107</v>
      </c>
      <c r="J42" s="1"/>
      <c r="K42" s="1"/>
      <c r="L42" s="1"/>
      <c r="M42" s="1"/>
      <c r="N42" s="1"/>
      <c r="O42" s="1"/>
      <c r="P42" s="1"/>
      <c r="Q42" s="1"/>
      <c r="R42" s="1"/>
      <c r="S42" s="1"/>
      <c r="T42" s="1"/>
      <c r="U42" s="1"/>
      <c r="V42" s="1"/>
      <c r="W42" s="1"/>
      <c r="X42" s="1" t="s">
        <v>25</v>
      </c>
      <c r="Y42" s="1"/>
      <c r="Z42" s="1"/>
      <c r="AA42" s="1"/>
      <c r="AB42" s="29"/>
      <c r="AC42" s="29"/>
      <c r="AD42" s="29"/>
      <c r="AE42" s="29"/>
      <c r="AF42" s="29"/>
      <c r="AG42" s="29"/>
      <c r="AH42" s="29"/>
      <c r="AI42" s="29"/>
      <c r="AJ42" s="29"/>
      <c r="AK42" s="29"/>
      <c r="AL42" s="1"/>
      <c r="AN42" s="26">
        <v>3</v>
      </c>
      <c r="AQ42" s="26" t="s">
        <v>26</v>
      </c>
    </row>
    <row r="43" spans="1:43" ht="19.149999999999999" customHeight="1" x14ac:dyDescent="0.25">
      <c r="A43" s="1"/>
      <c r="B43" s="1"/>
      <c r="C43" s="1"/>
      <c r="D43" s="1"/>
      <c r="E43" s="1"/>
      <c r="F43" s="1"/>
      <c r="G43" s="1"/>
      <c r="H43" s="1"/>
      <c r="I43" s="1" t="s">
        <v>108</v>
      </c>
      <c r="J43" s="1"/>
      <c r="K43" s="1"/>
      <c r="L43" s="1"/>
      <c r="M43" s="1"/>
      <c r="N43" s="1"/>
      <c r="O43" s="1"/>
      <c r="P43" s="1"/>
      <c r="Q43" s="1"/>
      <c r="R43" s="1"/>
      <c r="S43" s="1"/>
      <c r="T43" s="1"/>
      <c r="U43" s="1"/>
      <c r="V43" s="1"/>
      <c r="W43" s="1"/>
      <c r="X43" s="1" t="s">
        <v>27</v>
      </c>
      <c r="Y43" s="1"/>
      <c r="Z43" s="1"/>
      <c r="AA43" s="1"/>
      <c r="AB43" s="29"/>
      <c r="AC43" s="29"/>
      <c r="AD43" s="29"/>
      <c r="AE43" s="29"/>
      <c r="AF43" s="29"/>
      <c r="AG43" s="29"/>
      <c r="AH43" s="29"/>
      <c r="AI43" s="29"/>
      <c r="AJ43" s="29"/>
      <c r="AK43" s="29"/>
      <c r="AL43" s="1"/>
      <c r="AN43" s="26">
        <v>3</v>
      </c>
      <c r="AQ43" s="26" t="s">
        <v>28</v>
      </c>
    </row>
    <row r="44" spans="1:43" ht="15" customHeight="1" x14ac:dyDescent="0.25">
      <c r="A44" s="1"/>
      <c r="B44" s="1"/>
      <c r="C44" s="1"/>
      <c r="D44" s="1"/>
      <c r="E44" s="1"/>
      <c r="F44" s="1"/>
      <c r="G44" s="1"/>
      <c r="H44" s="1"/>
      <c r="I44" s="1" t="s">
        <v>29</v>
      </c>
      <c r="J44" s="1"/>
      <c r="K44" s="1"/>
      <c r="L44" s="1"/>
      <c r="M44" s="1"/>
      <c r="N44" s="1"/>
      <c r="O44" s="1"/>
      <c r="P44" s="1"/>
      <c r="Q44" s="1"/>
      <c r="R44" s="1"/>
      <c r="S44" s="149"/>
      <c r="T44" s="149"/>
      <c r="U44" s="149"/>
      <c r="V44" s="149"/>
      <c r="W44" s="149"/>
      <c r="X44" s="149"/>
      <c r="Y44" s="149"/>
      <c r="Z44" s="149"/>
      <c r="AA44" s="149"/>
      <c r="AB44" s="149"/>
      <c r="AC44" s="149"/>
      <c r="AD44" s="149"/>
      <c r="AE44" s="149"/>
      <c r="AF44" s="149"/>
      <c r="AG44" s="149"/>
      <c r="AH44" s="149"/>
      <c r="AI44" s="149"/>
      <c r="AJ44" s="149"/>
      <c r="AK44" s="149"/>
      <c r="AL44" s="1"/>
    </row>
    <row r="45" spans="1:43" ht="15" customHeight="1" x14ac:dyDescent="0.25">
      <c r="A45" s="1"/>
      <c r="B45" s="72" t="s">
        <v>301</v>
      </c>
      <c r="C45" s="1"/>
      <c r="D45" s="1"/>
      <c r="E45" s="1"/>
      <c r="F45" s="1"/>
      <c r="G45" s="1"/>
      <c r="H45" s="1"/>
      <c r="I45" s="1"/>
      <c r="J45" s="1"/>
      <c r="K45" s="1"/>
      <c r="L45" s="1"/>
      <c r="M45" s="1"/>
      <c r="N45" s="1"/>
      <c r="O45" s="1"/>
      <c r="P45" s="1"/>
      <c r="Q45" s="1"/>
      <c r="R45" s="1"/>
      <c r="S45" s="2"/>
      <c r="T45" s="2"/>
      <c r="U45" s="2"/>
      <c r="V45" s="2"/>
      <c r="W45" s="2"/>
      <c r="X45" s="17" t="str">
        <f>IF(OR(AN41=2,AN42=2,AN43=2),"Fournir justificatif EN-VS-104","")</f>
        <v/>
      </c>
      <c r="Y45" s="2"/>
      <c r="Z45" s="2"/>
      <c r="AA45" s="31"/>
      <c r="AB45" s="2"/>
      <c r="AC45" s="2"/>
      <c r="AD45" s="2"/>
      <c r="AE45" s="2"/>
      <c r="AF45" s="2"/>
      <c r="AG45" s="2"/>
      <c r="AH45" s="2"/>
      <c r="AI45" s="2"/>
      <c r="AJ45" s="2"/>
      <c r="AK45" s="2"/>
      <c r="AL45" s="1"/>
      <c r="AQ45" s="26" t="s">
        <v>93</v>
      </c>
    </row>
    <row r="46" spans="1:43" x14ac:dyDescent="0.25">
      <c r="A46" s="1"/>
      <c r="B46" s="1"/>
      <c r="C46" s="1"/>
      <c r="D46" s="1"/>
      <c r="E46" s="1"/>
      <c r="F46" s="1"/>
      <c r="G46" s="1"/>
      <c r="H46" s="1"/>
      <c r="I46" s="1"/>
      <c r="J46" s="1"/>
      <c r="K46" s="1"/>
      <c r="L46" s="1"/>
      <c r="M46" s="1"/>
      <c r="N46" s="1"/>
      <c r="O46" s="1"/>
      <c r="P46" s="1"/>
      <c r="Q46" s="1"/>
      <c r="R46" s="1"/>
      <c r="S46" s="2"/>
      <c r="T46" s="2"/>
      <c r="U46" s="2"/>
      <c r="V46" s="2"/>
      <c r="W46" s="2"/>
      <c r="X46" s="2"/>
      <c r="Y46" s="2"/>
      <c r="Z46" s="2"/>
      <c r="AA46" s="2"/>
      <c r="AB46" s="2"/>
      <c r="AC46" s="2"/>
      <c r="AD46" s="2"/>
      <c r="AE46" s="2"/>
      <c r="AF46" s="2"/>
      <c r="AG46" s="2"/>
      <c r="AH46" s="2"/>
      <c r="AI46" s="2"/>
      <c r="AJ46" s="2"/>
      <c r="AK46" s="2"/>
      <c r="AL46" s="1"/>
      <c r="AQ46" s="26" t="s">
        <v>70</v>
      </c>
    </row>
    <row r="47" spans="1:43" ht="9.75" customHeight="1" x14ac:dyDescent="0.25">
      <c r="A47" s="1"/>
      <c r="B47" s="1"/>
      <c r="C47" s="1"/>
      <c r="D47" s="1"/>
      <c r="E47" s="1"/>
      <c r="F47" s="1"/>
      <c r="G47" s="1"/>
      <c r="H47" s="1"/>
      <c r="I47" s="1"/>
      <c r="J47" s="1"/>
      <c r="K47" s="1"/>
      <c r="L47" s="1"/>
      <c r="M47" s="1"/>
      <c r="N47" s="1"/>
      <c r="O47" s="1"/>
      <c r="P47" s="1"/>
      <c r="Q47" s="1"/>
      <c r="R47" s="1"/>
      <c r="S47" s="2"/>
      <c r="T47" s="2"/>
      <c r="U47" s="2"/>
      <c r="V47" s="2"/>
      <c r="W47" s="2"/>
      <c r="X47" s="2"/>
      <c r="Y47" s="2"/>
      <c r="Z47" s="2"/>
      <c r="AA47" s="2"/>
      <c r="AB47" s="2"/>
      <c r="AC47" s="2"/>
      <c r="AD47" s="2"/>
      <c r="AE47" s="2"/>
      <c r="AF47" s="2"/>
      <c r="AG47" s="2"/>
      <c r="AH47" s="2"/>
      <c r="AI47" s="2"/>
      <c r="AJ47" s="2"/>
      <c r="AK47" s="2"/>
      <c r="AL47" s="1"/>
      <c r="AQ47" s="26" t="s">
        <v>31</v>
      </c>
    </row>
    <row r="48" spans="1:43" ht="15" customHeight="1" x14ac:dyDescent="0.25">
      <c r="A48" s="1"/>
      <c r="B48" s="146" t="s">
        <v>30</v>
      </c>
      <c r="C48" s="146"/>
      <c r="D48" s="146"/>
      <c r="E48" s="146"/>
      <c r="F48" s="146"/>
      <c r="G48" s="146"/>
      <c r="H48" s="1"/>
      <c r="I48" s="1" t="s">
        <v>110</v>
      </c>
      <c r="J48" s="1"/>
      <c r="K48" s="1"/>
      <c r="L48" s="1"/>
      <c r="M48" s="1"/>
      <c r="N48" s="1"/>
      <c r="O48" s="1"/>
      <c r="P48" s="1"/>
      <c r="Q48" s="1"/>
      <c r="R48" s="1"/>
      <c r="S48" s="2"/>
      <c r="T48" s="2"/>
      <c r="U48" s="2"/>
      <c r="V48" s="2"/>
      <c r="W48" s="2"/>
      <c r="X48" s="2"/>
      <c r="Y48" s="2"/>
      <c r="Z48" s="2"/>
      <c r="AA48" s="2"/>
      <c r="AB48" s="2"/>
      <c r="AC48" s="2"/>
      <c r="AD48" s="150"/>
      <c r="AE48" s="150"/>
      <c r="AF48" s="150"/>
      <c r="AG48" s="2" t="s">
        <v>8</v>
      </c>
      <c r="AH48" s="2"/>
      <c r="AI48" s="2"/>
      <c r="AJ48" s="2"/>
      <c r="AK48" s="2"/>
      <c r="AL48" s="1"/>
      <c r="AQ48" s="26" t="s">
        <v>32</v>
      </c>
    </row>
    <row r="49" spans="1:43" ht="15" customHeight="1" x14ac:dyDescent="0.25">
      <c r="A49" s="1"/>
      <c r="B49" s="146"/>
      <c r="C49" s="146"/>
      <c r="D49" s="146"/>
      <c r="E49" s="146"/>
      <c r="F49" s="146"/>
      <c r="G49" s="146"/>
      <c r="H49" s="1"/>
      <c r="I49" s="1"/>
      <c r="J49" s="1"/>
      <c r="K49" s="1"/>
      <c r="L49" s="1"/>
      <c r="M49" s="1"/>
      <c r="N49" s="1"/>
      <c r="O49" s="1"/>
      <c r="P49" s="1"/>
      <c r="Q49" s="1"/>
      <c r="R49" s="1"/>
      <c r="S49" s="2"/>
      <c r="T49" s="2"/>
      <c r="U49" s="2"/>
      <c r="V49" s="2"/>
      <c r="W49" s="2"/>
      <c r="X49" s="2"/>
      <c r="Y49" s="2"/>
      <c r="Z49" s="2"/>
      <c r="AA49" s="2"/>
      <c r="AB49" s="2"/>
      <c r="AC49" s="2"/>
      <c r="AD49" s="2"/>
      <c r="AE49" s="2"/>
      <c r="AF49" s="2"/>
      <c r="AG49" s="2"/>
      <c r="AH49" s="2"/>
      <c r="AI49" s="2"/>
      <c r="AJ49" s="2"/>
      <c r="AK49" s="2"/>
      <c r="AL49" s="1"/>
      <c r="AQ49" s="26" t="s">
        <v>33</v>
      </c>
    </row>
    <row r="50" spans="1:43" x14ac:dyDescent="0.25">
      <c r="A50" s="1"/>
      <c r="C50" s="1"/>
      <c r="D50" s="1"/>
      <c r="E50" s="1"/>
      <c r="F50" s="1"/>
      <c r="G50" s="1"/>
      <c r="H50" s="1"/>
      <c r="I50" s="137" t="s">
        <v>93</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
      <c r="AQ50" s="26" t="s">
        <v>217</v>
      </c>
    </row>
    <row r="51" spans="1:43" ht="15" customHeight="1" x14ac:dyDescent="0.25">
      <c r="A51" s="1"/>
      <c r="B51" s="1"/>
      <c r="C51" s="1"/>
      <c r="D51" s="1"/>
      <c r="E51" s="1"/>
      <c r="F51" s="1"/>
      <c r="G51" s="1"/>
      <c r="H51" s="1"/>
      <c r="I51" s="151" t="s">
        <v>93</v>
      </c>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
      <c r="AQ51" s="26" t="s">
        <v>71</v>
      </c>
    </row>
    <row r="52" spans="1:43" ht="15" customHeight="1" x14ac:dyDescent="0.25">
      <c r="A52" s="1"/>
      <c r="B52" s="1"/>
      <c r="C52" s="1"/>
      <c r="D52" s="1"/>
      <c r="E52" s="1"/>
      <c r="F52" s="1"/>
      <c r="G52" s="1"/>
      <c r="H52" s="1"/>
      <c r="I52" s="1"/>
      <c r="J52" s="1"/>
      <c r="K52" s="1"/>
      <c r="L52" s="1"/>
      <c r="M52" s="1"/>
      <c r="N52" s="1"/>
      <c r="O52" s="1"/>
      <c r="P52" s="1"/>
      <c r="Q52" s="1"/>
      <c r="R52" s="1"/>
      <c r="S52" s="2"/>
      <c r="T52" s="2"/>
      <c r="U52" s="2"/>
      <c r="V52" s="2"/>
      <c r="W52" s="2"/>
      <c r="X52" s="2"/>
      <c r="Y52" s="2"/>
      <c r="Z52" s="2"/>
      <c r="AA52" s="2"/>
      <c r="AB52" s="2"/>
      <c r="AC52" s="2"/>
      <c r="AD52" s="2"/>
      <c r="AE52" s="2"/>
      <c r="AF52" s="2"/>
      <c r="AG52" s="2"/>
      <c r="AH52" s="2"/>
      <c r="AI52" s="2"/>
      <c r="AJ52" s="2"/>
      <c r="AK52" s="2"/>
      <c r="AL52" s="1"/>
      <c r="AQ52" s="26" t="s">
        <v>72</v>
      </c>
    </row>
    <row r="53" spans="1:43" ht="19.149999999999999" customHeight="1" x14ac:dyDescent="0.25">
      <c r="A53" s="1"/>
      <c r="B53" s="1"/>
      <c r="C53" s="1"/>
      <c r="D53" s="1"/>
      <c r="E53" s="1"/>
      <c r="F53" s="1"/>
      <c r="G53" s="1"/>
      <c r="H53" s="1"/>
      <c r="I53" s="1" t="s">
        <v>34</v>
      </c>
      <c r="J53" s="1"/>
      <c r="K53" s="1"/>
      <c r="L53" s="1"/>
      <c r="M53" s="1"/>
      <c r="N53" s="1"/>
      <c r="O53" s="1"/>
      <c r="P53" s="1"/>
      <c r="Q53" s="1"/>
      <c r="R53" s="1"/>
      <c r="S53" s="2"/>
      <c r="T53" s="2"/>
      <c r="U53" s="2"/>
      <c r="V53" s="2"/>
      <c r="W53" s="2"/>
      <c r="X53" s="2"/>
      <c r="Y53" s="2"/>
      <c r="Z53" s="2"/>
      <c r="AA53" s="2"/>
      <c r="AB53" s="32"/>
      <c r="AC53" s="32"/>
      <c r="AD53" s="29"/>
      <c r="AE53" s="29"/>
      <c r="AF53" s="29"/>
      <c r="AG53" s="29"/>
      <c r="AH53" s="2"/>
      <c r="AI53" s="2"/>
      <c r="AJ53" s="2"/>
      <c r="AK53" s="2"/>
      <c r="AL53" s="1"/>
      <c r="AN53" s="26">
        <v>0</v>
      </c>
      <c r="AQ53" s="26" t="s">
        <v>73</v>
      </c>
    </row>
    <row r="54" spans="1:43" ht="17.45" customHeight="1" x14ac:dyDescent="0.25">
      <c r="A54" s="1"/>
      <c r="B54" s="1"/>
      <c r="C54" s="1"/>
      <c r="D54" s="1"/>
      <c r="E54" s="1"/>
      <c r="F54" s="1"/>
      <c r="G54" s="1"/>
      <c r="H54" s="1"/>
      <c r="I54" s="1" t="s">
        <v>29</v>
      </c>
      <c r="J54" s="1"/>
      <c r="K54" s="1"/>
      <c r="L54" s="1"/>
      <c r="M54" s="1"/>
      <c r="N54" s="1"/>
      <c r="O54" s="1"/>
      <c r="P54" s="1"/>
      <c r="Q54" s="1"/>
      <c r="R54" s="1"/>
      <c r="S54" s="149"/>
      <c r="T54" s="149"/>
      <c r="U54" s="149"/>
      <c r="V54" s="149"/>
      <c r="W54" s="149"/>
      <c r="X54" s="149"/>
      <c r="Y54" s="149"/>
      <c r="Z54" s="149"/>
      <c r="AA54" s="149"/>
      <c r="AB54" s="149"/>
      <c r="AC54" s="149"/>
      <c r="AD54" s="149"/>
      <c r="AE54" s="149"/>
      <c r="AF54" s="149"/>
      <c r="AG54" s="149"/>
      <c r="AH54" s="149"/>
      <c r="AI54" s="149"/>
      <c r="AJ54" s="149"/>
      <c r="AK54" s="149"/>
      <c r="AL54" s="1"/>
      <c r="AQ54" s="26" t="s">
        <v>74</v>
      </c>
    </row>
    <row r="55" spans="1:43" ht="7.15" customHeight="1" x14ac:dyDescent="0.25">
      <c r="A55" s="1"/>
      <c r="B55" s="1"/>
      <c r="C55" s="1"/>
      <c r="D55" s="1"/>
      <c r="E55" s="1"/>
      <c r="F55" s="1"/>
      <c r="G55" s="1"/>
      <c r="H55" s="1"/>
      <c r="I55" s="1"/>
      <c r="J55" s="1"/>
      <c r="K55" s="1"/>
      <c r="L55" s="1"/>
      <c r="M55" s="1"/>
      <c r="N55" s="1"/>
      <c r="O55" s="1"/>
      <c r="P55" s="1"/>
      <c r="Q55" s="1"/>
      <c r="R55" s="1"/>
      <c r="S55" s="2"/>
      <c r="T55" s="2"/>
      <c r="U55" s="2"/>
      <c r="V55" s="2"/>
      <c r="W55" s="2"/>
      <c r="X55" s="2"/>
      <c r="Y55" s="2"/>
      <c r="Z55" s="2"/>
      <c r="AA55" s="2"/>
      <c r="AB55" s="2"/>
      <c r="AC55" s="2"/>
      <c r="AD55" s="2"/>
      <c r="AE55" s="2"/>
      <c r="AF55" s="2"/>
      <c r="AG55" s="2"/>
      <c r="AH55" s="2"/>
      <c r="AI55" s="2"/>
      <c r="AJ55" s="2"/>
      <c r="AK55" s="2"/>
      <c r="AL55" s="1"/>
      <c r="AQ55" s="26" t="s">
        <v>75</v>
      </c>
    </row>
    <row r="56" spans="1:43" ht="19.899999999999999" customHeight="1" x14ac:dyDescent="0.25">
      <c r="A56" s="1"/>
      <c r="B56" s="1" t="s">
        <v>35</v>
      </c>
      <c r="C56" s="1"/>
      <c r="D56" s="1"/>
      <c r="E56" s="1"/>
      <c r="F56" s="1"/>
      <c r="G56" s="1"/>
      <c r="H56" s="1"/>
      <c r="I56" s="29"/>
      <c r="J56" s="29"/>
      <c r="K56" s="29"/>
      <c r="L56" s="29"/>
      <c r="M56" s="29"/>
      <c r="N56" s="29"/>
      <c r="O56" s="1"/>
      <c r="P56" s="1"/>
      <c r="Q56" s="1"/>
      <c r="R56" s="1"/>
      <c r="S56" s="2"/>
      <c r="T56" s="2"/>
      <c r="U56" s="2"/>
      <c r="V56" s="2"/>
      <c r="W56" s="2"/>
      <c r="X56" s="2"/>
      <c r="Y56" s="2"/>
      <c r="Z56" s="2"/>
      <c r="AA56" s="2"/>
      <c r="AB56" s="2"/>
      <c r="AC56" s="2"/>
      <c r="AD56" s="2"/>
      <c r="AE56" s="2"/>
      <c r="AF56" s="2"/>
      <c r="AG56" s="2"/>
      <c r="AH56" s="2"/>
      <c r="AI56" s="2"/>
      <c r="AJ56" s="2"/>
      <c r="AK56" s="2"/>
      <c r="AL56" s="1"/>
      <c r="AN56" s="26">
        <v>0</v>
      </c>
      <c r="AQ56" s="26" t="s">
        <v>307</v>
      </c>
    </row>
    <row r="57" spans="1:43" ht="15" customHeight="1" x14ac:dyDescent="0.25">
      <c r="A57" s="1"/>
      <c r="B57" s="1" t="s">
        <v>92</v>
      </c>
      <c r="C57" s="1"/>
      <c r="D57" s="1"/>
      <c r="E57" s="1"/>
      <c r="F57" s="1"/>
      <c r="G57" s="1"/>
      <c r="H57" s="1"/>
      <c r="I57" s="1"/>
      <c r="J57" s="1" t="s">
        <v>36</v>
      </c>
      <c r="K57" s="1"/>
      <c r="L57" s="1"/>
      <c r="M57" s="1"/>
      <c r="N57" s="1"/>
      <c r="O57" s="1"/>
      <c r="P57" s="1"/>
      <c r="Q57" s="1"/>
      <c r="R57" s="1"/>
      <c r="S57" s="149"/>
      <c r="T57" s="149"/>
      <c r="U57" s="149"/>
      <c r="V57" s="149"/>
      <c r="W57" s="149"/>
      <c r="X57" s="149"/>
      <c r="Y57" s="149"/>
      <c r="Z57" s="149"/>
      <c r="AA57" s="149"/>
      <c r="AB57" s="149"/>
      <c r="AC57" s="149"/>
      <c r="AD57" s="149"/>
      <c r="AE57" s="149"/>
      <c r="AF57" s="149"/>
      <c r="AG57" s="149"/>
      <c r="AH57" s="149"/>
      <c r="AI57" s="149"/>
      <c r="AJ57" s="149"/>
      <c r="AK57" s="149"/>
      <c r="AL57" s="1"/>
      <c r="AQ57" s="26" t="s">
        <v>303</v>
      </c>
    </row>
    <row r="58" spans="1:43" ht="20.100000000000001" customHeight="1" x14ac:dyDescent="0.25">
      <c r="A58" s="1"/>
      <c r="B58" s="1"/>
      <c r="C58" s="1"/>
      <c r="D58" s="1"/>
      <c r="E58" s="1"/>
      <c r="F58" s="1"/>
      <c r="G58" s="1"/>
      <c r="H58" s="1"/>
      <c r="I58" s="1"/>
      <c r="J58" s="1" t="s">
        <v>29</v>
      </c>
      <c r="K58" s="1"/>
      <c r="L58" s="1"/>
      <c r="M58" s="1"/>
      <c r="N58" s="1"/>
      <c r="O58" s="1"/>
      <c r="P58" s="1"/>
      <c r="Q58" s="1"/>
      <c r="R58" s="1"/>
      <c r="S58" s="240"/>
      <c r="T58" s="240"/>
      <c r="U58" s="240"/>
      <c r="V58" s="240"/>
      <c r="W58" s="240"/>
      <c r="X58" s="240"/>
      <c r="Y58" s="240"/>
      <c r="Z58" s="240"/>
      <c r="AA58" s="240"/>
      <c r="AB58" s="240"/>
      <c r="AC58" s="240"/>
      <c r="AD58" s="240"/>
      <c r="AE58" s="240"/>
      <c r="AF58" s="240"/>
      <c r="AG58" s="240"/>
      <c r="AH58" s="240"/>
      <c r="AI58" s="240"/>
      <c r="AJ58" s="240"/>
      <c r="AK58" s="240"/>
      <c r="AL58" s="1"/>
      <c r="AQ58" s="26" t="s">
        <v>76</v>
      </c>
    </row>
    <row r="59" spans="1:43"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Q59" s="26" t="s">
        <v>77</v>
      </c>
    </row>
    <row r="60" spans="1:43" ht="19.899999999999999" customHeight="1" x14ac:dyDescent="0.25">
      <c r="A60" s="1"/>
      <c r="B60" s="20" t="s">
        <v>82</v>
      </c>
      <c r="C60" s="20"/>
      <c r="D60" s="20"/>
      <c r="E60" s="20"/>
      <c r="F60" s="20"/>
      <c r="G60" s="20"/>
      <c r="H60" s="20"/>
      <c r="I60" s="20"/>
      <c r="J60" s="20"/>
      <c r="K60" s="20"/>
      <c r="L60" s="33"/>
      <c r="M60" s="33"/>
      <c r="N60" s="33"/>
      <c r="O60" s="33"/>
      <c r="P60" s="33"/>
      <c r="Q60" s="33"/>
      <c r="R60" s="20"/>
      <c r="S60" s="20"/>
      <c r="T60" s="20"/>
      <c r="U60" s="34"/>
      <c r="V60" s="34" t="s">
        <v>37</v>
      </c>
      <c r="W60" s="241"/>
      <c r="X60" s="241"/>
      <c r="Y60" s="241"/>
      <c r="Z60" s="241"/>
      <c r="AA60" s="241"/>
      <c r="AB60" s="241"/>
      <c r="AC60" s="241"/>
      <c r="AD60" s="241"/>
      <c r="AE60" s="241"/>
      <c r="AF60" s="241"/>
      <c r="AG60" s="241"/>
      <c r="AH60" s="241"/>
      <c r="AI60" s="241"/>
      <c r="AJ60" s="241"/>
      <c r="AK60" s="241"/>
      <c r="AL60" s="1"/>
      <c r="AN60" s="26">
        <v>0</v>
      </c>
      <c r="AQ60" s="26" t="s">
        <v>78</v>
      </c>
    </row>
    <row r="61" spans="1:43" ht="15" customHeight="1" thickBot="1" x14ac:dyDescent="0.3">
      <c r="A61" s="1"/>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1"/>
      <c r="AQ61" s="26" t="s">
        <v>79</v>
      </c>
    </row>
    <row r="62" spans="1:43" ht="15" customHeight="1" x14ac:dyDescent="0.25">
      <c r="A62" s="1"/>
      <c r="B62" s="8" t="s">
        <v>38</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7.45" customHeight="1" x14ac:dyDescent="0.25">
      <c r="A63" s="1"/>
      <c r="B63" s="1" t="s">
        <v>286</v>
      </c>
      <c r="C63" s="1"/>
      <c r="D63" s="1"/>
      <c r="E63" s="1"/>
      <c r="F63" s="1"/>
      <c r="G63" s="1"/>
      <c r="H63" s="137" t="s">
        <v>93</v>
      </c>
      <c r="I63" s="137"/>
      <c r="J63" s="137"/>
      <c r="K63" s="137"/>
      <c r="L63" s="137"/>
      <c r="M63" s="137"/>
      <c r="N63" s="137"/>
      <c r="O63" s="137"/>
      <c r="P63" s="137"/>
      <c r="Q63" s="137"/>
      <c r="R63" s="137"/>
      <c r="S63" s="137"/>
      <c r="T63" s="137"/>
      <c r="U63" s="1"/>
      <c r="V63" s="1"/>
      <c r="W63" s="1" t="s">
        <v>94</v>
      </c>
      <c r="X63" s="1"/>
      <c r="Y63" s="1"/>
      <c r="Z63" s="1"/>
      <c r="AA63" s="1"/>
      <c r="AB63" s="46"/>
      <c r="AC63" s="46"/>
      <c r="AD63" s="202"/>
      <c r="AE63" s="202"/>
      <c r="AF63" s="202"/>
      <c r="AG63" s="202"/>
      <c r="AH63" s="1" t="s">
        <v>8</v>
      </c>
      <c r="AI63" s="1"/>
      <c r="AJ63" s="1"/>
      <c r="AK63" s="1"/>
      <c r="AL63" s="1"/>
      <c r="AQ63" s="26" t="s">
        <v>93</v>
      </c>
    </row>
    <row r="64" spans="1:43" ht="17.45" customHeight="1" x14ac:dyDescent="0.25">
      <c r="A64" s="1"/>
      <c r="B64" s="1" t="s">
        <v>39</v>
      </c>
      <c r="C64" s="1"/>
      <c r="D64" s="1"/>
      <c r="E64" s="1"/>
      <c r="F64" s="1"/>
      <c r="G64" s="1"/>
      <c r="H64" s="1"/>
      <c r="I64" s="1"/>
      <c r="J64" s="1" t="s">
        <v>40</v>
      </c>
      <c r="K64" s="1"/>
      <c r="L64" s="1"/>
      <c r="M64" s="1"/>
      <c r="N64" s="1"/>
      <c r="O64" s="1" t="s">
        <v>41</v>
      </c>
      <c r="P64" s="1"/>
      <c r="Q64" s="1"/>
      <c r="R64" s="1"/>
      <c r="S64" s="1"/>
      <c r="T64" s="1"/>
      <c r="U64" s="1"/>
      <c r="V64" s="1"/>
      <c r="W64" s="1" t="s">
        <v>95</v>
      </c>
      <c r="X64" s="1"/>
      <c r="Y64" s="1"/>
      <c r="Z64" s="1"/>
      <c r="AA64" s="1"/>
      <c r="AB64" s="46"/>
      <c r="AC64" s="46"/>
      <c r="AD64" s="148"/>
      <c r="AE64" s="148"/>
      <c r="AF64" s="148"/>
      <c r="AG64" s="148"/>
      <c r="AH64" s="1" t="s">
        <v>42</v>
      </c>
      <c r="AI64" s="1"/>
      <c r="AJ64" s="1"/>
      <c r="AK64" s="1"/>
      <c r="AL64" s="1"/>
      <c r="AQ64" s="26" t="s">
        <v>43</v>
      </c>
    </row>
    <row r="65" spans="1:43" ht="8.4499999999999993"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Q65" s="26" t="s">
        <v>44</v>
      </c>
    </row>
    <row r="66" spans="1:43" ht="17.45" customHeight="1" x14ac:dyDescent="0.25">
      <c r="A66" s="1"/>
      <c r="B66" s="135" t="s">
        <v>68</v>
      </c>
      <c r="C66" s="133" t="s">
        <v>69</v>
      </c>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
      <c r="AQ66" s="26" t="s">
        <v>45</v>
      </c>
    </row>
    <row r="67" spans="1:43" ht="17.45" customHeight="1" thickBot="1" x14ac:dyDescent="0.3">
      <c r="A67" s="1"/>
      <c r="B67" s="136"/>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
      <c r="AQ67" s="26" t="s">
        <v>46</v>
      </c>
    </row>
    <row r="68" spans="1:43" ht="17.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Q68" s="26" t="s">
        <v>47</v>
      </c>
    </row>
    <row r="69" spans="1:43" ht="15" customHeight="1" x14ac:dyDescent="0.25">
      <c r="A69" s="1"/>
      <c r="B69" s="35" t="s">
        <v>83</v>
      </c>
      <c r="C69" s="19"/>
      <c r="D69" s="19"/>
      <c r="E69" s="19"/>
      <c r="F69" s="19"/>
      <c r="G69" s="1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43" ht="15" customHeight="1" x14ac:dyDescent="0.25">
      <c r="A70" s="1"/>
      <c r="B70" s="1" t="s">
        <v>96</v>
      </c>
      <c r="C70" s="1"/>
      <c r="D70" s="1"/>
      <c r="E70" s="1"/>
      <c r="F70" s="1"/>
      <c r="G70" s="1"/>
      <c r="H70" s="1"/>
      <c r="I70" s="1"/>
      <c r="J70" s="1"/>
      <c r="K70" s="1" t="s">
        <v>48</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3" ht="15" customHeight="1" x14ac:dyDescent="0.25">
      <c r="A71" s="1"/>
      <c r="B71" s="1"/>
      <c r="C71" s="1"/>
      <c r="D71" s="1"/>
      <c r="E71" s="1"/>
      <c r="F71" s="1"/>
      <c r="G71" s="1"/>
      <c r="H71" s="1"/>
      <c r="I71" s="1"/>
      <c r="J71" s="1"/>
      <c r="K71" s="1" t="s">
        <v>49</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43" ht="15" customHeight="1" x14ac:dyDescent="0.25">
      <c r="A72" s="1"/>
      <c r="B72" s="1"/>
      <c r="C72" s="1"/>
      <c r="D72" s="1"/>
      <c r="E72" s="1"/>
      <c r="F72" s="1"/>
      <c r="G72" s="1"/>
      <c r="H72" s="1"/>
      <c r="I72" s="1"/>
      <c r="J72" s="1"/>
      <c r="K72" s="1" t="s">
        <v>50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43" x14ac:dyDescent="0.25">
      <c r="A73" s="1"/>
      <c r="B73" s="1"/>
      <c r="C73" s="1"/>
      <c r="D73" s="1"/>
      <c r="E73" s="1"/>
      <c r="F73" s="1"/>
      <c r="G73" s="1"/>
      <c r="H73" s="1"/>
      <c r="I73" s="1"/>
      <c r="J73" s="1"/>
      <c r="K73" s="1"/>
      <c r="L73" s="1"/>
      <c r="M73" s="1" t="s">
        <v>51</v>
      </c>
      <c r="N73" s="1"/>
      <c r="O73" s="1"/>
      <c r="P73" s="1"/>
      <c r="Q73" s="1"/>
      <c r="R73" s="1"/>
      <c r="S73" s="1"/>
      <c r="T73" s="1"/>
      <c r="U73" s="1"/>
      <c r="V73" s="1"/>
      <c r="W73" s="1"/>
      <c r="X73" s="1" t="s">
        <v>52</v>
      </c>
      <c r="Y73" s="1"/>
      <c r="Z73" s="1"/>
      <c r="AA73" s="1"/>
      <c r="AB73" s="1"/>
      <c r="AC73" s="1"/>
      <c r="AD73" s="1"/>
      <c r="AE73" s="1"/>
      <c r="AF73" s="1"/>
      <c r="AG73" s="1"/>
      <c r="AH73" s="1"/>
      <c r="AI73" s="1"/>
      <c r="AJ73" s="1"/>
      <c r="AK73" s="1"/>
      <c r="AL73" s="1"/>
    </row>
    <row r="74" spans="1:43"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Q74" s="26" t="s">
        <v>93</v>
      </c>
    </row>
    <row r="75" spans="1:43" ht="15" customHeight="1" x14ac:dyDescent="0.25">
      <c r="A75" s="1"/>
      <c r="B75" s="10" t="s">
        <v>97</v>
      </c>
      <c r="C75" s="1"/>
      <c r="D75" s="1"/>
      <c r="E75" s="1"/>
      <c r="F75" s="1"/>
      <c r="H75" s="1"/>
      <c r="I75" s="1"/>
      <c r="K75" s="1" t="s">
        <v>98</v>
      </c>
      <c r="L75" s="1"/>
      <c r="M75" s="1"/>
      <c r="N75" s="1"/>
      <c r="O75" s="1"/>
      <c r="P75" s="1"/>
      <c r="Q75" s="1"/>
      <c r="R75" s="1" t="s">
        <v>99</v>
      </c>
      <c r="S75" s="1"/>
      <c r="T75" s="1"/>
      <c r="U75" s="1"/>
      <c r="V75" s="147"/>
      <c r="W75" s="147"/>
      <c r="X75" s="147"/>
      <c r="Y75" s="1" t="s">
        <v>53</v>
      </c>
      <c r="Z75" s="1"/>
      <c r="AA75" s="1"/>
      <c r="AB75" s="1"/>
      <c r="AC75" s="1" t="s">
        <v>100</v>
      </c>
      <c r="AD75" s="1"/>
      <c r="AE75" s="1"/>
      <c r="AF75" s="1"/>
      <c r="AG75" s="1"/>
      <c r="AH75" s="147"/>
      <c r="AI75" s="147"/>
      <c r="AJ75" s="1" t="s">
        <v>54</v>
      </c>
      <c r="AK75" s="1"/>
      <c r="AL75" s="1"/>
      <c r="AQ75" s="26" t="s">
        <v>56</v>
      </c>
    </row>
    <row r="76" spans="1:43" ht="15" customHeight="1" x14ac:dyDescent="0.25">
      <c r="A76" s="1"/>
      <c r="B76" s="1"/>
      <c r="C76" s="1"/>
      <c r="D76" s="1"/>
      <c r="E76" s="1"/>
      <c r="F76" s="1"/>
      <c r="G76" s="1"/>
      <c r="H76" s="1"/>
      <c r="I76" s="1"/>
      <c r="J76" s="1"/>
      <c r="K76" s="1" t="s">
        <v>246</v>
      </c>
      <c r="L76" s="1"/>
      <c r="M76" s="1"/>
      <c r="N76" s="1"/>
      <c r="O76" s="1"/>
      <c r="P76" s="1"/>
      <c r="Q76" s="1"/>
      <c r="R76" s="1" t="s">
        <v>99</v>
      </c>
      <c r="S76" s="1"/>
      <c r="T76" s="1"/>
      <c r="U76" s="1"/>
      <c r="V76" s="226"/>
      <c r="W76" s="226"/>
      <c r="X76" s="226"/>
      <c r="Y76" s="1" t="s">
        <v>53</v>
      </c>
      <c r="Z76" s="1"/>
      <c r="AA76" s="1"/>
      <c r="AB76" s="1"/>
      <c r="AC76" s="1" t="s">
        <v>100</v>
      </c>
      <c r="AD76" s="1"/>
      <c r="AE76" s="1"/>
      <c r="AF76" s="1"/>
      <c r="AG76" s="1"/>
      <c r="AH76" s="147"/>
      <c r="AI76" s="147"/>
      <c r="AJ76" s="1" t="s">
        <v>54</v>
      </c>
      <c r="AK76" s="1"/>
      <c r="AL76" s="1"/>
      <c r="AQ76" s="26" t="s">
        <v>57</v>
      </c>
    </row>
    <row r="77" spans="1:43" ht="15" customHeight="1" x14ac:dyDescent="0.25">
      <c r="A77" s="1"/>
      <c r="B77" s="1"/>
      <c r="C77" s="1"/>
      <c r="D77" s="1"/>
      <c r="E77" s="1"/>
      <c r="F77" s="1"/>
      <c r="G77" s="1"/>
      <c r="H77" s="1"/>
      <c r="I77" s="1"/>
      <c r="K77" s="1"/>
      <c r="L77" s="1"/>
      <c r="M77" s="1"/>
      <c r="O77" s="1"/>
      <c r="P77" s="1"/>
      <c r="Q77" s="1"/>
      <c r="R77" s="1"/>
      <c r="S77" s="1"/>
      <c r="T77" s="1"/>
      <c r="U77" s="1"/>
      <c r="V77" s="1"/>
      <c r="W77" s="1"/>
      <c r="X77" s="1"/>
      <c r="Y77" s="1"/>
      <c r="Z77" s="1"/>
      <c r="AA77" s="1"/>
      <c r="AB77" s="1"/>
      <c r="AC77" s="1"/>
      <c r="AD77" s="1"/>
      <c r="AE77" s="1"/>
      <c r="AF77" s="1"/>
      <c r="AG77" s="1"/>
      <c r="AH77" s="1"/>
      <c r="AI77" s="1"/>
      <c r="AJ77" s="1"/>
      <c r="AK77" s="1"/>
      <c r="AL77" s="1"/>
      <c r="AQ77" s="26" t="s">
        <v>59</v>
      </c>
    </row>
    <row r="78" spans="1:43" ht="15" customHeight="1" x14ac:dyDescent="0.25">
      <c r="A78" s="1"/>
      <c r="B78" s="1" t="s">
        <v>101</v>
      </c>
      <c r="C78" s="1"/>
      <c r="D78" s="1"/>
      <c r="E78" s="1"/>
      <c r="F78" s="1"/>
      <c r="G78" s="1"/>
      <c r="H78" s="1"/>
      <c r="I78" s="1"/>
      <c r="J78" s="46"/>
      <c r="K78" s="46"/>
      <c r="L78" s="227"/>
      <c r="M78" s="227"/>
      <c r="N78" s="227"/>
      <c r="O78" s="1" t="s">
        <v>55</v>
      </c>
      <c r="P78" s="1"/>
      <c r="Q78" s="1"/>
      <c r="R78" s="1"/>
      <c r="S78" s="1"/>
      <c r="T78" s="1"/>
      <c r="U78" s="1"/>
      <c r="V78" s="1"/>
      <c r="W78" s="9"/>
      <c r="X78" s="9"/>
      <c r="Y78" s="1"/>
      <c r="Z78" s="1"/>
      <c r="AA78" s="1"/>
      <c r="AB78" s="1"/>
      <c r="AC78" s="1"/>
      <c r="AD78" s="1"/>
      <c r="AE78" s="1"/>
      <c r="AF78" s="1"/>
      <c r="AG78" s="1"/>
      <c r="AH78" s="1"/>
      <c r="AI78" s="1"/>
      <c r="AJ78" s="1"/>
      <c r="AK78" s="1"/>
      <c r="AL78" s="1"/>
      <c r="AQ78" s="26" t="s">
        <v>86</v>
      </c>
    </row>
    <row r="79" spans="1:43" ht="15" customHeight="1" x14ac:dyDescent="0.25">
      <c r="A79" s="1"/>
      <c r="B79" s="10" t="s">
        <v>253</v>
      </c>
      <c r="C79" s="2"/>
      <c r="D79" s="3"/>
      <c r="E79" s="3"/>
      <c r="F79" s="3"/>
      <c r="G79" s="1"/>
      <c r="H79" s="3"/>
      <c r="I79" s="3"/>
      <c r="J79" s="3"/>
      <c r="K79" s="3"/>
      <c r="L79" s="3"/>
      <c r="M79" s="3"/>
      <c r="N79" s="4"/>
      <c r="O79" s="4"/>
      <c r="P79" s="4"/>
      <c r="Q79" s="4"/>
      <c r="R79" s="4"/>
      <c r="S79" s="4"/>
      <c r="T79" s="4"/>
      <c r="U79" s="4"/>
      <c r="V79" s="5"/>
      <c r="W79" s="5"/>
      <c r="X79" s="5"/>
      <c r="Y79" s="5"/>
      <c r="Z79" s="5"/>
      <c r="AA79" s="5"/>
      <c r="AB79" s="5"/>
      <c r="AC79" s="5"/>
      <c r="AD79" s="5"/>
      <c r="AE79" s="5"/>
      <c r="AF79" s="5"/>
      <c r="AG79" s="5"/>
      <c r="AH79" s="5"/>
      <c r="AI79" s="5"/>
      <c r="AJ79" s="5"/>
      <c r="AK79" s="5"/>
      <c r="AL79" s="1"/>
    </row>
    <row r="80" spans="1:43" ht="15" customHeight="1" x14ac:dyDescent="0.25">
      <c r="A80" s="1"/>
      <c r="B80" s="1" t="s">
        <v>102</v>
      </c>
      <c r="C80" s="2"/>
      <c r="D80" s="3"/>
      <c r="E80" s="3"/>
      <c r="F80" s="3"/>
      <c r="G80" s="3"/>
      <c r="H80" s="3"/>
      <c r="I80" s="3"/>
      <c r="J80" s="3"/>
      <c r="K80" s="228" t="s">
        <v>93</v>
      </c>
      <c r="L80" s="228"/>
      <c r="M80" s="228"/>
      <c r="N80" s="228"/>
      <c r="O80" s="228"/>
      <c r="P80" s="228"/>
      <c r="Q80" s="228"/>
      <c r="R80" s="228"/>
      <c r="S80" s="228"/>
      <c r="T80" s="228"/>
      <c r="U80" s="228"/>
      <c r="V80" s="228"/>
      <c r="W80" s="228"/>
      <c r="X80" s="228"/>
      <c r="Y80" s="228"/>
      <c r="Z80" s="228"/>
      <c r="AA80" s="228"/>
      <c r="AB80" s="228"/>
      <c r="AC80" s="17" t="str">
        <f>IF(AP82=1,"Joindre justification","")</f>
        <v/>
      </c>
      <c r="AD80" s="5"/>
      <c r="AF80" s="5"/>
      <c r="AG80" s="5"/>
      <c r="AH80" s="5"/>
      <c r="AI80" s="5"/>
      <c r="AJ80" s="5"/>
      <c r="AK80" s="5"/>
      <c r="AL80" s="1"/>
      <c r="AN80" s="26">
        <f>IF(AND(K80&lt;&gt;"choisir s.v.p. :",K80&lt;&gt;"protection solaire extérieure"),1,0)</f>
        <v>0</v>
      </c>
    </row>
    <row r="81" spans="1:47" ht="15" customHeight="1" x14ac:dyDescent="0.25">
      <c r="A81" s="1"/>
      <c r="B81" s="21" t="s">
        <v>58</v>
      </c>
      <c r="C81" s="9"/>
      <c r="D81" s="1"/>
      <c r="E81" s="1"/>
      <c r="F81" s="1"/>
      <c r="G81" s="1"/>
      <c r="H81" s="1"/>
      <c r="I81" s="1"/>
      <c r="J81" s="1"/>
      <c r="K81" s="1" t="s">
        <v>105</v>
      </c>
      <c r="L81" s="1"/>
      <c r="M81" s="1"/>
      <c r="N81" s="1"/>
      <c r="O81" s="1"/>
      <c r="P81" s="1"/>
      <c r="Q81" s="1"/>
      <c r="R81" s="1"/>
      <c r="S81" s="137"/>
      <c r="T81" s="137"/>
      <c r="U81" s="137"/>
      <c r="V81" s="137"/>
      <c r="W81" s="137"/>
      <c r="X81" s="137"/>
      <c r="Y81" s="137"/>
      <c r="Z81" s="137"/>
      <c r="AA81" s="137"/>
      <c r="AB81" s="137"/>
      <c r="AC81" s="137"/>
      <c r="AD81" s="137"/>
      <c r="AE81" s="137"/>
      <c r="AF81" s="137"/>
      <c r="AG81" s="137"/>
      <c r="AH81" s="137"/>
      <c r="AI81" s="137"/>
      <c r="AJ81" s="1"/>
      <c r="AK81" s="1"/>
      <c r="AL81" s="1"/>
      <c r="AQ81" s="26" t="s">
        <v>93</v>
      </c>
    </row>
    <row r="82" spans="1:47" ht="15" customHeight="1" x14ac:dyDescent="0.25">
      <c r="A82" s="1"/>
      <c r="B82" s="9"/>
      <c r="C82" s="9"/>
      <c r="D82" s="9"/>
      <c r="E82" s="9"/>
      <c r="F82" s="9"/>
      <c r="G82" s="9"/>
      <c r="H82" s="9"/>
      <c r="I82" s="9"/>
      <c r="J82" s="9"/>
      <c r="K82" s="9"/>
      <c r="L82" s="9"/>
      <c r="M82" s="9"/>
      <c r="N82" s="9"/>
      <c r="O82" s="9"/>
      <c r="P82" s="9"/>
      <c r="Q82" s="9"/>
      <c r="R82" s="9"/>
      <c r="S82" s="44" t="str">
        <f>IF(S81&lt;&gt;0,"Joindre justification","")</f>
        <v/>
      </c>
      <c r="T82" s="9"/>
      <c r="U82" s="9"/>
      <c r="V82" s="9"/>
      <c r="W82" s="9"/>
      <c r="X82" s="9"/>
      <c r="Y82" s="9"/>
      <c r="Z82" s="9"/>
      <c r="AA82" s="9"/>
      <c r="AB82" s="9"/>
      <c r="AC82" s="9"/>
      <c r="AD82" s="9"/>
      <c r="AE82" s="9"/>
      <c r="AF82" s="9"/>
      <c r="AG82" s="9"/>
      <c r="AH82" s="9"/>
      <c r="AI82" s="9"/>
      <c r="AJ82" s="9"/>
      <c r="AK82" s="9"/>
      <c r="AL82" s="1"/>
      <c r="AQ82" s="26" t="s">
        <v>60</v>
      </c>
    </row>
    <row r="83" spans="1:47" ht="15" customHeight="1" x14ac:dyDescent="0.25">
      <c r="A83" s="1"/>
      <c r="B83" s="9" t="s">
        <v>103</v>
      </c>
      <c r="C83" s="9"/>
      <c r="D83" s="9"/>
      <c r="E83" s="9"/>
      <c r="F83" s="9"/>
      <c r="G83" s="9"/>
      <c r="H83" s="9"/>
      <c r="I83" s="9"/>
      <c r="J83" s="9"/>
      <c r="K83" s="228" t="s">
        <v>93</v>
      </c>
      <c r="L83" s="228"/>
      <c r="M83" s="228"/>
      <c r="N83" s="228"/>
      <c r="O83" s="228"/>
      <c r="P83" s="228"/>
      <c r="Q83" s="228"/>
      <c r="R83" s="228"/>
      <c r="S83" s="228"/>
      <c r="T83" s="228"/>
      <c r="U83" s="228"/>
      <c r="V83" s="228"/>
      <c r="W83" s="228"/>
      <c r="X83" s="228"/>
      <c r="Y83" s="228"/>
      <c r="Z83" s="228"/>
      <c r="AA83" s="228"/>
      <c r="AB83" s="228"/>
      <c r="AC83" s="9"/>
      <c r="AD83" s="9"/>
      <c r="AE83" s="9"/>
      <c r="AF83" s="9"/>
      <c r="AG83" s="9"/>
      <c r="AH83" s="9"/>
      <c r="AI83" s="9"/>
      <c r="AJ83" s="9"/>
      <c r="AK83" s="9"/>
      <c r="AL83" s="1"/>
      <c r="AN83" s="26">
        <f>IF(K83="autre",1,0)</f>
        <v>0</v>
      </c>
      <c r="AQ83" s="26" t="s">
        <v>87</v>
      </c>
    </row>
    <row r="84" spans="1:47" ht="15" customHeight="1" x14ac:dyDescent="0.25">
      <c r="A84" s="1"/>
      <c r="B84" s="9"/>
      <c r="C84" s="9"/>
      <c r="D84" s="9"/>
      <c r="E84" s="9"/>
      <c r="F84" s="9"/>
      <c r="G84" s="9"/>
      <c r="H84" s="9"/>
      <c r="I84" s="9"/>
      <c r="J84" s="9"/>
      <c r="K84" s="9" t="s">
        <v>106</v>
      </c>
      <c r="L84" s="9"/>
      <c r="M84" s="9"/>
      <c r="N84" s="9"/>
      <c r="O84" s="9"/>
      <c r="P84" s="22"/>
      <c r="Q84" s="22"/>
      <c r="R84" s="22"/>
      <c r="S84" s="137"/>
      <c r="T84" s="137"/>
      <c r="U84" s="137"/>
      <c r="V84" s="137"/>
      <c r="W84" s="137"/>
      <c r="X84" s="137"/>
      <c r="Y84" s="137"/>
      <c r="Z84" s="137"/>
      <c r="AA84" s="137"/>
      <c r="AB84" s="137"/>
      <c r="AC84" s="137"/>
      <c r="AD84" s="137"/>
      <c r="AE84" s="137"/>
      <c r="AF84" s="137"/>
      <c r="AG84" s="137"/>
      <c r="AH84" s="137"/>
      <c r="AI84" s="137"/>
      <c r="AJ84" s="9"/>
      <c r="AK84" s="1"/>
      <c r="AL84" s="1"/>
    </row>
    <row r="85" spans="1:47" ht="20.100000000000001" customHeight="1" x14ac:dyDescent="0.25">
      <c r="A85" s="1"/>
      <c r="B85" s="1"/>
      <c r="C85" s="1"/>
      <c r="D85" s="1"/>
      <c r="E85" s="1"/>
      <c r="F85" s="1"/>
      <c r="G85" s="1"/>
      <c r="H85" s="1"/>
      <c r="I85" s="1"/>
      <c r="J85" s="1"/>
      <c r="K85" s="1"/>
      <c r="L85" s="1"/>
      <c r="M85" s="1"/>
      <c r="N85" s="1"/>
      <c r="O85" s="1"/>
      <c r="P85" s="1"/>
      <c r="Q85" s="1"/>
      <c r="R85" s="1"/>
      <c r="S85" s="44" t="str">
        <f>IF(S84&lt;&gt;0,"Joindre justification","")</f>
        <v/>
      </c>
      <c r="T85" s="1"/>
      <c r="U85" s="1"/>
      <c r="V85" s="1"/>
      <c r="W85" s="1"/>
      <c r="X85" s="1"/>
      <c r="Y85" s="1"/>
      <c r="Z85" s="1"/>
      <c r="AA85" s="1"/>
      <c r="AB85" s="1"/>
      <c r="AC85" s="1"/>
      <c r="AD85" s="1"/>
      <c r="AE85" s="1"/>
      <c r="AF85" s="1"/>
      <c r="AG85" s="1"/>
      <c r="AH85" s="1"/>
      <c r="AI85" s="1"/>
      <c r="AJ85" s="1"/>
      <c r="AK85" s="1"/>
      <c r="AL85" s="1"/>
      <c r="AQ85" s="26" t="s">
        <v>93</v>
      </c>
    </row>
    <row r="86" spans="1:47" ht="15" customHeight="1" x14ac:dyDescent="0.25">
      <c r="A86" s="1"/>
      <c r="B86" s="9" t="s">
        <v>104</v>
      </c>
      <c r="C86" s="9"/>
      <c r="D86" s="1"/>
      <c r="E86" s="1"/>
      <c r="F86" s="1"/>
      <c r="G86" s="1"/>
      <c r="H86" s="1"/>
      <c r="I86" s="1"/>
      <c r="J86" s="1"/>
      <c r="K86" s="228" t="s">
        <v>93</v>
      </c>
      <c r="L86" s="228"/>
      <c r="M86" s="228"/>
      <c r="N86" s="228"/>
      <c r="O86" s="228"/>
      <c r="P86" s="228"/>
      <c r="Q86" s="228"/>
      <c r="R86" s="228"/>
      <c r="S86" s="228"/>
      <c r="T86" s="228"/>
      <c r="U86" s="228"/>
      <c r="V86" s="228"/>
      <c r="W86" s="228"/>
      <c r="X86" s="228"/>
      <c r="Y86" s="228"/>
      <c r="Z86" s="228"/>
      <c r="AA86" s="228"/>
      <c r="AB86" s="228"/>
      <c r="AC86" s="1"/>
      <c r="AD86" s="1"/>
      <c r="AE86" s="1"/>
      <c r="AF86" s="1"/>
      <c r="AG86" s="1"/>
      <c r="AH86" s="1"/>
      <c r="AI86" s="1"/>
      <c r="AJ86" s="1"/>
      <c r="AK86" s="1"/>
      <c r="AL86" s="1"/>
      <c r="AN86" s="26">
        <f>IF(K87="pas d'allègement justifié selon OcEne art.28",1,0)</f>
        <v>0</v>
      </c>
      <c r="AQ86" s="26" t="s">
        <v>61</v>
      </c>
    </row>
    <row r="87" spans="1:47" ht="15" customHeight="1" x14ac:dyDescent="0.25">
      <c r="A87" s="1"/>
      <c r="B87" s="9"/>
      <c r="C87" s="9"/>
      <c r="D87" s="9"/>
      <c r="E87" s="9"/>
      <c r="F87" s="9"/>
      <c r="G87" s="9"/>
      <c r="H87" s="9"/>
      <c r="I87" s="9"/>
      <c r="J87" s="9"/>
      <c r="K87" s="239" t="s">
        <v>93</v>
      </c>
      <c r="L87" s="239"/>
      <c r="M87" s="239"/>
      <c r="N87" s="239"/>
      <c r="O87" s="239"/>
      <c r="P87" s="239"/>
      <c r="Q87" s="239"/>
      <c r="R87" s="239"/>
      <c r="S87" s="239"/>
      <c r="T87" s="239"/>
      <c r="U87" s="239"/>
      <c r="V87" s="239"/>
      <c r="W87" s="239"/>
      <c r="X87" s="239"/>
      <c r="Y87" s="239"/>
      <c r="Z87" s="239"/>
      <c r="AA87" s="239"/>
      <c r="AB87" s="239"/>
      <c r="AC87" s="239"/>
      <c r="AD87" s="239"/>
      <c r="AE87" s="239"/>
      <c r="AF87" s="46"/>
      <c r="AG87" s="46"/>
      <c r="AH87" s="46"/>
      <c r="AI87" s="46"/>
      <c r="AJ87" s="9"/>
      <c r="AK87" s="9"/>
      <c r="AL87" s="1"/>
      <c r="AQ87" s="26" t="s">
        <v>112</v>
      </c>
    </row>
    <row r="88" spans="1:47" ht="15" customHeight="1" thickBot="1" x14ac:dyDescent="0.3">
      <c r="A88" s="1"/>
      <c r="B88" s="23"/>
      <c r="C88" s="23"/>
      <c r="D88" s="23"/>
      <c r="E88" s="23"/>
      <c r="F88" s="23"/>
      <c r="G88" s="23"/>
      <c r="H88" s="23"/>
      <c r="I88" s="23"/>
      <c r="J88" s="26"/>
      <c r="K88" s="44" t="str">
        <f>IF(K87=AQ106,"Couverture de l'énergie électrique supplémentaire requise - fournir EN-VS-104","")</f>
        <v/>
      </c>
      <c r="M88" s="23"/>
      <c r="N88" s="23"/>
      <c r="O88" s="23"/>
      <c r="P88" s="23"/>
      <c r="Q88" s="23"/>
      <c r="R88" s="23"/>
      <c r="S88" s="26"/>
      <c r="T88" s="23"/>
      <c r="U88" s="23"/>
      <c r="V88" s="23"/>
      <c r="W88" s="23"/>
      <c r="X88" s="23"/>
      <c r="Y88" s="23"/>
      <c r="Z88" s="23"/>
      <c r="AA88" s="23"/>
      <c r="AB88" s="23"/>
      <c r="AC88" s="23"/>
      <c r="AD88" s="23"/>
      <c r="AE88" s="23"/>
      <c r="AF88" s="23"/>
      <c r="AG88" s="23"/>
      <c r="AH88" s="23"/>
      <c r="AI88" s="23"/>
      <c r="AJ88" s="23"/>
      <c r="AK88" s="274" t="str">
        <f>IF(AU91=TRUE,"Info: ce motif n'est valable que pour les catégories habitat","")</f>
        <v/>
      </c>
      <c r="AL88" s="1"/>
      <c r="AQ88" s="26" t="s">
        <v>113</v>
      </c>
    </row>
    <row r="89" spans="1:47" ht="15" customHeight="1" x14ac:dyDescent="0.25">
      <c r="A89" s="1"/>
      <c r="B89" s="229" t="s">
        <v>299</v>
      </c>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1"/>
      <c r="AQ89" s="26" t="s">
        <v>114</v>
      </c>
    </row>
    <row r="90" spans="1:47" ht="15" customHeight="1" x14ac:dyDescent="0.25">
      <c r="A90" s="1"/>
      <c r="B90" s="230"/>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2"/>
      <c r="AL90" s="1"/>
    </row>
    <row r="91" spans="1:47" ht="15" customHeight="1" x14ac:dyDescent="0.25">
      <c r="A91" s="1"/>
      <c r="B91" s="233"/>
      <c r="C91" s="234"/>
      <c r="D91" s="234"/>
      <c r="E91" s="234"/>
      <c r="F91" s="234"/>
      <c r="G91" s="234"/>
      <c r="H91" s="234"/>
      <c r="I91" s="234"/>
      <c r="J91" s="234"/>
      <c r="K91" s="234"/>
      <c r="L91" s="234"/>
      <c r="M91" s="234"/>
      <c r="N91" s="234"/>
      <c r="O91" s="234"/>
      <c r="P91" s="234"/>
      <c r="Q91" s="234"/>
      <c r="R91" s="234"/>
      <c r="S91" s="234"/>
      <c r="T91" s="234"/>
      <c r="U91" s="234"/>
      <c r="V91" s="234"/>
      <c r="W91" s="234"/>
      <c r="X91" s="234"/>
      <c r="Y91" s="234"/>
      <c r="Z91" s="234"/>
      <c r="AA91" s="234"/>
      <c r="AB91" s="234"/>
      <c r="AC91" s="234"/>
      <c r="AD91" s="234"/>
      <c r="AE91" s="234"/>
      <c r="AF91" s="234"/>
      <c r="AG91" s="234"/>
      <c r="AH91" s="234"/>
      <c r="AI91" s="234"/>
      <c r="AJ91" s="234"/>
      <c r="AK91" s="235"/>
      <c r="AL91" s="1"/>
      <c r="AU91" s="26" t="b">
        <f>IF(K87="PAC rév. dans habitat sans éléments actifs supplémentaires d’émission de froid",TRUE,FALSE)</f>
        <v>0</v>
      </c>
    </row>
    <row r="92" spans="1:47" ht="15" customHeight="1" x14ac:dyDescent="0.25">
      <c r="A92" s="1"/>
      <c r="B92" s="233"/>
      <c r="C92" s="234"/>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5"/>
      <c r="AL92" s="1"/>
    </row>
    <row r="93" spans="1:47" ht="15" customHeight="1" x14ac:dyDescent="0.25">
      <c r="A93" s="1"/>
      <c r="B93" s="233"/>
      <c r="C93" s="234"/>
      <c r="D93" s="234"/>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235"/>
      <c r="AL93" s="1"/>
    </row>
    <row r="94" spans="1:47" ht="15" customHeight="1" x14ac:dyDescent="0.25">
      <c r="A94" s="1"/>
      <c r="B94" s="233"/>
      <c r="C94" s="234"/>
      <c r="D94" s="234"/>
      <c r="E94" s="234"/>
      <c r="F94" s="234"/>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c r="AE94" s="234"/>
      <c r="AF94" s="234"/>
      <c r="AG94" s="234"/>
      <c r="AH94" s="234"/>
      <c r="AI94" s="234"/>
      <c r="AJ94" s="234"/>
      <c r="AK94" s="235"/>
      <c r="AL94" s="1"/>
    </row>
    <row r="95" spans="1:47" ht="15" customHeight="1" x14ac:dyDescent="0.25">
      <c r="A95" s="1"/>
      <c r="B95" s="236"/>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8"/>
      <c r="AL95" s="1"/>
    </row>
    <row r="96" spans="1:47" ht="18" customHeight="1" x14ac:dyDescent="0.25">
      <c r="B96" s="37"/>
      <c r="C96" s="38"/>
      <c r="D96" s="39" t="s">
        <v>84</v>
      </c>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40"/>
      <c r="AL96" s="1"/>
      <c r="AQ96" s="26" t="s">
        <v>111</v>
      </c>
    </row>
    <row r="97" spans="1:45" ht="18" customHeight="1" x14ac:dyDescent="0.25">
      <c r="A97" s="1"/>
      <c r="B97" s="37"/>
      <c r="C97" s="38"/>
      <c r="D97" s="73" t="s">
        <v>279</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40"/>
      <c r="AL97" s="1"/>
      <c r="AQ97" s="49" t="s">
        <v>115</v>
      </c>
    </row>
    <row r="98" spans="1:45" ht="18" customHeight="1" x14ac:dyDescent="0.25">
      <c r="A98" s="1"/>
      <c r="B98" s="37"/>
      <c r="C98" s="38"/>
      <c r="D98" s="39" t="s">
        <v>309</v>
      </c>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40"/>
      <c r="AL98" s="1"/>
      <c r="AQ98" s="50" t="s">
        <v>93</v>
      </c>
    </row>
    <row r="99" spans="1:45" ht="18" customHeight="1" x14ac:dyDescent="0.25">
      <c r="A99" s="1"/>
      <c r="B99" s="37"/>
      <c r="C99" s="38"/>
      <c r="D99" s="67" t="s">
        <v>282</v>
      </c>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40"/>
      <c r="AL99" s="1"/>
      <c r="AQ99" s="50" t="s">
        <v>314</v>
      </c>
    </row>
    <row r="100" spans="1:45" ht="18" customHeight="1" x14ac:dyDescent="0.25">
      <c r="A100" s="1"/>
      <c r="B100" s="41"/>
      <c r="C100" s="42"/>
      <c r="D100" s="68" t="s">
        <v>280</v>
      </c>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3"/>
      <c r="AL100" s="1"/>
      <c r="AQ100" s="50" t="s">
        <v>116</v>
      </c>
    </row>
    <row r="101" spans="1:45" ht="17.45" customHeight="1" thickBot="1" x14ac:dyDescent="0.3">
      <c r="A101" s="1"/>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1"/>
      <c r="AQ101" s="50" t="s">
        <v>117</v>
      </c>
    </row>
    <row r="102" spans="1:45" ht="17.4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Q102" s="50" t="s">
        <v>118</v>
      </c>
    </row>
    <row r="103" spans="1:45" ht="17.45" customHeight="1" x14ac:dyDescent="0.25">
      <c r="A103" s="1"/>
      <c r="B103" s="212" t="s">
        <v>62</v>
      </c>
      <c r="C103" s="212"/>
      <c r="D103" s="212"/>
      <c r="E103" s="212"/>
      <c r="F103" s="212"/>
      <c r="G103" s="213"/>
      <c r="H103" s="214" t="s">
        <v>63</v>
      </c>
      <c r="I103" s="215"/>
      <c r="J103" s="215"/>
      <c r="K103" s="215"/>
      <c r="L103" s="215"/>
      <c r="M103" s="215"/>
      <c r="N103" s="215"/>
      <c r="O103" s="215"/>
      <c r="P103" s="215"/>
      <c r="Q103" s="215"/>
      <c r="R103" s="215"/>
      <c r="S103" s="215"/>
      <c r="T103" s="215"/>
      <c r="U103" s="215"/>
      <c r="V103" s="216"/>
      <c r="W103" s="220" t="s">
        <v>85</v>
      </c>
      <c r="X103" s="221"/>
      <c r="Y103" s="221"/>
      <c r="Z103" s="221"/>
      <c r="AA103" s="221"/>
      <c r="AB103" s="221"/>
      <c r="AC103" s="221"/>
      <c r="AD103" s="221"/>
      <c r="AE103" s="221"/>
      <c r="AF103" s="221"/>
      <c r="AG103" s="221"/>
      <c r="AH103" s="221"/>
      <c r="AI103" s="221"/>
      <c r="AJ103" s="221"/>
      <c r="AK103" s="222"/>
      <c r="AL103" s="1"/>
      <c r="AQ103" s="50" t="s">
        <v>119</v>
      </c>
    </row>
    <row r="104" spans="1:45" ht="17.45" customHeight="1" x14ac:dyDescent="0.25">
      <c r="A104" s="1"/>
      <c r="B104" s="24"/>
      <c r="C104" s="24"/>
      <c r="D104" s="24"/>
      <c r="E104" s="24"/>
      <c r="F104" s="24"/>
      <c r="G104" s="24"/>
      <c r="H104" s="217"/>
      <c r="I104" s="218"/>
      <c r="J104" s="218"/>
      <c r="K104" s="218"/>
      <c r="L104" s="218"/>
      <c r="M104" s="218"/>
      <c r="N104" s="218"/>
      <c r="O104" s="218"/>
      <c r="P104" s="218"/>
      <c r="Q104" s="218"/>
      <c r="R104" s="218"/>
      <c r="S104" s="218"/>
      <c r="T104" s="218"/>
      <c r="U104" s="218"/>
      <c r="V104" s="219"/>
      <c r="W104" s="223"/>
      <c r="X104" s="224"/>
      <c r="Y104" s="224"/>
      <c r="Z104" s="224"/>
      <c r="AA104" s="224"/>
      <c r="AB104" s="224"/>
      <c r="AC104" s="224"/>
      <c r="AD104" s="224"/>
      <c r="AE104" s="224"/>
      <c r="AF104" s="224"/>
      <c r="AG104" s="224"/>
      <c r="AH104" s="224"/>
      <c r="AI104" s="224"/>
      <c r="AJ104" s="224"/>
      <c r="AK104" s="225"/>
      <c r="AL104" s="1"/>
      <c r="AQ104" s="50" t="s">
        <v>120</v>
      </c>
    </row>
    <row r="105" spans="1:45" ht="17.45" customHeight="1" x14ac:dyDescent="0.25">
      <c r="A105" s="1"/>
      <c r="B105" s="25"/>
      <c r="C105" s="146" t="s">
        <v>64</v>
      </c>
      <c r="D105" s="146"/>
      <c r="E105" s="146"/>
      <c r="F105" s="146"/>
      <c r="G105" s="242"/>
      <c r="H105" s="243"/>
      <c r="I105" s="244"/>
      <c r="J105" s="244"/>
      <c r="K105" s="244"/>
      <c r="L105" s="244"/>
      <c r="M105" s="244"/>
      <c r="N105" s="244"/>
      <c r="O105" s="244"/>
      <c r="P105" s="244"/>
      <c r="Q105" s="244"/>
      <c r="R105" s="244"/>
      <c r="S105" s="244"/>
      <c r="T105" s="244"/>
      <c r="U105" s="244"/>
      <c r="V105" s="245"/>
      <c r="W105" s="249"/>
      <c r="X105" s="250"/>
      <c r="Y105" s="250"/>
      <c r="Z105" s="250"/>
      <c r="AA105" s="250"/>
      <c r="AB105" s="250"/>
      <c r="AC105" s="250"/>
      <c r="AD105" s="250"/>
      <c r="AE105" s="250"/>
      <c r="AF105" s="250"/>
      <c r="AG105" s="250"/>
      <c r="AH105" s="250"/>
      <c r="AI105" s="250"/>
      <c r="AJ105" s="250"/>
      <c r="AK105" s="251"/>
      <c r="AL105" s="1"/>
      <c r="AQ105" s="50" t="s">
        <v>121</v>
      </c>
    </row>
    <row r="106" spans="1:45" ht="17.45" customHeight="1" x14ac:dyDescent="0.25">
      <c r="A106" s="1"/>
      <c r="B106" s="25"/>
      <c r="C106" s="146"/>
      <c r="D106" s="146"/>
      <c r="E106" s="146"/>
      <c r="F106" s="146"/>
      <c r="G106" s="242"/>
      <c r="H106" s="246"/>
      <c r="I106" s="247"/>
      <c r="J106" s="247"/>
      <c r="K106" s="247"/>
      <c r="L106" s="247"/>
      <c r="M106" s="247"/>
      <c r="N106" s="247"/>
      <c r="O106" s="247"/>
      <c r="P106" s="247"/>
      <c r="Q106" s="247"/>
      <c r="R106" s="247"/>
      <c r="S106" s="247"/>
      <c r="T106" s="247"/>
      <c r="U106" s="247"/>
      <c r="V106" s="248"/>
      <c r="W106" s="252"/>
      <c r="X106" s="253"/>
      <c r="Y106" s="253"/>
      <c r="Z106" s="253"/>
      <c r="AA106" s="253"/>
      <c r="AB106" s="253"/>
      <c r="AC106" s="253"/>
      <c r="AD106" s="253"/>
      <c r="AE106" s="253"/>
      <c r="AF106" s="253"/>
      <c r="AG106" s="253"/>
      <c r="AH106" s="253"/>
      <c r="AI106" s="253"/>
      <c r="AJ106" s="253"/>
      <c r="AK106" s="254"/>
      <c r="AL106" s="1"/>
      <c r="AQ106" s="50" t="s">
        <v>122</v>
      </c>
    </row>
    <row r="107" spans="1:45" ht="17.45" customHeight="1" x14ac:dyDescent="0.25">
      <c r="A107" s="1"/>
      <c r="B107" s="9"/>
      <c r="C107" s="188" t="s">
        <v>65</v>
      </c>
      <c r="D107" s="188"/>
      <c r="E107" s="188"/>
      <c r="F107" s="188"/>
      <c r="G107" s="255"/>
      <c r="H107" s="256"/>
      <c r="I107" s="191"/>
      <c r="J107" s="191"/>
      <c r="K107" s="191"/>
      <c r="L107" s="191"/>
      <c r="M107" s="191"/>
      <c r="N107" s="191"/>
      <c r="O107" s="191"/>
      <c r="P107" s="191"/>
      <c r="Q107" s="191"/>
      <c r="R107" s="191"/>
      <c r="S107" s="191"/>
      <c r="T107" s="191"/>
      <c r="U107" s="191"/>
      <c r="V107" s="257"/>
      <c r="W107" s="258"/>
      <c r="X107" s="259"/>
      <c r="Y107" s="259"/>
      <c r="Z107" s="259"/>
      <c r="AA107" s="259"/>
      <c r="AB107" s="259"/>
      <c r="AC107" s="259"/>
      <c r="AD107" s="259"/>
      <c r="AE107" s="259"/>
      <c r="AF107" s="259"/>
      <c r="AG107" s="259"/>
      <c r="AH107" s="259"/>
      <c r="AI107" s="259"/>
      <c r="AJ107" s="259"/>
      <c r="AK107" s="260"/>
      <c r="AL107" s="1"/>
      <c r="AP107" s="26" t="s">
        <v>304</v>
      </c>
      <c r="AS107" s="26" t="str">
        <f>IF(OR(AD33&gt;12,U33&lt;&gt;0,AN41=2,AN42=2,AN43=2,K87=AQ106),"oui","non")</f>
        <v>non</v>
      </c>
    </row>
    <row r="108" spans="1:45" ht="16.5" customHeight="1" x14ac:dyDescent="0.25">
      <c r="A108" s="1"/>
      <c r="B108" s="9"/>
      <c r="C108" s="188" t="s">
        <v>66</v>
      </c>
      <c r="D108" s="188"/>
      <c r="E108" s="188"/>
      <c r="F108" s="188"/>
      <c r="G108" s="255"/>
      <c r="H108" s="256"/>
      <c r="I108" s="191"/>
      <c r="J108" s="191"/>
      <c r="K108" s="191"/>
      <c r="L108" s="191"/>
      <c r="M108" s="191"/>
      <c r="N108" s="191"/>
      <c r="O108" s="191"/>
      <c r="P108" s="191"/>
      <c r="Q108" s="191"/>
      <c r="R108" s="191"/>
      <c r="S108" s="191"/>
      <c r="T108" s="191"/>
      <c r="U108" s="191"/>
      <c r="V108" s="257"/>
      <c r="W108" s="258"/>
      <c r="X108" s="259"/>
      <c r="Y108" s="259"/>
      <c r="Z108" s="259"/>
      <c r="AA108" s="259"/>
      <c r="AB108" s="259"/>
      <c r="AC108" s="259"/>
      <c r="AD108" s="259"/>
      <c r="AE108" s="259"/>
      <c r="AF108" s="259"/>
      <c r="AG108" s="259"/>
      <c r="AH108" s="259"/>
      <c r="AI108" s="259"/>
      <c r="AJ108" s="259"/>
      <c r="AK108" s="260"/>
      <c r="AL108" s="1"/>
    </row>
    <row r="109" spans="1:45" ht="36.75" customHeight="1" x14ac:dyDescent="0.25">
      <c r="A109" s="1"/>
      <c r="B109" s="25"/>
      <c r="C109" s="146" t="s">
        <v>67</v>
      </c>
      <c r="D109" s="146"/>
      <c r="E109" s="146"/>
      <c r="F109" s="146"/>
      <c r="G109" s="242"/>
      <c r="H109" s="262"/>
      <c r="I109" s="263"/>
      <c r="J109" s="263"/>
      <c r="K109" s="263"/>
      <c r="L109" s="263"/>
      <c r="M109" s="263"/>
      <c r="N109" s="263"/>
      <c r="O109" s="263"/>
      <c r="P109" s="263"/>
      <c r="Q109" s="263"/>
      <c r="R109" s="263"/>
      <c r="S109" s="263"/>
      <c r="T109" s="263"/>
      <c r="U109" s="263"/>
      <c r="V109" s="264"/>
      <c r="W109" s="268"/>
      <c r="X109" s="269"/>
      <c r="Y109" s="269"/>
      <c r="Z109" s="269"/>
      <c r="AA109" s="269"/>
      <c r="AB109" s="269"/>
      <c r="AC109" s="269"/>
      <c r="AD109" s="269"/>
      <c r="AE109" s="269"/>
      <c r="AF109" s="269"/>
      <c r="AG109" s="269"/>
      <c r="AH109" s="269"/>
      <c r="AI109" s="269"/>
      <c r="AJ109" s="269"/>
      <c r="AK109" s="270"/>
      <c r="AL109" s="1"/>
    </row>
    <row r="110" spans="1:45" ht="16.5" customHeight="1" x14ac:dyDescent="0.25">
      <c r="A110" s="1"/>
      <c r="B110" s="25"/>
      <c r="C110" s="146"/>
      <c r="D110" s="146"/>
      <c r="E110" s="146"/>
      <c r="F110" s="146"/>
      <c r="G110" s="242"/>
      <c r="H110" s="265"/>
      <c r="I110" s="266"/>
      <c r="J110" s="266"/>
      <c r="K110" s="266"/>
      <c r="L110" s="266"/>
      <c r="M110" s="266"/>
      <c r="N110" s="266"/>
      <c r="O110" s="266"/>
      <c r="P110" s="266"/>
      <c r="Q110" s="266"/>
      <c r="R110" s="266"/>
      <c r="S110" s="266"/>
      <c r="T110" s="266"/>
      <c r="U110" s="266"/>
      <c r="V110" s="267"/>
      <c r="W110" s="271"/>
      <c r="X110" s="272"/>
      <c r="Y110" s="272"/>
      <c r="Z110" s="272"/>
      <c r="AA110" s="272"/>
      <c r="AB110" s="272"/>
      <c r="AC110" s="272"/>
      <c r="AD110" s="272"/>
      <c r="AE110" s="272"/>
      <c r="AF110" s="272"/>
      <c r="AG110" s="272"/>
      <c r="AH110" s="272"/>
      <c r="AI110" s="272"/>
      <c r="AJ110" s="272"/>
      <c r="AK110" s="273"/>
      <c r="AL110" s="1"/>
    </row>
    <row r="111" spans="1:45" ht="16.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70" t="s">
        <v>311</v>
      </c>
      <c r="AL111" s="1"/>
    </row>
    <row r="112" spans="1:45" ht="16.5" hidden="1"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6.5" hidden="1" customHeight="1" x14ac:dyDescent="0.25">
      <c r="A113" s="18"/>
      <c r="B113" s="261"/>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1"/>
      <c r="AL113" s="1"/>
    </row>
    <row r="114" spans="1:38" ht="16.5" hidden="1" customHeight="1" x14ac:dyDescent="0.25"/>
    <row r="115" spans="1:38" ht="16.5" hidden="1" customHeight="1" x14ac:dyDescent="0.25"/>
    <row r="116" spans="1:38" ht="16.5" hidden="1" customHeight="1" x14ac:dyDescent="0.25"/>
    <row r="117" spans="1:38" ht="16.5" hidden="1" customHeight="1" x14ac:dyDescent="0.25"/>
    <row r="118" spans="1:38" ht="16.5" hidden="1" customHeight="1" x14ac:dyDescent="0.25"/>
    <row r="119" spans="1:38" ht="16.5" hidden="1" customHeight="1" x14ac:dyDescent="0.25"/>
    <row r="120" spans="1:38" ht="16.5" hidden="1" customHeight="1" x14ac:dyDescent="0.25"/>
    <row r="121" spans="1:38" ht="16.5" hidden="1" customHeight="1" x14ac:dyDescent="0.25"/>
    <row r="122" spans="1:38" ht="16.5" hidden="1" customHeight="1" x14ac:dyDescent="0.25"/>
    <row r="123" spans="1:38" ht="16.5" hidden="1" customHeight="1" x14ac:dyDescent="0.25"/>
    <row r="124" spans="1:38" ht="16.5" hidden="1" customHeight="1" x14ac:dyDescent="0.25"/>
    <row r="125" spans="1:38" ht="16.5" hidden="1" customHeight="1" x14ac:dyDescent="0.25"/>
    <row r="126" spans="1:38" ht="16.5" hidden="1" customHeight="1" x14ac:dyDescent="0.25"/>
    <row r="127" spans="1:38" ht="16.5" hidden="1" customHeight="1" x14ac:dyDescent="0.25"/>
    <row r="128" spans="1:3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16.5" hidden="1" customHeight="1" x14ac:dyDescent="0.25"/>
    <row r="176" ht="16.5"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3"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08" ht="0" hidden="1" customHeight="1" x14ac:dyDescent="0.25"/>
    <row r="209" ht="0" hidden="1" customHeight="1" x14ac:dyDescent="0.25"/>
    <row r="213" ht="0" hidden="1" customHeight="1" x14ac:dyDescent="0.25"/>
    <row r="214"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1" ht="0" hidden="1" customHeight="1" x14ac:dyDescent="0.25"/>
    <row r="242" ht="0" hidden="1" customHeight="1" x14ac:dyDescent="0.25"/>
    <row r="249"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0" hidden="1" customHeight="1" x14ac:dyDescent="0.25"/>
    <row r="260" ht="0" hidden="1" customHeight="1" x14ac:dyDescent="0.25"/>
    <row r="263" ht="0" hidden="1" customHeight="1" x14ac:dyDescent="0.25"/>
    <row r="264" ht="0" hidden="1" customHeight="1" x14ac:dyDescent="0.25"/>
    <row r="265" ht="0" hidden="1" customHeight="1" x14ac:dyDescent="0.25"/>
    <row r="266" ht="0" hidden="1" customHeight="1" x14ac:dyDescent="0.25"/>
    <row r="272" ht="0" hidden="1" customHeight="1" x14ac:dyDescent="0.25"/>
    <row r="273" ht="0" hidden="1" customHeight="1" x14ac:dyDescent="0.25"/>
    <row r="274" ht="0" hidden="1" customHeight="1" x14ac:dyDescent="0.25"/>
    <row r="275" ht="0" hidden="1" customHeight="1" x14ac:dyDescent="0.25"/>
    <row r="276" ht="0" hidden="1" customHeight="1" x14ac:dyDescent="0.25"/>
  </sheetData>
  <sheetProtection algorithmName="SHA-512" hashValue="FLWLnij50HuOmIVeHLdqIIhrJQGfK79fv7UeBrRmlF+x6j+Yrmn57QMECBG2y9PwQWUAEgWKpiiU7meG1Rlnfw==" saltValue="YrlZxKajqrXeLP2/fXJLqA==" spinCount="100000" sheet="1" objects="1" scenarios="1" formatCells="0" selectLockedCells="1"/>
  <mergeCells count="99">
    <mergeCell ref="B113:AJ113"/>
    <mergeCell ref="C108:G108"/>
    <mergeCell ref="H108:V108"/>
    <mergeCell ref="W108:AK108"/>
    <mergeCell ref="C109:G110"/>
    <mergeCell ref="H109:V110"/>
    <mergeCell ref="W109:AK110"/>
    <mergeCell ref="C105:G106"/>
    <mergeCell ref="H105:V106"/>
    <mergeCell ref="W105:AK106"/>
    <mergeCell ref="C107:G107"/>
    <mergeCell ref="H107:V107"/>
    <mergeCell ref="W107:AK107"/>
    <mergeCell ref="B103:G103"/>
    <mergeCell ref="H103:V104"/>
    <mergeCell ref="W103:AK104"/>
    <mergeCell ref="V76:X76"/>
    <mergeCell ref="AH76:AI76"/>
    <mergeCell ref="L78:N78"/>
    <mergeCell ref="K80:AB80"/>
    <mergeCell ref="K83:AB83"/>
    <mergeCell ref="K86:AB86"/>
    <mergeCell ref="B89:AK89"/>
    <mergeCell ref="B90:AK95"/>
    <mergeCell ref="K87:AE87"/>
    <mergeCell ref="H63:T63"/>
    <mergeCell ref="AD63:AG63"/>
    <mergeCell ref="Q31:S31"/>
    <mergeCell ref="U31:W31"/>
    <mergeCell ref="Z31:AB31"/>
    <mergeCell ref="AD31:AF31"/>
    <mergeCell ref="Q33:S33"/>
    <mergeCell ref="U33:W33"/>
    <mergeCell ref="Z33:AB33"/>
    <mergeCell ref="AD33:AF33"/>
    <mergeCell ref="Q34:Y36"/>
    <mergeCell ref="S57:AK57"/>
    <mergeCell ref="S58:AK58"/>
    <mergeCell ref="W60:AK60"/>
    <mergeCell ref="Q29:S29"/>
    <mergeCell ref="U29:W29"/>
    <mergeCell ref="Z29:AB29"/>
    <mergeCell ref="AD29:AF29"/>
    <mergeCell ref="Q30:S30"/>
    <mergeCell ref="U30:W30"/>
    <mergeCell ref="Z30:AB30"/>
    <mergeCell ref="AD30:AF30"/>
    <mergeCell ref="Q27:S27"/>
    <mergeCell ref="U27:W27"/>
    <mergeCell ref="Z27:AB27"/>
    <mergeCell ref="AD27:AF27"/>
    <mergeCell ref="Q28:S28"/>
    <mergeCell ref="U28:W28"/>
    <mergeCell ref="Z28:AB28"/>
    <mergeCell ref="AD28:AF28"/>
    <mergeCell ref="Q22:S22"/>
    <mergeCell ref="Z22:AB22"/>
    <mergeCell ref="U23:W23"/>
    <mergeCell ref="AD23:AF23"/>
    <mergeCell ref="Q26:S26"/>
    <mergeCell ref="U26:W26"/>
    <mergeCell ref="Z26:AB26"/>
    <mergeCell ref="AD26:AF26"/>
    <mergeCell ref="AD20:AF20"/>
    <mergeCell ref="B9:D9"/>
    <mergeCell ref="AB7:AE7"/>
    <mergeCell ref="Q14:S14"/>
    <mergeCell ref="Z14:AB14"/>
    <mergeCell ref="Q17:S17"/>
    <mergeCell ref="Z17:AB17"/>
    <mergeCell ref="Z18:AB18"/>
    <mergeCell ref="U19:W19"/>
    <mergeCell ref="AD19:AF19"/>
    <mergeCell ref="F9:AK9"/>
    <mergeCell ref="B2:F5"/>
    <mergeCell ref="G2:O5"/>
    <mergeCell ref="P2:X5"/>
    <mergeCell ref="Y2:AK5"/>
    <mergeCell ref="B7:E7"/>
    <mergeCell ref="F7:P7"/>
    <mergeCell ref="Q7:T7"/>
    <mergeCell ref="U7:Z7"/>
    <mergeCell ref="AF7:AK7"/>
    <mergeCell ref="C66:AK67"/>
    <mergeCell ref="B66:B67"/>
    <mergeCell ref="S81:AI81"/>
    <mergeCell ref="S84:AI84"/>
    <mergeCell ref="Z35:AJ36"/>
    <mergeCell ref="Q38:Y39"/>
    <mergeCell ref="Z38:AJ38"/>
    <mergeCell ref="B48:G49"/>
    <mergeCell ref="V75:X75"/>
    <mergeCell ref="AH75:AI75"/>
    <mergeCell ref="AD64:AG64"/>
    <mergeCell ref="S44:AK44"/>
    <mergeCell ref="AD48:AF48"/>
    <mergeCell ref="I50:AK50"/>
    <mergeCell ref="I51:AK51"/>
    <mergeCell ref="S54:AK54"/>
  </mergeCells>
  <conditionalFormatting sqref="B62:AK65">
    <cfRule type="expression" dxfId="27" priority="4">
      <formula>$AN$41=1</formula>
    </cfRule>
  </conditionalFormatting>
  <conditionalFormatting sqref="D97">
    <cfRule type="expression" dxfId="26" priority="3">
      <formula>$AS$107="NON"</formula>
    </cfRule>
  </conditionalFormatting>
  <conditionalFormatting sqref="D98">
    <cfRule type="expression" dxfId="25" priority="8">
      <formula>$U$33&lt;12</formula>
    </cfRule>
  </conditionalFormatting>
  <conditionalFormatting sqref="D99">
    <cfRule type="expression" dxfId="24" priority="5">
      <formula>$K$80&lt;&gt;"valeur g calculée en fonction des valeurs fg des façades"</formula>
    </cfRule>
  </conditionalFormatting>
  <conditionalFormatting sqref="D100">
    <cfRule type="expression" dxfId="23" priority="6">
      <formula>OR($AN$80=1,$AN$83=1,$AN$86=1)</formula>
    </cfRule>
  </conditionalFormatting>
  <conditionalFormatting sqref="G79">
    <cfRule type="expression" dxfId="22" priority="1">
      <formula>AND($AM$17=TRUE, $AK$17=TRUE)</formula>
    </cfRule>
    <cfRule type="expression" dxfId="21" priority="2">
      <formula>$AM$17=FALSE</formula>
    </cfRule>
  </conditionalFormatting>
  <conditionalFormatting sqref="I54:AK54">
    <cfRule type="expression" dxfId="20" priority="13">
      <formula>$AN$53=1</formula>
    </cfRule>
  </conditionalFormatting>
  <conditionalFormatting sqref="J87:K87">
    <cfRule type="expression" dxfId="19" priority="9">
      <formula>OR($K$86=$AQ$85,$K$86=$AQ$86)</formula>
    </cfRule>
  </conditionalFormatting>
  <conditionalFormatting sqref="J58:AK58">
    <cfRule type="expression" dxfId="18" priority="12">
      <formula>$AN$56=1</formula>
    </cfRule>
  </conditionalFormatting>
  <conditionalFormatting sqref="S57:AK57">
    <cfRule type="expression" dxfId="17" priority="11">
      <formula>$AN$56=1</formula>
    </cfRule>
  </conditionalFormatting>
  <conditionalFormatting sqref="V60:AK60">
    <cfRule type="expression" dxfId="16" priority="10">
      <formula>$AN$60=1</formula>
    </cfRule>
  </conditionalFormatting>
  <conditionalFormatting sqref="Z38">
    <cfRule type="cellIs" dxfId="15" priority="16" operator="equal">
      <formula>"formulaire non requis"</formula>
    </cfRule>
    <cfRule type="cellIs" dxfId="14" priority="17" operator="equal">
      <formula>"formulaire requis, à joindre au dossier"</formula>
    </cfRule>
  </conditionalFormatting>
  <dataValidations count="7">
    <dataValidation type="list" allowBlank="1" showInputMessage="1" showErrorMessage="1" sqref="I50:AK50" xr:uid="{00000000-0002-0000-0100-000000000000}">
      <formula1>$AQ$40:$AQ$43</formula1>
    </dataValidation>
    <dataValidation type="list" allowBlank="1" showInputMessage="1" showErrorMessage="1" sqref="K80:AB80" xr:uid="{00000000-0002-0000-0100-000001000000}">
      <formula1>$AQ$74:$AQ$78</formula1>
    </dataValidation>
    <dataValidation type="list" allowBlank="1" showInputMessage="1" showErrorMessage="1" sqref="H63:T63" xr:uid="{00000000-0002-0000-0100-000002000000}">
      <formula1>$AQ$63:$AQ$68</formula1>
    </dataValidation>
    <dataValidation type="list" allowBlank="1" showInputMessage="1" showErrorMessage="1" sqref="K83:AB83" xr:uid="{00000000-0002-0000-0100-000003000000}">
      <formula1>$AQ$81:$AQ$83</formula1>
    </dataValidation>
    <dataValidation type="list" allowBlank="1" showInputMessage="1" showErrorMessage="1" sqref="K86:AB86" xr:uid="{00000000-0002-0000-0100-000004000000}">
      <formula1>$AQ$85:$AQ$89</formula1>
    </dataValidation>
    <dataValidation type="list" allowBlank="1" showInputMessage="1" showErrorMessage="1" sqref="I51:AK51" xr:uid="{00000000-0002-0000-0100-000006000000}">
      <formula1>$AQ$45:$AQ$61</formula1>
    </dataValidation>
    <dataValidation type="list" allowBlank="1" showInputMessage="1" showErrorMessage="1" sqref="K87" xr:uid="{8C092C66-9A6D-46A8-B25F-522C5910CAA0}">
      <formula1>$AQ$98:$AQ$106</formula1>
    </dataValidation>
  </dataValidations>
  <pageMargins left="0.23622047244094491" right="0.23622047244094491" top="0.74803149606299213" bottom="0.74803149606299213" header="0.31496062992125984" footer="0.31496062992125984"/>
  <pageSetup paperSize="9" scale="71" fitToHeight="0" orientation="portrait" r:id="rId1"/>
  <rowBreaks count="1" manualBreakCount="1">
    <brk id="6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8</xdr:col>
                    <xdr:colOff>123825</xdr:colOff>
                    <xdr:row>69</xdr:row>
                    <xdr:rowOff>19050</xdr:rowOff>
                  </from>
                  <to>
                    <xdr:col>9</xdr:col>
                    <xdr:colOff>133350</xdr:colOff>
                    <xdr:row>69</xdr:row>
                    <xdr:rowOff>161925</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8</xdr:col>
                    <xdr:colOff>123825</xdr:colOff>
                    <xdr:row>70</xdr:row>
                    <xdr:rowOff>28575</xdr:rowOff>
                  </from>
                  <to>
                    <xdr:col>9</xdr:col>
                    <xdr:colOff>133350</xdr:colOff>
                    <xdr:row>70</xdr:row>
                    <xdr:rowOff>171450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8</xdr:col>
                    <xdr:colOff>123825</xdr:colOff>
                    <xdr:row>71</xdr:row>
                    <xdr:rowOff>28575</xdr:rowOff>
                  </from>
                  <to>
                    <xdr:col>9</xdr:col>
                    <xdr:colOff>133350</xdr:colOff>
                    <xdr:row>71</xdr:row>
                    <xdr:rowOff>171450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257175</xdr:colOff>
                    <xdr:row>72</xdr:row>
                    <xdr:rowOff>28575</xdr:rowOff>
                  </from>
                  <to>
                    <xdr:col>11</xdr:col>
                    <xdr:colOff>133350</xdr:colOff>
                    <xdr:row>73</xdr:row>
                    <xdr:rowOff>9525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21</xdr:col>
                    <xdr:colOff>123825</xdr:colOff>
                    <xdr:row>72</xdr:row>
                    <xdr:rowOff>28575</xdr:rowOff>
                  </from>
                  <to>
                    <xdr:col>22</xdr:col>
                    <xdr:colOff>133350</xdr:colOff>
                    <xdr:row>73</xdr:row>
                    <xdr:rowOff>9525</xdr:rowOff>
                  </to>
                </anchor>
              </controlPr>
            </control>
          </mc:Choice>
        </mc:AlternateContent>
        <mc:AlternateContent xmlns:mc="http://schemas.openxmlformats.org/markup-compatibility/2006">
          <mc:Choice Requires="x14">
            <control shapeId="1063" r:id="rId9" name="Option Button 39">
              <controlPr defaultSize="0" autoFill="0" autoLine="0" autoPict="0">
                <anchor moveWithCells="1">
                  <from>
                    <xdr:col>27</xdr:col>
                    <xdr:colOff>114300</xdr:colOff>
                    <xdr:row>40</xdr:row>
                    <xdr:rowOff>38100</xdr:rowOff>
                  </from>
                  <to>
                    <xdr:col>29</xdr:col>
                    <xdr:colOff>66675</xdr:colOff>
                    <xdr:row>40</xdr:row>
                    <xdr:rowOff>200025</xdr:rowOff>
                  </to>
                </anchor>
              </controlPr>
            </control>
          </mc:Choice>
        </mc:AlternateContent>
        <mc:AlternateContent xmlns:mc="http://schemas.openxmlformats.org/markup-compatibility/2006">
          <mc:Choice Requires="x14">
            <control shapeId="1064" r:id="rId10" name="Option Button 40">
              <controlPr defaultSize="0" autoFill="0" autoLine="0" autoPict="0">
                <anchor moveWithCells="1">
                  <from>
                    <xdr:col>30</xdr:col>
                    <xdr:colOff>28575</xdr:colOff>
                    <xdr:row>40</xdr:row>
                    <xdr:rowOff>38100</xdr:rowOff>
                  </from>
                  <to>
                    <xdr:col>32</xdr:col>
                    <xdr:colOff>85725</xdr:colOff>
                    <xdr:row>40</xdr:row>
                    <xdr:rowOff>200025</xdr:rowOff>
                  </to>
                </anchor>
              </controlPr>
            </control>
          </mc:Choice>
        </mc:AlternateContent>
        <mc:AlternateContent xmlns:mc="http://schemas.openxmlformats.org/markup-compatibility/2006">
          <mc:Choice Requires="x14">
            <control shapeId="1065" r:id="rId11" name="Option Button 41">
              <controlPr defaultSize="0" autoFill="0" autoLine="0" autoPict="0">
                <anchor moveWithCells="1">
                  <from>
                    <xdr:col>27</xdr:col>
                    <xdr:colOff>114300</xdr:colOff>
                    <xdr:row>41</xdr:row>
                    <xdr:rowOff>38100</xdr:rowOff>
                  </from>
                  <to>
                    <xdr:col>29</xdr:col>
                    <xdr:colOff>66675</xdr:colOff>
                    <xdr:row>41</xdr:row>
                    <xdr:rowOff>200025</xdr:rowOff>
                  </to>
                </anchor>
              </controlPr>
            </control>
          </mc:Choice>
        </mc:AlternateContent>
        <mc:AlternateContent xmlns:mc="http://schemas.openxmlformats.org/markup-compatibility/2006">
          <mc:Choice Requires="x14">
            <control shapeId="1066" r:id="rId12" name="Option Button 42">
              <controlPr defaultSize="0" autoFill="0" autoLine="0" autoPict="0">
                <anchor moveWithCells="1">
                  <from>
                    <xdr:col>30</xdr:col>
                    <xdr:colOff>28575</xdr:colOff>
                    <xdr:row>41</xdr:row>
                    <xdr:rowOff>38100</xdr:rowOff>
                  </from>
                  <to>
                    <xdr:col>32</xdr:col>
                    <xdr:colOff>85725</xdr:colOff>
                    <xdr:row>41</xdr:row>
                    <xdr:rowOff>200025</xdr:rowOff>
                  </to>
                </anchor>
              </controlPr>
            </control>
          </mc:Choice>
        </mc:AlternateContent>
        <mc:AlternateContent xmlns:mc="http://schemas.openxmlformats.org/markup-compatibility/2006">
          <mc:Choice Requires="x14">
            <control shapeId="1067" r:id="rId13" name="Option Button 43">
              <controlPr defaultSize="0" autoFill="0" autoLine="0" autoPict="0">
                <anchor moveWithCells="1">
                  <from>
                    <xdr:col>27</xdr:col>
                    <xdr:colOff>114300</xdr:colOff>
                    <xdr:row>42</xdr:row>
                    <xdr:rowOff>47625</xdr:rowOff>
                  </from>
                  <to>
                    <xdr:col>29</xdr:col>
                    <xdr:colOff>66675</xdr:colOff>
                    <xdr:row>42</xdr:row>
                    <xdr:rowOff>209550</xdr:rowOff>
                  </to>
                </anchor>
              </controlPr>
            </control>
          </mc:Choice>
        </mc:AlternateContent>
        <mc:AlternateContent xmlns:mc="http://schemas.openxmlformats.org/markup-compatibility/2006">
          <mc:Choice Requires="x14">
            <control shapeId="1068" r:id="rId14" name="Option Button 44">
              <controlPr defaultSize="0" autoFill="0" autoLine="0" autoPict="0">
                <anchor moveWithCells="1">
                  <from>
                    <xdr:col>30</xdr:col>
                    <xdr:colOff>28575</xdr:colOff>
                    <xdr:row>42</xdr:row>
                    <xdr:rowOff>47625</xdr:rowOff>
                  </from>
                  <to>
                    <xdr:col>32</xdr:col>
                    <xdr:colOff>85725</xdr:colOff>
                    <xdr:row>42</xdr:row>
                    <xdr:rowOff>209550</xdr:rowOff>
                  </to>
                </anchor>
              </controlPr>
            </control>
          </mc:Choice>
        </mc:AlternateContent>
        <mc:AlternateContent xmlns:mc="http://schemas.openxmlformats.org/markup-compatibility/2006">
          <mc:Choice Requires="x14">
            <control shapeId="1069" r:id="rId15" name="Group Box 45">
              <controlPr defaultSize="0" autoFill="0" autoPict="0">
                <anchor moveWithCells="1">
                  <from>
                    <xdr:col>27</xdr:col>
                    <xdr:colOff>9525</xdr:colOff>
                    <xdr:row>40</xdr:row>
                    <xdr:rowOff>0</xdr:rowOff>
                  </from>
                  <to>
                    <xdr:col>37</xdr:col>
                    <xdr:colOff>0</xdr:colOff>
                    <xdr:row>41</xdr:row>
                    <xdr:rowOff>9525</xdr:rowOff>
                  </to>
                </anchor>
              </controlPr>
            </control>
          </mc:Choice>
        </mc:AlternateContent>
        <mc:AlternateContent xmlns:mc="http://schemas.openxmlformats.org/markup-compatibility/2006">
          <mc:Choice Requires="x14">
            <control shapeId="1070" r:id="rId16" name="Group Box 46">
              <controlPr defaultSize="0" autoFill="0" autoPict="0">
                <anchor moveWithCells="1">
                  <from>
                    <xdr:col>27</xdr:col>
                    <xdr:colOff>9525</xdr:colOff>
                    <xdr:row>41</xdr:row>
                    <xdr:rowOff>19050</xdr:rowOff>
                  </from>
                  <to>
                    <xdr:col>37</xdr:col>
                    <xdr:colOff>0</xdr:colOff>
                    <xdr:row>42</xdr:row>
                    <xdr:rowOff>19050</xdr:rowOff>
                  </to>
                </anchor>
              </controlPr>
            </control>
          </mc:Choice>
        </mc:AlternateContent>
        <mc:AlternateContent xmlns:mc="http://schemas.openxmlformats.org/markup-compatibility/2006">
          <mc:Choice Requires="x14">
            <control shapeId="1071" r:id="rId17" name="Group Box 47">
              <controlPr defaultSize="0" autoFill="0" autoPict="0">
                <anchor moveWithCells="1">
                  <from>
                    <xdr:col>27</xdr:col>
                    <xdr:colOff>9525</xdr:colOff>
                    <xdr:row>42</xdr:row>
                    <xdr:rowOff>19050</xdr:rowOff>
                  </from>
                  <to>
                    <xdr:col>37</xdr:col>
                    <xdr:colOff>0</xdr:colOff>
                    <xdr:row>43</xdr:row>
                    <xdr:rowOff>9525</xdr:rowOff>
                  </to>
                </anchor>
              </controlPr>
            </control>
          </mc:Choice>
        </mc:AlternateContent>
        <mc:AlternateContent xmlns:mc="http://schemas.openxmlformats.org/markup-compatibility/2006">
          <mc:Choice Requires="x14">
            <control shapeId="1072" r:id="rId18" name="Option Button 48">
              <controlPr defaultSize="0" autoFill="0" autoLine="0" autoPict="0">
                <anchor moveWithCells="1">
                  <from>
                    <xdr:col>27</xdr:col>
                    <xdr:colOff>95250</xdr:colOff>
                    <xdr:row>52</xdr:row>
                    <xdr:rowOff>28575</xdr:rowOff>
                  </from>
                  <to>
                    <xdr:col>29</xdr:col>
                    <xdr:colOff>47625</xdr:colOff>
                    <xdr:row>52</xdr:row>
                    <xdr:rowOff>190500</xdr:rowOff>
                  </to>
                </anchor>
              </controlPr>
            </control>
          </mc:Choice>
        </mc:AlternateContent>
        <mc:AlternateContent xmlns:mc="http://schemas.openxmlformats.org/markup-compatibility/2006">
          <mc:Choice Requires="x14">
            <control shapeId="1073" r:id="rId19" name="Option Button 49">
              <controlPr defaultSize="0" autoFill="0" autoLine="0" autoPict="0">
                <anchor moveWithCells="1">
                  <from>
                    <xdr:col>30</xdr:col>
                    <xdr:colOff>19050</xdr:colOff>
                    <xdr:row>52</xdr:row>
                    <xdr:rowOff>28575</xdr:rowOff>
                  </from>
                  <to>
                    <xdr:col>32</xdr:col>
                    <xdr:colOff>76200</xdr:colOff>
                    <xdr:row>52</xdr:row>
                    <xdr:rowOff>190500</xdr:rowOff>
                  </to>
                </anchor>
              </controlPr>
            </control>
          </mc:Choice>
        </mc:AlternateContent>
        <mc:AlternateContent xmlns:mc="http://schemas.openxmlformats.org/markup-compatibility/2006">
          <mc:Choice Requires="x14">
            <control shapeId="1074" r:id="rId20" name="Group Box 50">
              <controlPr defaultSize="0" autoFill="0" autoPict="0">
                <anchor moveWithCells="1">
                  <from>
                    <xdr:col>27</xdr:col>
                    <xdr:colOff>0</xdr:colOff>
                    <xdr:row>51</xdr:row>
                    <xdr:rowOff>171450</xdr:rowOff>
                  </from>
                  <to>
                    <xdr:col>33</xdr:col>
                    <xdr:colOff>0</xdr:colOff>
                    <xdr:row>53</xdr:row>
                    <xdr:rowOff>0</xdr:rowOff>
                  </to>
                </anchor>
              </controlPr>
            </control>
          </mc:Choice>
        </mc:AlternateContent>
        <mc:AlternateContent xmlns:mc="http://schemas.openxmlformats.org/markup-compatibility/2006">
          <mc:Choice Requires="x14">
            <control shapeId="1075" r:id="rId21" name="Option Button 51">
              <controlPr defaultSize="0" autoFill="0" autoLine="0" autoPict="0">
                <anchor moveWithCells="1">
                  <from>
                    <xdr:col>8</xdr:col>
                    <xdr:colOff>180975</xdr:colOff>
                    <xdr:row>55</xdr:row>
                    <xdr:rowOff>38100</xdr:rowOff>
                  </from>
                  <to>
                    <xdr:col>10</xdr:col>
                    <xdr:colOff>228600</xdr:colOff>
                    <xdr:row>55</xdr:row>
                    <xdr:rowOff>200025</xdr:rowOff>
                  </to>
                </anchor>
              </controlPr>
            </control>
          </mc:Choice>
        </mc:AlternateContent>
        <mc:AlternateContent xmlns:mc="http://schemas.openxmlformats.org/markup-compatibility/2006">
          <mc:Choice Requires="x14">
            <control shapeId="1076" r:id="rId22" name="Option Button 52">
              <controlPr defaultSize="0" autoFill="0" autoLine="0" autoPict="0">
                <anchor moveWithCells="1">
                  <from>
                    <xdr:col>10</xdr:col>
                    <xdr:colOff>304800</xdr:colOff>
                    <xdr:row>55</xdr:row>
                    <xdr:rowOff>38100</xdr:rowOff>
                  </from>
                  <to>
                    <xdr:col>13</xdr:col>
                    <xdr:colOff>19050</xdr:colOff>
                    <xdr:row>55</xdr:row>
                    <xdr:rowOff>200025</xdr:rowOff>
                  </to>
                </anchor>
              </controlPr>
            </control>
          </mc:Choice>
        </mc:AlternateContent>
        <mc:AlternateContent xmlns:mc="http://schemas.openxmlformats.org/markup-compatibility/2006">
          <mc:Choice Requires="x14">
            <control shapeId="1077" r:id="rId23" name="Group Box 53">
              <controlPr defaultSize="0" autoFill="0" autoPict="0">
                <anchor moveWithCells="1">
                  <from>
                    <xdr:col>8</xdr:col>
                    <xdr:colOff>19050</xdr:colOff>
                    <xdr:row>54</xdr:row>
                    <xdr:rowOff>85725</xdr:rowOff>
                  </from>
                  <to>
                    <xdr:col>14</xdr:col>
                    <xdr:colOff>9525</xdr:colOff>
                    <xdr:row>56</xdr:row>
                    <xdr:rowOff>0</xdr:rowOff>
                  </to>
                </anchor>
              </controlPr>
            </control>
          </mc:Choice>
        </mc:AlternateContent>
        <mc:AlternateContent xmlns:mc="http://schemas.openxmlformats.org/markup-compatibility/2006">
          <mc:Choice Requires="x14">
            <control shapeId="1078" r:id="rId24" name="Option Button 54">
              <controlPr defaultSize="0" autoFill="0" autoLine="0" autoPict="0">
                <anchor moveWithCells="1">
                  <from>
                    <xdr:col>11</xdr:col>
                    <xdr:colOff>123825</xdr:colOff>
                    <xdr:row>59</xdr:row>
                    <xdr:rowOff>38100</xdr:rowOff>
                  </from>
                  <to>
                    <xdr:col>13</xdr:col>
                    <xdr:colOff>171450</xdr:colOff>
                    <xdr:row>59</xdr:row>
                    <xdr:rowOff>209550</xdr:rowOff>
                  </to>
                </anchor>
              </controlPr>
            </control>
          </mc:Choice>
        </mc:AlternateContent>
        <mc:AlternateContent xmlns:mc="http://schemas.openxmlformats.org/markup-compatibility/2006">
          <mc:Choice Requires="x14">
            <control shapeId="1079" r:id="rId25" name="Option Button 55">
              <controlPr defaultSize="0" autoFill="0" autoLine="0" autoPict="0">
                <anchor moveWithCells="1">
                  <from>
                    <xdr:col>14</xdr:col>
                    <xdr:colOff>38100</xdr:colOff>
                    <xdr:row>59</xdr:row>
                    <xdr:rowOff>38100</xdr:rowOff>
                  </from>
                  <to>
                    <xdr:col>16</xdr:col>
                    <xdr:colOff>38100</xdr:colOff>
                    <xdr:row>59</xdr:row>
                    <xdr:rowOff>209550</xdr:rowOff>
                  </to>
                </anchor>
              </controlPr>
            </control>
          </mc:Choice>
        </mc:AlternateContent>
        <mc:AlternateContent xmlns:mc="http://schemas.openxmlformats.org/markup-compatibility/2006">
          <mc:Choice Requires="x14">
            <control shapeId="1080" r:id="rId26" name="Group Box 56">
              <controlPr defaultSize="0" autoFill="0" autoPict="0">
                <anchor moveWithCells="1">
                  <from>
                    <xdr:col>11</xdr:col>
                    <xdr:colOff>0</xdr:colOff>
                    <xdr:row>59</xdr:row>
                    <xdr:rowOff>0</xdr:rowOff>
                  </from>
                  <to>
                    <xdr:col>16</xdr:col>
                    <xdr:colOff>238125</xdr:colOff>
                    <xdr:row>60</xdr:row>
                    <xdr:rowOff>0</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1</xdr:col>
                    <xdr:colOff>209550</xdr:colOff>
                    <xdr:row>95</xdr:row>
                    <xdr:rowOff>19050</xdr:rowOff>
                  </from>
                  <to>
                    <xdr:col>3</xdr:col>
                    <xdr:colOff>19050</xdr:colOff>
                    <xdr:row>95</xdr:row>
                    <xdr:rowOff>161925</xdr:rowOff>
                  </to>
                </anchor>
              </controlPr>
            </control>
          </mc:Choice>
        </mc:AlternateContent>
        <mc:AlternateContent xmlns:mc="http://schemas.openxmlformats.org/markup-compatibility/2006">
          <mc:Choice Requires="x14">
            <control shapeId="1086" r:id="rId28" name="Check Box 62">
              <controlPr defaultSize="0" autoFill="0" autoLine="0" autoPict="0">
                <anchor moveWithCells="1">
                  <from>
                    <xdr:col>1</xdr:col>
                    <xdr:colOff>209550</xdr:colOff>
                    <xdr:row>97</xdr:row>
                    <xdr:rowOff>19050</xdr:rowOff>
                  </from>
                  <to>
                    <xdr:col>3</xdr:col>
                    <xdr:colOff>19050</xdr:colOff>
                    <xdr:row>97</xdr:row>
                    <xdr:rowOff>171450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8</xdr:col>
                    <xdr:colOff>123825</xdr:colOff>
                    <xdr:row>78</xdr:row>
                    <xdr:rowOff>152400</xdr:rowOff>
                  </from>
                  <to>
                    <xdr:col>9</xdr:col>
                    <xdr:colOff>161925</xdr:colOff>
                    <xdr:row>80</xdr:row>
                    <xdr:rowOff>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8</xdr:col>
                    <xdr:colOff>123825</xdr:colOff>
                    <xdr:row>79</xdr:row>
                    <xdr:rowOff>171450</xdr:rowOff>
                  </from>
                  <to>
                    <xdr:col>9</xdr:col>
                    <xdr:colOff>161925</xdr:colOff>
                    <xdr:row>81</xdr:row>
                    <xdr:rowOff>9525</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8</xdr:col>
                    <xdr:colOff>123825</xdr:colOff>
                    <xdr:row>81</xdr:row>
                    <xdr:rowOff>133350</xdr:rowOff>
                  </from>
                  <to>
                    <xdr:col>9</xdr:col>
                    <xdr:colOff>161925</xdr:colOff>
                    <xdr:row>82</xdr:row>
                    <xdr:rowOff>161925</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8</xdr:col>
                    <xdr:colOff>123825</xdr:colOff>
                    <xdr:row>82</xdr:row>
                    <xdr:rowOff>152400</xdr:rowOff>
                  </from>
                  <to>
                    <xdr:col>9</xdr:col>
                    <xdr:colOff>161925</xdr:colOff>
                    <xdr:row>84</xdr:row>
                    <xdr:rowOff>0</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8</xdr:col>
                    <xdr:colOff>123825</xdr:colOff>
                    <xdr:row>84</xdr:row>
                    <xdr:rowOff>228600</xdr:rowOff>
                  </from>
                  <to>
                    <xdr:col>9</xdr:col>
                    <xdr:colOff>161925</xdr:colOff>
                    <xdr:row>86</xdr:row>
                    <xdr:rowOff>9525</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1</xdr:col>
                    <xdr:colOff>209550</xdr:colOff>
                    <xdr:row>96</xdr:row>
                    <xdr:rowOff>19050</xdr:rowOff>
                  </from>
                  <to>
                    <xdr:col>3</xdr:col>
                    <xdr:colOff>19050</xdr:colOff>
                    <xdr:row>96</xdr:row>
                    <xdr:rowOff>171450</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1</xdr:col>
                    <xdr:colOff>209550</xdr:colOff>
                    <xdr:row>99</xdr:row>
                    <xdr:rowOff>9525</xdr:rowOff>
                  </from>
                  <to>
                    <xdr:col>3</xdr:col>
                    <xdr:colOff>19050</xdr:colOff>
                    <xdr:row>99</xdr:row>
                    <xdr:rowOff>152400</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16</xdr:col>
                    <xdr:colOff>28575</xdr:colOff>
                    <xdr:row>11</xdr:row>
                    <xdr:rowOff>0</xdr:rowOff>
                  </from>
                  <to>
                    <xdr:col>20</xdr:col>
                    <xdr:colOff>76200</xdr:colOff>
                    <xdr:row>12</xdr:row>
                    <xdr:rowOff>19050</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24</xdr:col>
                    <xdr:colOff>314325</xdr:colOff>
                    <xdr:row>10</xdr:row>
                    <xdr:rowOff>238125</xdr:rowOff>
                  </from>
                  <to>
                    <xdr:col>29</xdr:col>
                    <xdr:colOff>47625</xdr:colOff>
                    <xdr:row>12</xdr:row>
                    <xdr:rowOff>9525</xdr:rowOff>
                  </to>
                </anchor>
              </controlPr>
            </control>
          </mc:Choice>
        </mc:AlternateContent>
        <mc:AlternateContent xmlns:mc="http://schemas.openxmlformats.org/markup-compatibility/2006">
          <mc:Choice Requires="x14">
            <control shapeId="1110" r:id="rId38" name="Check Box 86">
              <controlPr defaultSize="0" autoFill="0" autoLine="0" autoPict="0">
                <anchor moveWithCells="1">
                  <from>
                    <xdr:col>1</xdr:col>
                    <xdr:colOff>209550</xdr:colOff>
                    <xdr:row>98</xdr:row>
                    <xdr:rowOff>19050</xdr:rowOff>
                  </from>
                  <to>
                    <xdr:col>3</xdr:col>
                    <xdr:colOff>19050</xdr:colOff>
                    <xdr:row>98</xdr:row>
                    <xdr:rowOff>171450</xdr:rowOff>
                  </to>
                </anchor>
              </controlPr>
            </control>
          </mc:Choice>
        </mc:AlternateContent>
        <mc:AlternateContent xmlns:mc="http://schemas.openxmlformats.org/markup-compatibility/2006">
          <mc:Choice Requires="x14">
            <control shapeId="1026" r:id="rId39" name="Check Box 2">
              <controlPr defaultSize="0" autoFill="0" autoLine="0" autoPict="0">
                <anchor moveWithCells="1">
                  <from>
                    <xdr:col>12</xdr:col>
                    <xdr:colOff>171450</xdr:colOff>
                    <xdr:row>63</xdr:row>
                    <xdr:rowOff>9525</xdr:rowOff>
                  </from>
                  <to>
                    <xdr:col>14</xdr:col>
                    <xdr:colOff>0</xdr:colOff>
                    <xdr:row>64</xdr:row>
                    <xdr:rowOff>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7</xdr:col>
                    <xdr:colOff>171450</xdr:colOff>
                    <xdr:row>63</xdr:row>
                    <xdr:rowOff>9525</xdr:rowOff>
                  </from>
                  <to>
                    <xdr:col>9</xdr:col>
                    <xdr:colOff>0</xdr:colOff>
                    <xdr:row>64</xdr:row>
                    <xdr:rowOff>0</xdr:rowOff>
                  </to>
                </anchor>
              </controlPr>
            </control>
          </mc:Choice>
        </mc:AlternateContent>
        <mc:AlternateContent xmlns:mc="http://schemas.openxmlformats.org/markup-compatibility/2006">
          <mc:Choice Requires="x14">
            <control shapeId="1113" r:id="rId41" name="Option Button 89">
              <controlPr defaultSize="0" autoFill="0" autoLine="0" autoPict="0">
                <anchor moveWithCells="1">
                  <from>
                    <xdr:col>34</xdr:col>
                    <xdr:colOff>47625</xdr:colOff>
                    <xdr:row>40</xdr:row>
                    <xdr:rowOff>47625</xdr:rowOff>
                  </from>
                  <to>
                    <xdr:col>36</xdr:col>
                    <xdr:colOff>104775</xdr:colOff>
                    <xdr:row>40</xdr:row>
                    <xdr:rowOff>209550</xdr:rowOff>
                  </to>
                </anchor>
              </controlPr>
            </control>
          </mc:Choice>
        </mc:AlternateContent>
        <mc:AlternateContent xmlns:mc="http://schemas.openxmlformats.org/markup-compatibility/2006">
          <mc:Choice Requires="x14">
            <control shapeId="1114" r:id="rId42" name="Option Button 90">
              <controlPr defaultSize="0" autoFill="0" autoLine="0" autoPict="0">
                <anchor moveWithCells="1">
                  <from>
                    <xdr:col>34</xdr:col>
                    <xdr:colOff>38100</xdr:colOff>
                    <xdr:row>41</xdr:row>
                    <xdr:rowOff>57150</xdr:rowOff>
                  </from>
                  <to>
                    <xdr:col>36</xdr:col>
                    <xdr:colOff>95250</xdr:colOff>
                    <xdr:row>41</xdr:row>
                    <xdr:rowOff>219075</xdr:rowOff>
                  </to>
                </anchor>
              </controlPr>
            </control>
          </mc:Choice>
        </mc:AlternateContent>
        <mc:AlternateContent xmlns:mc="http://schemas.openxmlformats.org/markup-compatibility/2006">
          <mc:Choice Requires="x14">
            <control shapeId="1116" r:id="rId43" name="Option Button 92">
              <controlPr defaultSize="0" autoFill="0" autoLine="0" autoPict="0">
                <anchor moveWithCells="1">
                  <from>
                    <xdr:col>34</xdr:col>
                    <xdr:colOff>47625</xdr:colOff>
                    <xdr:row>42</xdr:row>
                    <xdr:rowOff>57150</xdr:rowOff>
                  </from>
                  <to>
                    <xdr:col>36</xdr:col>
                    <xdr:colOff>104775</xdr:colOff>
                    <xdr:row>42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AECC-2FC3-4AC1-9DD9-8E3D3B6B1A50}">
  <sheetPr codeName="Feuil2">
    <pageSetUpPr fitToPage="1"/>
  </sheetPr>
  <dimension ref="A1:X75"/>
  <sheetViews>
    <sheetView zoomScaleNormal="100" workbookViewId="0">
      <selection activeCell="M63" sqref="M63"/>
    </sheetView>
  </sheetViews>
  <sheetFormatPr baseColWidth="10" defaultColWidth="0" defaultRowHeight="0" customHeight="1" zeroHeight="1" x14ac:dyDescent="0.35"/>
  <cols>
    <col min="1" max="1" width="4.140625" style="51" customWidth="1"/>
    <col min="2" max="2" width="11.42578125" style="51" customWidth="1"/>
    <col min="3" max="3" width="10.7109375" style="51" customWidth="1"/>
    <col min="4" max="4" width="5.140625" style="51" customWidth="1"/>
    <col min="5" max="5" width="5.140625" style="52" customWidth="1"/>
    <col min="6" max="6" width="3.28515625" style="52" customWidth="1"/>
    <col min="7" max="8" width="4.85546875" style="52" customWidth="1"/>
    <col min="9" max="19" width="11.42578125" style="52" customWidth="1"/>
    <col min="20" max="20" width="13.85546875" style="52" customWidth="1"/>
    <col min="21" max="24" width="0" style="51" hidden="1" customWidth="1"/>
    <col min="25" max="16384" width="11.42578125" style="51" hidden="1"/>
  </cols>
  <sheetData>
    <row r="1" spans="2:20" ht="21" x14ac:dyDescent="0.35"/>
    <row r="2" spans="2:20" ht="18.75" customHeight="1" x14ac:dyDescent="0.3">
      <c r="E2" s="106" t="s">
        <v>149</v>
      </c>
      <c r="F2" s="106"/>
      <c r="G2" s="106"/>
      <c r="H2" s="106"/>
      <c r="I2" s="106"/>
      <c r="J2" s="106"/>
      <c r="K2" s="106"/>
      <c r="L2" s="106"/>
      <c r="M2" s="106"/>
      <c r="N2" s="106"/>
      <c r="O2" s="106"/>
      <c r="P2" s="106"/>
      <c r="Q2" s="106"/>
      <c r="R2" s="106"/>
      <c r="S2" s="106"/>
      <c r="T2" s="53"/>
    </row>
    <row r="3" spans="2:20" ht="18.75" customHeight="1" x14ac:dyDescent="0.3">
      <c r="E3" s="106"/>
      <c r="F3" s="106"/>
      <c r="G3" s="106"/>
      <c r="H3" s="106"/>
      <c r="I3" s="106"/>
      <c r="J3" s="106"/>
      <c r="K3" s="106"/>
      <c r="L3" s="106"/>
      <c r="M3" s="106"/>
      <c r="N3" s="106"/>
      <c r="O3" s="106"/>
      <c r="P3" s="106"/>
      <c r="Q3" s="106"/>
      <c r="R3" s="106"/>
      <c r="S3" s="106"/>
      <c r="T3" s="53"/>
    </row>
    <row r="4" spans="2:20" ht="18.75" customHeight="1" x14ac:dyDescent="0.3">
      <c r="E4" s="106"/>
      <c r="F4" s="106"/>
      <c r="G4" s="106"/>
      <c r="H4" s="106"/>
      <c r="I4" s="106"/>
      <c r="J4" s="106"/>
      <c r="K4" s="106"/>
      <c r="L4" s="106"/>
      <c r="M4" s="106"/>
      <c r="N4" s="106"/>
      <c r="O4" s="106"/>
      <c r="P4" s="106"/>
      <c r="Q4" s="106"/>
      <c r="R4" s="106"/>
      <c r="S4" s="106"/>
      <c r="T4" s="53"/>
    </row>
    <row r="5" spans="2:20" ht="21.75" thickBot="1" x14ac:dyDescent="0.4">
      <c r="B5" s="54"/>
      <c r="C5" s="54"/>
      <c r="D5" s="54"/>
      <c r="E5" s="55"/>
      <c r="F5" s="55"/>
      <c r="G5" s="55"/>
      <c r="H5" s="55"/>
      <c r="I5" s="55"/>
      <c r="J5" s="55"/>
      <c r="K5" s="55"/>
      <c r="L5" s="55"/>
      <c r="M5" s="55"/>
      <c r="N5" s="55"/>
      <c r="O5" s="71" t="s">
        <v>292</v>
      </c>
      <c r="P5" s="107" t="s">
        <v>293</v>
      </c>
      <c r="Q5" s="107"/>
      <c r="R5" s="107"/>
      <c r="S5" s="107"/>
    </row>
    <row r="6" spans="2:20" ht="21" x14ac:dyDescent="0.35"/>
    <row r="7" spans="2:20" ht="21" x14ac:dyDescent="0.35">
      <c r="B7" s="108" t="s">
        <v>150</v>
      </c>
      <c r="C7" s="109"/>
      <c r="E7" s="56" t="s">
        <v>151</v>
      </c>
    </row>
    <row r="8" spans="2:20" ht="21" x14ac:dyDescent="0.35">
      <c r="B8" s="110"/>
      <c r="C8" s="111"/>
      <c r="E8" s="57" t="s">
        <v>152</v>
      </c>
    </row>
    <row r="9" spans="2:20" ht="6" customHeight="1" x14ac:dyDescent="0.35">
      <c r="B9" s="110"/>
      <c r="C9" s="111"/>
      <c r="E9" s="57"/>
    </row>
    <row r="10" spans="2:20" ht="18.75" customHeight="1" x14ac:dyDescent="0.35">
      <c r="B10" s="110"/>
      <c r="C10" s="111"/>
      <c r="E10" s="58" t="s">
        <v>127</v>
      </c>
      <c r="F10" s="87" t="s">
        <v>153</v>
      </c>
      <c r="G10" s="87"/>
      <c r="H10" s="87"/>
      <c r="I10" s="87"/>
      <c r="J10" s="87"/>
      <c r="K10" s="87"/>
      <c r="L10" s="87"/>
      <c r="M10" s="87"/>
      <c r="N10" s="87"/>
      <c r="O10" s="87"/>
      <c r="P10" s="87"/>
      <c r="Q10" s="87"/>
      <c r="R10" s="87"/>
      <c r="S10" s="87"/>
      <c r="T10" s="59"/>
    </row>
    <row r="11" spans="2:20" ht="18.75" customHeight="1" x14ac:dyDescent="0.35">
      <c r="B11" s="110"/>
      <c r="C11" s="111"/>
      <c r="E11" s="58"/>
      <c r="F11" s="87"/>
      <c r="G11" s="87"/>
      <c r="H11" s="87"/>
      <c r="I11" s="87"/>
      <c r="J11" s="87"/>
      <c r="K11" s="87"/>
      <c r="L11" s="87"/>
      <c r="M11" s="87"/>
      <c r="N11" s="87"/>
      <c r="O11" s="87"/>
      <c r="P11" s="87"/>
      <c r="Q11" s="87"/>
      <c r="R11" s="87"/>
      <c r="S11" s="87"/>
      <c r="T11" s="59"/>
    </row>
    <row r="12" spans="2:20" ht="18.75" customHeight="1" x14ac:dyDescent="0.35">
      <c r="B12" s="110"/>
      <c r="C12" s="111"/>
      <c r="E12" s="58"/>
      <c r="F12" s="87"/>
      <c r="G12" s="87"/>
      <c r="H12" s="87"/>
      <c r="I12" s="87"/>
      <c r="J12" s="87"/>
      <c r="K12" s="87"/>
      <c r="L12" s="87"/>
      <c r="M12" s="87"/>
      <c r="N12" s="87"/>
      <c r="O12" s="87"/>
      <c r="P12" s="87"/>
      <c r="Q12" s="87"/>
      <c r="R12" s="87"/>
      <c r="S12" s="87"/>
      <c r="T12" s="59"/>
    </row>
    <row r="13" spans="2:20" ht="21" x14ac:dyDescent="0.3">
      <c r="B13" s="110"/>
      <c r="C13" s="111"/>
      <c r="E13" s="60"/>
      <c r="F13" s="87"/>
      <c r="G13" s="87"/>
      <c r="H13" s="87"/>
      <c r="I13" s="87"/>
      <c r="J13" s="87"/>
      <c r="K13" s="87"/>
      <c r="L13" s="87"/>
      <c r="M13" s="87"/>
      <c r="N13" s="87"/>
      <c r="O13" s="87"/>
      <c r="P13" s="87"/>
      <c r="Q13" s="87"/>
      <c r="R13" s="87"/>
      <c r="S13" s="87"/>
      <c r="T13" s="59"/>
    </row>
    <row r="14" spans="2:20" ht="5.25" customHeight="1" x14ac:dyDescent="0.3">
      <c r="B14" s="110"/>
      <c r="C14" s="111"/>
      <c r="E14" s="60"/>
      <c r="F14" s="61"/>
      <c r="G14" s="61"/>
      <c r="H14" s="61"/>
      <c r="I14" s="61"/>
      <c r="J14" s="61"/>
      <c r="K14" s="61"/>
      <c r="L14" s="61"/>
      <c r="M14" s="61"/>
      <c r="N14" s="61"/>
      <c r="O14" s="61"/>
      <c r="P14" s="61"/>
      <c r="Q14" s="61"/>
      <c r="R14" s="61"/>
      <c r="S14" s="61"/>
      <c r="T14" s="61"/>
    </row>
    <row r="15" spans="2:20" ht="18.75" customHeight="1" x14ac:dyDescent="0.35">
      <c r="B15" s="110"/>
      <c r="C15" s="111"/>
      <c r="E15" s="58" t="s">
        <v>129</v>
      </c>
      <c r="F15" s="87" t="s">
        <v>154</v>
      </c>
      <c r="G15" s="87"/>
      <c r="H15" s="87"/>
      <c r="I15" s="87"/>
      <c r="J15" s="87"/>
      <c r="K15" s="87"/>
      <c r="L15" s="87"/>
      <c r="M15" s="87"/>
      <c r="N15" s="87"/>
      <c r="O15" s="87"/>
      <c r="P15" s="87"/>
      <c r="Q15" s="87"/>
      <c r="R15" s="87"/>
      <c r="S15" s="87"/>
      <c r="T15" s="59"/>
    </row>
    <row r="16" spans="2:20" ht="18.75" customHeight="1" x14ac:dyDescent="0.35">
      <c r="B16" s="110"/>
      <c r="C16" s="111"/>
      <c r="E16" s="58"/>
      <c r="F16" s="87"/>
      <c r="G16" s="87"/>
      <c r="H16" s="87"/>
      <c r="I16" s="87"/>
      <c r="J16" s="87"/>
      <c r="K16" s="87"/>
      <c r="L16" s="87"/>
      <c r="M16" s="87"/>
      <c r="N16" s="87"/>
      <c r="O16" s="87"/>
      <c r="P16" s="87"/>
      <c r="Q16" s="87"/>
      <c r="R16" s="87"/>
      <c r="S16" s="87"/>
      <c r="T16" s="59"/>
    </row>
    <row r="17" spans="2:20" ht="21" x14ac:dyDescent="0.3">
      <c r="B17" s="112"/>
      <c r="C17" s="113"/>
      <c r="E17" s="60"/>
      <c r="F17" s="87"/>
      <c r="G17" s="87"/>
      <c r="H17" s="87"/>
      <c r="I17" s="87"/>
      <c r="J17" s="87"/>
      <c r="K17" s="87"/>
      <c r="L17" s="87"/>
      <c r="M17" s="87"/>
      <c r="N17" s="87"/>
      <c r="O17" s="87"/>
      <c r="P17" s="87"/>
      <c r="Q17" s="87"/>
      <c r="R17" s="87"/>
      <c r="S17" s="87"/>
      <c r="T17" s="59"/>
    </row>
    <row r="18" spans="2:20" ht="21" x14ac:dyDescent="0.35"/>
    <row r="19" spans="2:20" ht="21" x14ac:dyDescent="0.35">
      <c r="B19" s="100"/>
      <c r="C19" s="101"/>
      <c r="E19" s="56" t="s">
        <v>155</v>
      </c>
    </row>
    <row r="20" spans="2:20" ht="21" x14ac:dyDescent="0.35">
      <c r="B20" s="102"/>
      <c r="C20" s="103"/>
      <c r="E20" s="57" t="s">
        <v>152</v>
      </c>
    </row>
    <row r="21" spans="2:20" ht="4.5" customHeight="1" x14ac:dyDescent="0.35">
      <c r="B21" s="102"/>
      <c r="C21" s="103"/>
      <c r="E21" s="57"/>
    </row>
    <row r="22" spans="2:20" ht="18.75" customHeight="1" x14ac:dyDescent="0.35">
      <c r="B22" s="102"/>
      <c r="C22" s="103"/>
      <c r="F22" s="87" t="s">
        <v>156</v>
      </c>
      <c r="G22" s="87"/>
      <c r="H22" s="87"/>
      <c r="I22" s="87"/>
      <c r="J22" s="87"/>
      <c r="K22" s="87"/>
      <c r="L22" s="87"/>
      <c r="M22" s="87"/>
      <c r="N22" s="87"/>
      <c r="O22" s="87"/>
      <c r="P22" s="87"/>
      <c r="Q22" s="87"/>
      <c r="R22" s="87"/>
      <c r="S22" s="87"/>
      <c r="T22" s="59"/>
    </row>
    <row r="23" spans="2:20" ht="21" x14ac:dyDescent="0.3">
      <c r="B23" s="102"/>
      <c r="C23" s="103"/>
      <c r="E23" s="59"/>
      <c r="F23" s="87"/>
      <c r="G23" s="87"/>
      <c r="H23" s="87"/>
      <c r="I23" s="87"/>
      <c r="J23" s="87"/>
      <c r="K23" s="87"/>
      <c r="L23" s="87"/>
      <c r="M23" s="87"/>
      <c r="N23" s="87"/>
      <c r="O23" s="87"/>
      <c r="P23" s="87"/>
      <c r="Q23" s="87"/>
      <c r="R23" s="87"/>
      <c r="S23" s="87"/>
      <c r="T23" s="59"/>
    </row>
    <row r="24" spans="2:20" ht="21" x14ac:dyDescent="0.3">
      <c r="B24" s="102"/>
      <c r="C24" s="103"/>
      <c r="E24" s="59"/>
      <c r="F24" s="87"/>
      <c r="G24" s="87"/>
      <c r="H24" s="87"/>
      <c r="I24" s="87"/>
      <c r="J24" s="87"/>
      <c r="K24" s="87"/>
      <c r="L24" s="87"/>
      <c r="M24" s="87"/>
      <c r="N24" s="87"/>
      <c r="O24" s="87"/>
      <c r="P24" s="87"/>
      <c r="Q24" s="87"/>
      <c r="R24" s="87"/>
      <c r="S24" s="87"/>
      <c r="T24" s="59"/>
    </row>
    <row r="25" spans="2:20" ht="21" x14ac:dyDescent="0.3">
      <c r="B25" s="102"/>
      <c r="C25" s="103"/>
      <c r="E25" s="59"/>
      <c r="F25" s="87"/>
      <c r="G25" s="87"/>
      <c r="H25" s="87"/>
      <c r="I25" s="87"/>
      <c r="J25" s="87"/>
      <c r="K25" s="87"/>
      <c r="L25" s="87"/>
      <c r="M25" s="87"/>
      <c r="N25" s="87"/>
      <c r="O25" s="87"/>
      <c r="P25" s="87"/>
      <c r="Q25" s="87"/>
      <c r="R25" s="87"/>
      <c r="S25" s="87"/>
      <c r="T25" s="59"/>
    </row>
    <row r="26" spans="2:20" ht="21" x14ac:dyDescent="0.3">
      <c r="B26" s="102"/>
      <c r="C26" s="103"/>
      <c r="E26" s="59"/>
      <c r="F26" s="87"/>
      <c r="G26" s="87"/>
      <c r="H26" s="87"/>
      <c r="I26" s="87"/>
      <c r="J26" s="87"/>
      <c r="K26" s="87"/>
      <c r="L26" s="87"/>
      <c r="M26" s="87"/>
      <c r="N26" s="87"/>
      <c r="O26" s="87"/>
      <c r="P26" s="87"/>
      <c r="Q26" s="87"/>
      <c r="R26" s="87"/>
      <c r="S26" s="87"/>
      <c r="T26" s="59"/>
    </row>
    <row r="27" spans="2:20" ht="21" x14ac:dyDescent="0.3">
      <c r="B27" s="102"/>
      <c r="C27" s="103"/>
      <c r="E27" s="59"/>
      <c r="F27" s="87"/>
      <c r="G27" s="87"/>
      <c r="H27" s="87"/>
      <c r="I27" s="87"/>
      <c r="J27" s="87"/>
      <c r="K27" s="87"/>
      <c r="L27" s="87"/>
      <c r="M27" s="87"/>
      <c r="N27" s="87"/>
      <c r="O27" s="87"/>
      <c r="P27" s="87"/>
      <c r="Q27" s="87"/>
      <c r="R27" s="87"/>
      <c r="S27" s="87"/>
      <c r="T27" s="59"/>
    </row>
    <row r="28" spans="2:20" ht="21" x14ac:dyDescent="0.3">
      <c r="B28" s="102"/>
      <c r="C28" s="103"/>
      <c r="E28" s="59"/>
      <c r="F28" s="87"/>
      <c r="G28" s="87"/>
      <c r="H28" s="87"/>
      <c r="I28" s="87"/>
      <c r="J28" s="87"/>
      <c r="K28" s="87"/>
      <c r="L28" s="87"/>
      <c r="M28" s="87"/>
      <c r="N28" s="87"/>
      <c r="O28" s="87"/>
      <c r="P28" s="87"/>
      <c r="Q28" s="87"/>
      <c r="R28" s="87"/>
      <c r="S28" s="87"/>
      <c r="T28" s="59"/>
    </row>
    <row r="29" spans="2:20" ht="21" x14ac:dyDescent="0.3">
      <c r="B29" s="104"/>
      <c r="C29" s="105"/>
      <c r="E29" s="59"/>
      <c r="F29" s="87"/>
      <c r="G29" s="87"/>
      <c r="H29" s="87"/>
      <c r="I29" s="87"/>
      <c r="J29" s="87"/>
      <c r="K29" s="87"/>
      <c r="L29" s="87"/>
      <c r="M29" s="87"/>
      <c r="N29" s="87"/>
      <c r="O29" s="87"/>
      <c r="P29" s="87"/>
      <c r="Q29" s="87"/>
      <c r="R29" s="87"/>
      <c r="S29" s="87"/>
      <c r="T29" s="59"/>
    </row>
    <row r="30" spans="2:20" ht="21" x14ac:dyDescent="0.3">
      <c r="E30" s="61"/>
      <c r="F30" s="61"/>
      <c r="G30" s="61"/>
      <c r="H30" s="61"/>
      <c r="I30" s="61"/>
      <c r="J30" s="61"/>
      <c r="K30" s="61"/>
      <c r="L30" s="61"/>
      <c r="M30" s="61"/>
      <c r="N30" s="61"/>
      <c r="O30" s="61"/>
      <c r="P30" s="61"/>
      <c r="Q30" s="61"/>
      <c r="R30" s="61"/>
      <c r="S30" s="61"/>
      <c r="T30" s="61"/>
    </row>
    <row r="31" spans="2:20" ht="21" x14ac:dyDescent="0.35">
      <c r="B31" s="100"/>
      <c r="C31" s="101"/>
      <c r="E31" s="56" t="s">
        <v>157</v>
      </c>
    </row>
    <row r="32" spans="2:20" ht="5.25" customHeight="1" x14ac:dyDescent="0.35">
      <c r="B32" s="102"/>
      <c r="C32" s="103"/>
      <c r="E32" s="56"/>
    </row>
    <row r="33" spans="2:20" ht="21" x14ac:dyDescent="0.35">
      <c r="B33" s="102"/>
      <c r="C33" s="103"/>
      <c r="E33" s="58" t="s">
        <v>127</v>
      </c>
      <c r="F33" s="52" t="s">
        <v>294</v>
      </c>
    </row>
    <row r="34" spans="2:20" ht="5.25" customHeight="1" x14ac:dyDescent="0.35">
      <c r="B34" s="102"/>
      <c r="C34" s="103"/>
      <c r="E34" s="58"/>
    </row>
    <row r="35" spans="2:20" ht="21" x14ac:dyDescent="0.35">
      <c r="B35" s="102"/>
      <c r="C35" s="103"/>
      <c r="E35" s="58" t="s">
        <v>129</v>
      </c>
      <c r="F35" s="52" t="s">
        <v>295</v>
      </c>
    </row>
    <row r="36" spans="2:20" ht="6" customHeight="1" x14ac:dyDescent="0.35">
      <c r="B36" s="102"/>
      <c r="C36" s="103"/>
      <c r="E36" s="58"/>
    </row>
    <row r="37" spans="2:20" ht="21" customHeight="1" x14ac:dyDescent="0.35">
      <c r="B37" s="102"/>
      <c r="C37" s="103"/>
      <c r="E37" s="58" t="s">
        <v>134</v>
      </c>
      <c r="F37" s="87" t="s">
        <v>158</v>
      </c>
      <c r="G37" s="87"/>
      <c r="H37" s="87"/>
      <c r="I37" s="87"/>
      <c r="J37" s="87"/>
      <c r="K37" s="87"/>
      <c r="L37" s="87"/>
      <c r="M37" s="87"/>
      <c r="N37" s="87"/>
      <c r="O37" s="87"/>
      <c r="P37" s="87"/>
      <c r="Q37" s="87"/>
      <c r="R37" s="87"/>
      <c r="S37" s="87"/>
      <c r="T37" s="59"/>
    </row>
    <row r="38" spans="2:20" ht="21" x14ac:dyDescent="0.35">
      <c r="B38" s="104"/>
      <c r="C38" s="105"/>
      <c r="E38" s="62"/>
      <c r="F38" s="87"/>
      <c r="G38" s="87"/>
      <c r="H38" s="87"/>
      <c r="I38" s="87"/>
      <c r="J38" s="87"/>
      <c r="K38" s="87"/>
      <c r="L38" s="87"/>
      <c r="M38" s="87"/>
      <c r="N38" s="87"/>
      <c r="O38" s="87"/>
      <c r="P38" s="87"/>
      <c r="Q38" s="87"/>
      <c r="R38" s="87"/>
      <c r="S38" s="87"/>
      <c r="T38" s="59"/>
    </row>
    <row r="39" spans="2:20" ht="21" x14ac:dyDescent="0.35">
      <c r="F39" s="87"/>
      <c r="G39" s="87"/>
      <c r="H39" s="87"/>
      <c r="I39" s="87"/>
      <c r="J39" s="87"/>
      <c r="K39" s="87"/>
      <c r="L39" s="87"/>
      <c r="M39" s="87"/>
      <c r="N39" s="87"/>
      <c r="O39" s="87"/>
      <c r="P39" s="87"/>
      <c r="Q39" s="87"/>
      <c r="R39" s="87"/>
      <c r="S39" s="87"/>
    </row>
    <row r="40" spans="2:20" ht="21" x14ac:dyDescent="0.35">
      <c r="B40" s="126"/>
      <c r="C40" s="127"/>
      <c r="E40" s="56" t="s">
        <v>159</v>
      </c>
      <c r="F40" s="56"/>
    </row>
    <row r="41" spans="2:20" ht="21" x14ac:dyDescent="0.35">
      <c r="B41" s="128"/>
      <c r="C41" s="129"/>
    </row>
    <row r="42" spans="2:20" ht="21" x14ac:dyDescent="0.35">
      <c r="B42" s="128"/>
      <c r="C42" s="129"/>
      <c r="E42" s="130"/>
      <c r="F42" s="131"/>
      <c r="G42" s="132"/>
      <c r="I42" s="52" t="s">
        <v>160</v>
      </c>
    </row>
    <row r="43" spans="2:20" ht="21" x14ac:dyDescent="0.35">
      <c r="B43" s="128"/>
      <c r="C43" s="129"/>
    </row>
    <row r="44" spans="2:20" ht="21" x14ac:dyDescent="0.35">
      <c r="B44" s="128"/>
      <c r="C44" s="129"/>
      <c r="G44" s="63"/>
      <c r="I44" s="52" t="s">
        <v>161</v>
      </c>
    </row>
    <row r="45" spans="2:20" ht="21" x14ac:dyDescent="0.35">
      <c r="B45" s="128"/>
      <c r="C45" s="129"/>
    </row>
    <row r="46" spans="2:20" ht="21" x14ac:dyDescent="0.35">
      <c r="B46" s="128"/>
      <c r="C46" s="129"/>
      <c r="G46" s="63"/>
      <c r="I46" s="52" t="s">
        <v>162</v>
      </c>
    </row>
    <row r="47" spans="2:20" ht="21" x14ac:dyDescent="0.35">
      <c r="B47" s="128"/>
      <c r="C47" s="129"/>
    </row>
    <row r="48" spans="2:20" ht="21" x14ac:dyDescent="0.35">
      <c r="B48" s="128"/>
      <c r="C48" s="129"/>
      <c r="E48" s="63"/>
      <c r="F48" s="64" t="s">
        <v>163</v>
      </c>
      <c r="I48" s="87" t="s">
        <v>164</v>
      </c>
      <c r="J48" s="87"/>
      <c r="K48" s="87"/>
      <c r="L48" s="87"/>
      <c r="M48" s="87"/>
      <c r="N48" s="87"/>
      <c r="O48" s="87"/>
      <c r="P48" s="87"/>
      <c r="Q48" s="87"/>
      <c r="R48" s="87"/>
      <c r="S48" s="87"/>
    </row>
    <row r="49" spans="2:19" ht="21" x14ac:dyDescent="0.35">
      <c r="B49" s="128"/>
      <c r="C49" s="129"/>
      <c r="F49" s="64"/>
      <c r="I49" s="87"/>
      <c r="J49" s="87"/>
      <c r="K49" s="87"/>
      <c r="L49" s="87"/>
      <c r="M49" s="87"/>
      <c r="N49" s="87"/>
      <c r="O49" s="87"/>
      <c r="P49" s="87"/>
      <c r="Q49" s="87"/>
      <c r="R49" s="87"/>
      <c r="S49" s="87"/>
    </row>
    <row r="50" spans="2:19" ht="21" x14ac:dyDescent="0.35">
      <c r="B50" s="128"/>
      <c r="C50" s="129"/>
    </row>
    <row r="51" spans="2:19" ht="21" x14ac:dyDescent="0.35">
      <c r="B51" s="128"/>
      <c r="C51" s="129"/>
      <c r="E51" s="80"/>
      <c r="F51" s="81"/>
      <c r="G51" s="82"/>
      <c r="I51" s="87" t="s">
        <v>165</v>
      </c>
      <c r="J51" s="87"/>
      <c r="K51" s="87"/>
      <c r="L51" s="87"/>
      <c r="M51" s="87"/>
      <c r="N51" s="87"/>
      <c r="O51" s="87"/>
      <c r="P51" s="87"/>
      <c r="Q51" s="87"/>
      <c r="R51" s="87"/>
      <c r="S51" s="87"/>
    </row>
    <row r="52" spans="2:19" ht="21" x14ac:dyDescent="0.35">
      <c r="B52" s="128"/>
      <c r="C52" s="129"/>
      <c r="E52" s="65"/>
      <c r="F52" s="65"/>
      <c r="G52" s="65"/>
      <c r="I52" s="87"/>
      <c r="J52" s="87"/>
      <c r="K52" s="87"/>
      <c r="L52" s="87"/>
      <c r="M52" s="87"/>
      <c r="N52" s="87"/>
      <c r="O52" s="87"/>
      <c r="P52" s="87"/>
      <c r="Q52" s="87"/>
      <c r="R52" s="87"/>
      <c r="S52" s="87"/>
    </row>
    <row r="53" spans="2:19" ht="21" x14ac:dyDescent="0.35">
      <c r="B53" s="128"/>
      <c r="C53" s="129"/>
    </row>
    <row r="54" spans="2:19" ht="21" customHeight="1" x14ac:dyDescent="0.35">
      <c r="B54" s="128"/>
      <c r="C54" s="129"/>
      <c r="F54" s="83"/>
      <c r="G54" s="84"/>
      <c r="I54" s="87" t="s">
        <v>166</v>
      </c>
      <c r="J54" s="87"/>
      <c r="K54" s="87"/>
      <c r="L54" s="87"/>
      <c r="M54" s="87"/>
      <c r="N54" s="87"/>
      <c r="O54" s="87"/>
      <c r="P54" s="87"/>
      <c r="Q54" s="87"/>
      <c r="R54" s="87"/>
      <c r="S54" s="87"/>
    </row>
    <row r="55" spans="2:19" ht="21" x14ac:dyDescent="0.35">
      <c r="B55" s="128"/>
      <c r="C55" s="129"/>
      <c r="F55" s="85"/>
      <c r="G55" s="86"/>
      <c r="I55" s="87"/>
      <c r="J55" s="87"/>
      <c r="K55" s="87"/>
      <c r="L55" s="87"/>
      <c r="M55" s="87"/>
      <c r="N55" s="87"/>
      <c r="O55" s="87"/>
      <c r="P55" s="87"/>
      <c r="Q55" s="87"/>
      <c r="R55" s="87"/>
      <c r="S55" s="87"/>
    </row>
    <row r="56" spans="2:19" ht="21" x14ac:dyDescent="0.35">
      <c r="B56" s="128"/>
      <c r="C56" s="129"/>
      <c r="F56" s="65"/>
      <c r="G56" s="65"/>
      <c r="I56" s="87"/>
      <c r="J56" s="87"/>
      <c r="K56" s="87"/>
      <c r="L56" s="87"/>
      <c r="M56" s="87"/>
      <c r="N56" s="87"/>
      <c r="O56" s="87"/>
      <c r="P56" s="87"/>
      <c r="Q56" s="87"/>
      <c r="R56" s="87"/>
      <c r="S56" s="87"/>
    </row>
    <row r="57" spans="2:19" ht="21" x14ac:dyDescent="0.35">
      <c r="B57" s="128"/>
      <c r="C57" s="129"/>
    </row>
    <row r="58" spans="2:19" ht="21" customHeight="1" x14ac:dyDescent="0.35">
      <c r="B58" s="128"/>
      <c r="C58" s="129"/>
      <c r="E58" s="88" t="s">
        <v>167</v>
      </c>
      <c r="F58" s="89"/>
      <c r="G58" s="90"/>
      <c r="I58" s="87" t="s">
        <v>168</v>
      </c>
      <c r="J58" s="87"/>
      <c r="K58" s="87"/>
      <c r="L58" s="87"/>
      <c r="M58" s="87"/>
      <c r="N58" s="87"/>
      <c r="O58" s="87"/>
      <c r="P58" s="87"/>
      <c r="Q58" s="87"/>
      <c r="R58" s="87"/>
      <c r="S58" s="87"/>
    </row>
    <row r="59" spans="2:19" ht="21" x14ac:dyDescent="0.35">
      <c r="B59" s="128"/>
      <c r="C59" s="129"/>
      <c r="E59" s="91"/>
      <c r="F59" s="92"/>
      <c r="G59" s="93"/>
      <c r="I59" s="87"/>
      <c r="J59" s="87"/>
      <c r="K59" s="87"/>
      <c r="L59" s="87"/>
      <c r="M59" s="87"/>
      <c r="N59" s="87"/>
      <c r="O59" s="87"/>
      <c r="P59" s="87"/>
      <c r="Q59" s="87"/>
      <c r="R59" s="87"/>
      <c r="S59" s="87"/>
    </row>
    <row r="60" spans="2:19" ht="21" x14ac:dyDescent="0.35">
      <c r="B60" s="128"/>
      <c r="C60" s="129"/>
      <c r="E60" s="56"/>
      <c r="F60" s="56"/>
      <c r="G60" s="56"/>
    </row>
    <row r="61" spans="2:19" ht="21" customHeight="1" x14ac:dyDescent="0.35">
      <c r="B61" s="128"/>
      <c r="C61" s="129"/>
      <c r="E61" s="114" t="s">
        <v>163</v>
      </c>
      <c r="F61" s="115"/>
      <c r="G61" s="116"/>
      <c r="I61" s="87" t="s">
        <v>169</v>
      </c>
      <c r="J61" s="87"/>
      <c r="K61" s="87"/>
      <c r="L61" s="87"/>
      <c r="M61" s="87"/>
      <c r="N61" s="87"/>
      <c r="O61" s="87"/>
      <c r="P61" s="87"/>
      <c r="Q61" s="87"/>
      <c r="R61" s="87"/>
      <c r="S61" s="87"/>
    </row>
    <row r="62" spans="2:19" ht="21" x14ac:dyDescent="0.35">
      <c r="B62" s="128"/>
      <c r="C62" s="129"/>
      <c r="E62" s="117"/>
      <c r="F62" s="118"/>
      <c r="G62" s="119"/>
      <c r="I62" s="87"/>
      <c r="J62" s="87"/>
      <c r="K62" s="87"/>
      <c r="L62" s="87"/>
      <c r="M62" s="87"/>
      <c r="N62" s="87"/>
      <c r="O62" s="87"/>
      <c r="P62" s="87"/>
      <c r="Q62" s="87"/>
      <c r="R62" s="87"/>
      <c r="S62" s="87"/>
    </row>
    <row r="63" spans="2:19" ht="21" x14ac:dyDescent="0.35">
      <c r="B63" s="128"/>
      <c r="C63" s="129"/>
      <c r="E63" s="56"/>
      <c r="F63" s="56"/>
      <c r="G63" s="56"/>
    </row>
    <row r="64" spans="2:19" ht="21" x14ac:dyDescent="0.35">
      <c r="B64" s="128"/>
      <c r="C64" s="129"/>
      <c r="E64" s="120" t="s">
        <v>163</v>
      </c>
      <c r="F64" s="121"/>
      <c r="G64" s="122"/>
      <c r="I64" s="66" t="s">
        <v>170</v>
      </c>
    </row>
    <row r="65" spans="2:9" ht="21" x14ac:dyDescent="0.35">
      <c r="B65" s="128"/>
      <c r="C65" s="129"/>
      <c r="E65" s="123"/>
      <c r="F65" s="124"/>
      <c r="G65" s="125"/>
      <c r="I65" s="66"/>
    </row>
    <row r="66" spans="2:9" ht="21" x14ac:dyDescent="0.35">
      <c r="B66" s="76"/>
      <c r="C66" s="77"/>
      <c r="E66" s="75"/>
      <c r="F66" s="75"/>
      <c r="G66" s="75"/>
      <c r="I66" s="66"/>
    </row>
    <row r="67" spans="2:9" ht="21" x14ac:dyDescent="0.35">
      <c r="B67" s="76"/>
      <c r="C67" s="77"/>
      <c r="E67" s="94" t="s">
        <v>163</v>
      </c>
      <c r="F67" s="95"/>
      <c r="G67" s="96"/>
      <c r="I67" s="66" t="s">
        <v>306</v>
      </c>
    </row>
    <row r="68" spans="2:9" ht="21" x14ac:dyDescent="0.35">
      <c r="B68" s="78"/>
      <c r="C68" s="79"/>
      <c r="E68" s="97"/>
      <c r="F68" s="98"/>
      <c r="G68" s="99"/>
      <c r="I68" s="66"/>
    </row>
    <row r="69" spans="2:9" ht="21" x14ac:dyDescent="0.35"/>
    <row r="70" spans="2:9" ht="21" hidden="1" x14ac:dyDescent="0.35"/>
    <row r="71" spans="2:9" ht="21" hidden="1" x14ac:dyDescent="0.35"/>
    <row r="72" spans="2:9" ht="21" hidden="1" x14ac:dyDescent="0.35"/>
    <row r="73" spans="2:9" ht="21" hidden="1" x14ac:dyDescent="0.35"/>
    <row r="74" spans="2:9" ht="21" hidden="1" x14ac:dyDescent="0.35"/>
    <row r="75" spans="2:9" ht="21" hidden="1" x14ac:dyDescent="0.35"/>
  </sheetData>
  <sheetProtection algorithmName="SHA-512" hashValue="dXzACYKzH8wic+agz9GKD0c2qvIprzBVi8dBq3OiUmrLfVDSd1eIdvtYbI2S0XDlFTdCC+ZKihr8LaEKGq2nPA==" saltValue="5w+j8p+PXrkJ3r4FVUTMkw==" spinCount="100000" sheet="1" objects="1" scenarios="1"/>
  <mergeCells count="22">
    <mergeCell ref="E67:G68"/>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E58:G59"/>
    <mergeCell ref="I48:S49"/>
    <mergeCell ref="E51:G51"/>
    <mergeCell ref="I51:S52"/>
    <mergeCell ref="F54:G55"/>
    <mergeCell ref="I54:S56"/>
  </mergeCells>
  <hyperlinks>
    <hyperlink ref="B7" r:id="rId1" xr:uid="{3D42913F-ADC5-4023-B866-9D2396336E0D}"/>
    <hyperlink ref="B7:C17" r:id="rId2" display="https://www.vs.ch/web/energie/exigences-énergétiques-pour-les-bâtiments" xr:uid="{59AD87A2-BB8E-4CB4-8D60-0B0BB5D88E19}"/>
    <hyperlink ref="P5" r:id="rId3" xr:uid="{542510DC-116E-4980-B0EC-458E0D02BD8E}"/>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285"/>
  <sheetViews>
    <sheetView zoomScale="120" zoomScaleNormal="120" workbookViewId="0">
      <selection activeCell="F7" sqref="F7:P7"/>
    </sheetView>
  </sheetViews>
  <sheetFormatPr baseColWidth="10" defaultColWidth="0" defaultRowHeight="0" customHeight="1" zeroHeight="1" x14ac:dyDescent="0.25"/>
  <cols>
    <col min="1" max="6" width="3" style="10" customWidth="1"/>
    <col min="7" max="7" width="4.7109375" style="10" customWidth="1"/>
    <col min="8" max="10" width="3" style="10" customWidth="1"/>
    <col min="11" max="11" width="5.140625" style="10" customWidth="1"/>
    <col min="12" max="15" width="3" style="10" customWidth="1"/>
    <col min="16" max="16" width="3.85546875" style="10" customWidth="1"/>
    <col min="17" max="17" width="3.7109375" style="10" customWidth="1"/>
    <col min="18" max="19" width="3" style="10" customWidth="1"/>
    <col min="20" max="20" width="3.7109375" style="10" customWidth="1"/>
    <col min="21" max="23" width="3" style="10" customWidth="1"/>
    <col min="24" max="24" width="3.85546875" style="10" customWidth="1"/>
    <col min="25" max="25" width="4.7109375" style="10" customWidth="1"/>
    <col min="26" max="28" width="3" style="10" customWidth="1"/>
    <col min="29" max="29" width="4.42578125" style="10" customWidth="1"/>
    <col min="30" max="37" width="3" style="10" customWidth="1"/>
    <col min="38" max="38" width="4.7109375" style="10" customWidth="1"/>
    <col min="39" max="46" width="2.28515625" style="26" hidden="1"/>
    <col min="47" max="47" width="6.28515625" style="26" hidden="1"/>
    <col min="48" max="16285" width="2.28515625" style="26" hidden="1"/>
    <col min="16286" max="16383" width="3" style="26" hidden="1"/>
    <col min="16384" max="16384" width="2.28515625" style="26" hidden="1"/>
  </cols>
  <sheetData>
    <row r="1" spans="1:38"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7.45" customHeight="1" x14ac:dyDescent="0.25">
      <c r="A2" s="1"/>
      <c r="B2" s="152"/>
      <c r="C2" s="153"/>
      <c r="D2" s="153"/>
      <c r="E2" s="153"/>
      <c r="F2" s="154"/>
      <c r="G2" s="161" t="s">
        <v>172</v>
      </c>
      <c r="H2" s="162"/>
      <c r="I2" s="162"/>
      <c r="J2" s="162"/>
      <c r="K2" s="162"/>
      <c r="L2" s="162"/>
      <c r="M2" s="162"/>
      <c r="N2" s="162"/>
      <c r="O2" s="163"/>
      <c r="P2" s="170" t="s">
        <v>1</v>
      </c>
      <c r="Q2" s="171"/>
      <c r="R2" s="171"/>
      <c r="S2" s="171"/>
      <c r="T2" s="171"/>
      <c r="U2" s="171"/>
      <c r="V2" s="171"/>
      <c r="W2" s="171"/>
      <c r="X2" s="172"/>
      <c r="Y2" s="179" t="s">
        <v>235</v>
      </c>
      <c r="Z2" s="180"/>
      <c r="AA2" s="180"/>
      <c r="AB2" s="180"/>
      <c r="AC2" s="180"/>
      <c r="AD2" s="180"/>
      <c r="AE2" s="180"/>
      <c r="AF2" s="180"/>
      <c r="AG2" s="180"/>
      <c r="AH2" s="180"/>
      <c r="AI2" s="180"/>
      <c r="AJ2" s="180"/>
      <c r="AK2" s="181"/>
      <c r="AL2" s="1"/>
    </row>
    <row r="3" spans="1:38" ht="17.45" customHeight="1" x14ac:dyDescent="0.25">
      <c r="A3" s="1"/>
      <c r="B3" s="155"/>
      <c r="C3" s="156"/>
      <c r="D3" s="156"/>
      <c r="E3" s="156"/>
      <c r="F3" s="157"/>
      <c r="G3" s="164"/>
      <c r="H3" s="165"/>
      <c r="I3" s="165"/>
      <c r="J3" s="165"/>
      <c r="K3" s="165"/>
      <c r="L3" s="165"/>
      <c r="M3" s="165"/>
      <c r="N3" s="165"/>
      <c r="O3" s="166"/>
      <c r="P3" s="173"/>
      <c r="Q3" s="174"/>
      <c r="R3" s="174"/>
      <c r="S3" s="174"/>
      <c r="T3" s="174"/>
      <c r="U3" s="174"/>
      <c r="V3" s="174"/>
      <c r="W3" s="174"/>
      <c r="X3" s="175"/>
      <c r="Y3" s="182"/>
      <c r="Z3" s="183"/>
      <c r="AA3" s="183"/>
      <c r="AB3" s="183"/>
      <c r="AC3" s="183"/>
      <c r="AD3" s="183"/>
      <c r="AE3" s="183"/>
      <c r="AF3" s="183"/>
      <c r="AG3" s="183"/>
      <c r="AH3" s="183"/>
      <c r="AI3" s="183"/>
      <c r="AJ3" s="183"/>
      <c r="AK3" s="184"/>
      <c r="AL3" s="1"/>
    </row>
    <row r="4" spans="1:38" ht="17.45" customHeight="1" x14ac:dyDescent="0.25">
      <c r="A4" s="1"/>
      <c r="B4" s="155"/>
      <c r="C4" s="156"/>
      <c r="D4" s="156"/>
      <c r="E4" s="156"/>
      <c r="F4" s="157"/>
      <c r="G4" s="164"/>
      <c r="H4" s="165"/>
      <c r="I4" s="165"/>
      <c r="J4" s="165"/>
      <c r="K4" s="165"/>
      <c r="L4" s="165"/>
      <c r="M4" s="165"/>
      <c r="N4" s="165"/>
      <c r="O4" s="166"/>
      <c r="P4" s="173"/>
      <c r="Q4" s="174"/>
      <c r="R4" s="174"/>
      <c r="S4" s="174"/>
      <c r="T4" s="174"/>
      <c r="U4" s="174"/>
      <c r="V4" s="174"/>
      <c r="W4" s="174"/>
      <c r="X4" s="175"/>
      <c r="Y4" s="182"/>
      <c r="Z4" s="183"/>
      <c r="AA4" s="183"/>
      <c r="AB4" s="183"/>
      <c r="AC4" s="183"/>
      <c r="AD4" s="183"/>
      <c r="AE4" s="183"/>
      <c r="AF4" s="183"/>
      <c r="AG4" s="183"/>
      <c r="AH4" s="183"/>
      <c r="AI4" s="183"/>
      <c r="AJ4" s="183"/>
      <c r="AK4" s="184"/>
      <c r="AL4" s="1"/>
    </row>
    <row r="5" spans="1:38" ht="17.45" customHeight="1" x14ac:dyDescent="0.25">
      <c r="A5" s="1"/>
      <c r="B5" s="158"/>
      <c r="C5" s="159"/>
      <c r="D5" s="159"/>
      <c r="E5" s="159"/>
      <c r="F5" s="160"/>
      <c r="G5" s="167"/>
      <c r="H5" s="168"/>
      <c r="I5" s="168"/>
      <c r="J5" s="168"/>
      <c r="K5" s="168"/>
      <c r="L5" s="168"/>
      <c r="M5" s="168"/>
      <c r="N5" s="168"/>
      <c r="O5" s="169"/>
      <c r="P5" s="176"/>
      <c r="Q5" s="177"/>
      <c r="R5" s="177"/>
      <c r="S5" s="177"/>
      <c r="T5" s="177"/>
      <c r="U5" s="177"/>
      <c r="V5" s="177"/>
      <c r="W5" s="177"/>
      <c r="X5" s="178"/>
      <c r="Y5" s="185"/>
      <c r="Z5" s="186"/>
      <c r="AA5" s="186"/>
      <c r="AB5" s="186"/>
      <c r="AC5" s="186"/>
      <c r="AD5" s="186"/>
      <c r="AE5" s="186"/>
      <c r="AF5" s="186"/>
      <c r="AG5" s="186"/>
      <c r="AH5" s="186"/>
      <c r="AI5" s="186"/>
      <c r="AJ5" s="186"/>
      <c r="AK5" s="187"/>
      <c r="AL5" s="1"/>
    </row>
    <row r="6" spans="1:38"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38" ht="12" customHeight="1" x14ac:dyDescent="0.25">
      <c r="A7" s="1"/>
      <c r="B7" s="188" t="s">
        <v>173</v>
      </c>
      <c r="C7" s="188"/>
      <c r="D7" s="188"/>
      <c r="E7" s="189"/>
      <c r="F7" s="190"/>
      <c r="G7" s="191"/>
      <c r="H7" s="191"/>
      <c r="I7" s="191"/>
      <c r="J7" s="191"/>
      <c r="K7" s="191"/>
      <c r="L7" s="191"/>
      <c r="M7" s="191"/>
      <c r="N7" s="191"/>
      <c r="O7" s="191"/>
      <c r="P7" s="192"/>
      <c r="Q7" s="193" t="s">
        <v>175</v>
      </c>
      <c r="R7" s="194"/>
      <c r="S7" s="194"/>
      <c r="T7" s="195"/>
      <c r="U7" s="196"/>
      <c r="V7" s="197"/>
      <c r="W7" s="197"/>
      <c r="X7" s="197"/>
      <c r="Y7" s="197"/>
      <c r="Z7" s="198"/>
      <c r="AA7" s="1"/>
      <c r="AB7" s="194" t="s">
        <v>4</v>
      </c>
      <c r="AC7" s="194"/>
      <c r="AD7" s="194"/>
      <c r="AE7" s="195"/>
      <c r="AF7" s="196"/>
      <c r="AG7" s="197"/>
      <c r="AH7" s="197"/>
      <c r="AI7" s="197"/>
      <c r="AJ7" s="197"/>
      <c r="AK7" s="198"/>
      <c r="AL7" s="1"/>
    </row>
    <row r="8" spans="1:38"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2" customHeight="1" x14ac:dyDescent="0.25">
      <c r="A9" s="1"/>
      <c r="B9" s="9" t="s">
        <v>174</v>
      </c>
      <c r="C9" s="9"/>
      <c r="D9" s="9"/>
      <c r="E9" s="1"/>
      <c r="F9" s="190"/>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2"/>
      <c r="AL9" s="1"/>
    </row>
    <row r="10" spans="1:38"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38" ht="20.100000000000001" customHeight="1" x14ac:dyDescent="0.25">
      <c r="A11" s="7" t="b">
        <v>0</v>
      </c>
      <c r="B11" s="8" t="s">
        <v>285</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 customHeight="1" x14ac:dyDescent="0.25">
      <c r="A12" s="1"/>
      <c r="B12" s="1" t="s">
        <v>176</v>
      </c>
      <c r="C12" s="1"/>
      <c r="D12" s="1"/>
      <c r="E12" s="1"/>
      <c r="F12" s="1"/>
      <c r="G12" s="1"/>
      <c r="H12" s="1"/>
      <c r="I12" s="1"/>
      <c r="J12" s="1"/>
      <c r="K12" s="1"/>
      <c r="L12" s="9"/>
      <c r="M12" s="9"/>
      <c r="N12" s="9"/>
      <c r="O12" s="9"/>
      <c r="Q12" s="27"/>
      <c r="R12" s="28"/>
      <c r="S12" s="29"/>
      <c r="T12" s="28"/>
      <c r="V12" s="9"/>
      <c r="W12" s="9"/>
      <c r="X12" s="9"/>
      <c r="Y12" s="9"/>
      <c r="Z12" s="27"/>
      <c r="AA12" s="28"/>
      <c r="AB12" s="28"/>
      <c r="AC12" s="28"/>
      <c r="AD12" s="9"/>
      <c r="AE12" s="9"/>
      <c r="AF12" s="9"/>
      <c r="AG12" s="9"/>
      <c r="AH12" s="9"/>
      <c r="AI12" s="9"/>
      <c r="AJ12" s="9"/>
      <c r="AK12" s="9"/>
      <c r="AL12" s="1"/>
    </row>
    <row r="13" spans="1:38" ht="6" customHeight="1" x14ac:dyDescent="0.25">
      <c r="A13" s="1"/>
      <c r="B13" s="1"/>
      <c r="C13" s="1"/>
      <c r="D13" s="1"/>
      <c r="E13" s="1"/>
      <c r="F13" s="1"/>
      <c r="G13" s="1"/>
      <c r="H13" s="1"/>
      <c r="I13" s="1"/>
      <c r="J13" s="1"/>
      <c r="K13" s="1"/>
      <c r="L13" s="9"/>
      <c r="M13" s="9"/>
      <c r="N13" s="9"/>
      <c r="O13" s="9"/>
      <c r="P13" s="1"/>
      <c r="Q13" s="11"/>
      <c r="R13" s="9"/>
      <c r="S13" s="9"/>
      <c r="T13" s="9"/>
      <c r="U13" s="1"/>
      <c r="V13" s="9"/>
      <c r="W13" s="9"/>
      <c r="X13" s="9"/>
      <c r="Y13" s="9"/>
      <c r="Z13" s="11"/>
      <c r="AA13" s="9"/>
      <c r="AB13" s="9"/>
      <c r="AC13" s="9"/>
      <c r="AD13" s="9"/>
      <c r="AE13" s="9"/>
      <c r="AF13" s="9"/>
      <c r="AG13" s="9"/>
      <c r="AH13" s="9"/>
      <c r="AI13" s="9"/>
      <c r="AJ13" s="9"/>
      <c r="AK13" s="9"/>
      <c r="AL13" s="1"/>
    </row>
    <row r="14" spans="1:38" ht="15" customHeight="1" x14ac:dyDescent="0.25">
      <c r="A14" s="1"/>
      <c r="B14" s="1" t="s">
        <v>177</v>
      </c>
      <c r="C14" s="1"/>
      <c r="D14" s="1"/>
      <c r="E14" s="1"/>
      <c r="F14" s="1"/>
      <c r="G14" s="1"/>
      <c r="H14" s="1"/>
      <c r="I14" s="1"/>
      <c r="J14" s="1"/>
      <c r="K14" s="1"/>
      <c r="L14" s="9"/>
      <c r="M14" s="9"/>
      <c r="N14" s="9"/>
      <c r="O14" s="1"/>
      <c r="P14" s="9"/>
      <c r="Q14" s="199"/>
      <c r="R14" s="200"/>
      <c r="S14" s="200"/>
      <c r="T14" s="9" t="s">
        <v>7</v>
      </c>
      <c r="V14" s="9"/>
      <c r="W14" s="9"/>
      <c r="X14" s="9"/>
      <c r="Y14" s="9"/>
      <c r="Z14" s="199"/>
      <c r="AA14" s="200"/>
      <c r="AB14" s="200"/>
      <c r="AC14" s="9" t="s">
        <v>7</v>
      </c>
      <c r="AD14" s="9"/>
      <c r="AE14" s="9"/>
      <c r="AF14" s="9"/>
      <c r="AG14" s="9"/>
      <c r="AH14" s="9"/>
      <c r="AI14" s="9"/>
      <c r="AJ14" s="9"/>
      <c r="AK14" s="9"/>
      <c r="AL14" s="1"/>
    </row>
    <row r="15" spans="1:38" ht="15" customHeight="1" x14ac:dyDescent="0.25">
      <c r="A15" s="1"/>
      <c r="B15" s="12"/>
      <c r="C15" s="12"/>
      <c r="D15" s="12"/>
      <c r="E15" s="12"/>
      <c r="F15" s="12"/>
      <c r="G15" s="12"/>
      <c r="H15" s="12"/>
      <c r="I15" s="12"/>
      <c r="J15" s="12"/>
      <c r="K15" s="12"/>
      <c r="L15" s="12"/>
      <c r="M15" s="12"/>
      <c r="N15" s="12"/>
      <c r="O15" s="12"/>
      <c r="P15" s="12"/>
      <c r="Q15" s="13"/>
      <c r="R15" s="12"/>
      <c r="S15" s="12"/>
      <c r="T15" s="12"/>
      <c r="U15" s="12"/>
      <c r="V15" s="12"/>
      <c r="W15" s="12"/>
      <c r="X15" s="12"/>
      <c r="Y15" s="12"/>
      <c r="Z15" s="13"/>
      <c r="AA15" s="12"/>
      <c r="AB15" s="12"/>
      <c r="AC15" s="12"/>
      <c r="AD15" s="12"/>
      <c r="AE15" s="12"/>
      <c r="AF15" s="12"/>
      <c r="AG15" s="12"/>
      <c r="AH15" s="12"/>
      <c r="AI15" s="12"/>
      <c r="AJ15" s="12"/>
      <c r="AK15" s="12"/>
      <c r="AL15" s="1"/>
    </row>
    <row r="16" spans="1:38" ht="15" customHeight="1" x14ac:dyDescent="0.25">
      <c r="A16" s="1"/>
      <c r="B16" s="1"/>
      <c r="C16" s="1"/>
      <c r="D16" s="1"/>
      <c r="E16" s="1"/>
      <c r="F16" s="1"/>
      <c r="G16" s="1"/>
      <c r="H16" s="1"/>
      <c r="I16" s="1"/>
      <c r="J16" s="1"/>
      <c r="K16" s="1"/>
      <c r="L16" s="1"/>
      <c r="M16" s="1"/>
      <c r="N16" s="1"/>
      <c r="O16" s="1"/>
      <c r="P16" s="1"/>
      <c r="Q16" s="14"/>
      <c r="R16" s="1"/>
      <c r="S16" s="1"/>
      <c r="T16" s="1"/>
      <c r="U16" s="1"/>
      <c r="V16" s="1"/>
      <c r="W16" s="1"/>
      <c r="X16" s="1"/>
      <c r="Y16" s="1"/>
      <c r="Z16" s="14"/>
      <c r="AA16" s="1"/>
      <c r="AB16" s="1"/>
      <c r="AC16" s="1"/>
      <c r="AD16" s="1"/>
      <c r="AE16" s="1"/>
      <c r="AF16" s="1"/>
      <c r="AG16" s="1"/>
      <c r="AH16" s="1"/>
      <c r="AI16" s="1"/>
      <c r="AJ16" s="1"/>
      <c r="AK16" s="1"/>
      <c r="AL16" s="1"/>
    </row>
    <row r="17" spans="1:47" ht="15" customHeight="1" x14ac:dyDescent="0.25">
      <c r="A17" s="1"/>
      <c r="B17" s="1" t="s">
        <v>178</v>
      </c>
      <c r="C17" s="1"/>
      <c r="D17" s="1"/>
      <c r="E17" s="1"/>
      <c r="F17" s="1"/>
      <c r="G17" s="1"/>
      <c r="H17" s="1"/>
      <c r="I17" s="1"/>
      <c r="J17" s="1"/>
      <c r="K17" s="1"/>
      <c r="L17" s="9"/>
      <c r="M17" s="9"/>
      <c r="N17" s="9"/>
      <c r="O17" s="1"/>
      <c r="P17" s="1"/>
      <c r="Q17" s="201"/>
      <c r="R17" s="202"/>
      <c r="S17" s="202"/>
      <c r="T17" s="1" t="s">
        <v>8</v>
      </c>
      <c r="V17" s="1"/>
      <c r="W17" s="1"/>
      <c r="X17" s="1"/>
      <c r="Y17" s="1"/>
      <c r="Z17" s="201"/>
      <c r="AA17" s="202"/>
      <c r="AB17" s="202"/>
      <c r="AC17" s="1" t="s">
        <v>8</v>
      </c>
      <c r="AD17" s="1"/>
      <c r="AE17" s="1"/>
      <c r="AF17" s="1"/>
      <c r="AG17" s="1"/>
      <c r="AH17" s="1"/>
      <c r="AI17" s="1"/>
      <c r="AJ17" s="1"/>
      <c r="AK17" s="1"/>
      <c r="AL17" s="1"/>
    </row>
    <row r="18" spans="1:47" ht="15" customHeight="1" x14ac:dyDescent="0.25">
      <c r="A18" s="1"/>
      <c r="B18" s="1" t="s">
        <v>179</v>
      </c>
      <c r="C18" s="1"/>
      <c r="D18" s="1"/>
      <c r="E18" s="1"/>
      <c r="F18" s="1"/>
      <c r="G18" s="1"/>
      <c r="H18" s="1"/>
      <c r="I18" s="1"/>
      <c r="J18" s="1"/>
      <c r="K18" s="1"/>
      <c r="L18" s="9"/>
      <c r="M18" s="9"/>
      <c r="N18" s="9"/>
      <c r="O18" s="1"/>
      <c r="P18" s="1"/>
      <c r="Q18" s="14"/>
      <c r="R18" s="1"/>
      <c r="S18" s="1"/>
      <c r="T18" s="1"/>
      <c r="U18" s="1"/>
      <c r="V18" s="1"/>
      <c r="W18" s="1"/>
      <c r="X18" s="1"/>
      <c r="Y18" s="1"/>
      <c r="Z18" s="203"/>
      <c r="AA18" s="148"/>
      <c r="AB18" s="148"/>
      <c r="AC18" s="1" t="s">
        <v>8</v>
      </c>
      <c r="AD18" s="1"/>
      <c r="AE18" s="1"/>
      <c r="AF18" s="1"/>
      <c r="AG18" s="1"/>
      <c r="AH18" s="1"/>
      <c r="AI18" s="1"/>
      <c r="AJ18" s="1"/>
      <c r="AK18" s="1"/>
      <c r="AL18" s="1"/>
    </row>
    <row r="19" spans="1:47" ht="15" customHeight="1" x14ac:dyDescent="0.25">
      <c r="A19" s="1"/>
      <c r="B19" s="1" t="s">
        <v>180</v>
      </c>
      <c r="C19" s="1"/>
      <c r="D19" s="1"/>
      <c r="E19" s="1"/>
      <c r="F19" s="1"/>
      <c r="G19" s="1"/>
      <c r="H19" s="1"/>
      <c r="I19" s="1"/>
      <c r="J19" s="1"/>
      <c r="K19" s="1"/>
      <c r="L19" s="1"/>
      <c r="M19" s="1"/>
      <c r="N19" s="1"/>
      <c r="O19" s="1"/>
      <c r="P19" s="1"/>
      <c r="Q19" s="14"/>
      <c r="R19" s="1"/>
      <c r="S19" s="1"/>
      <c r="T19" s="1"/>
      <c r="U19" s="202"/>
      <c r="V19" s="202"/>
      <c r="W19" s="202"/>
      <c r="X19" s="9" t="s">
        <v>8</v>
      </c>
      <c r="Y19" s="9"/>
      <c r="Z19" s="11"/>
      <c r="AA19" s="9"/>
      <c r="AB19" s="9"/>
      <c r="AC19" s="9"/>
      <c r="AD19" s="202"/>
      <c r="AE19" s="202"/>
      <c r="AF19" s="202"/>
      <c r="AG19" s="9" t="s">
        <v>8</v>
      </c>
      <c r="AH19" s="9"/>
      <c r="AI19" s="9"/>
      <c r="AJ19" s="9"/>
      <c r="AK19" s="9"/>
      <c r="AL19" s="1"/>
    </row>
    <row r="20" spans="1:47" ht="15" customHeight="1" x14ac:dyDescent="0.25">
      <c r="A20" s="1"/>
      <c r="B20" s="1" t="s">
        <v>181</v>
      </c>
      <c r="C20" s="1"/>
      <c r="D20" s="1"/>
      <c r="E20" s="1"/>
      <c r="F20" s="1"/>
      <c r="G20" s="1"/>
      <c r="H20" s="1"/>
      <c r="I20" s="1"/>
      <c r="J20" s="1"/>
      <c r="K20" s="1"/>
      <c r="L20" s="1"/>
      <c r="M20" s="1"/>
      <c r="N20" s="1"/>
      <c r="O20" s="1"/>
      <c r="P20" s="1"/>
      <c r="Q20" s="14"/>
      <c r="R20" s="1"/>
      <c r="S20" s="1"/>
      <c r="T20" s="1"/>
      <c r="U20" s="1"/>
      <c r="V20" s="1"/>
      <c r="W20" s="1"/>
      <c r="X20" s="1"/>
      <c r="Y20" s="1"/>
      <c r="Z20" s="14"/>
      <c r="AA20" s="1"/>
      <c r="AB20" s="1"/>
      <c r="AC20" s="1"/>
      <c r="AD20" s="148"/>
      <c r="AE20" s="148"/>
      <c r="AF20" s="148"/>
      <c r="AG20" s="1" t="s">
        <v>8</v>
      </c>
      <c r="AH20" s="1"/>
      <c r="AI20" s="1"/>
      <c r="AJ20" s="1"/>
      <c r="AK20" s="1"/>
      <c r="AL20" s="1"/>
      <c r="AU20" s="45"/>
    </row>
    <row r="21" spans="1:47" ht="15" customHeight="1" x14ac:dyDescent="0.25">
      <c r="A21" s="1"/>
      <c r="B21" s="1"/>
      <c r="C21" s="1"/>
      <c r="D21" s="1"/>
      <c r="E21" s="1"/>
      <c r="F21" s="1"/>
      <c r="G21" s="1"/>
      <c r="H21" s="1"/>
      <c r="I21" s="1"/>
      <c r="J21" s="1"/>
      <c r="K21" s="1"/>
      <c r="L21" s="1"/>
      <c r="M21" s="1"/>
      <c r="N21" s="1"/>
      <c r="O21" s="1"/>
      <c r="P21" s="1"/>
      <c r="Q21" s="14"/>
      <c r="R21" s="1"/>
      <c r="S21" s="1"/>
      <c r="T21" s="1"/>
      <c r="U21" s="1"/>
      <c r="V21" s="1"/>
      <c r="W21" s="1"/>
      <c r="X21" s="1"/>
      <c r="Y21" s="1"/>
      <c r="Z21" s="14"/>
      <c r="AA21" s="1"/>
      <c r="AB21" s="1"/>
      <c r="AC21" s="1"/>
      <c r="AD21" s="1"/>
      <c r="AE21" s="1"/>
      <c r="AF21" s="1"/>
      <c r="AG21" s="1"/>
      <c r="AH21" s="1"/>
      <c r="AI21" s="1"/>
      <c r="AJ21" s="1"/>
      <c r="AK21" s="1"/>
      <c r="AL21" s="1"/>
    </row>
    <row r="22" spans="1:47" ht="15" customHeight="1" thickBot="1" x14ac:dyDescent="0.3">
      <c r="A22" s="1"/>
      <c r="B22" s="1" t="s">
        <v>182</v>
      </c>
      <c r="C22" s="1"/>
      <c r="D22" s="1"/>
      <c r="E22" s="1"/>
      <c r="F22" s="1"/>
      <c r="G22" s="1"/>
      <c r="H22" s="1"/>
      <c r="I22" s="1"/>
      <c r="J22" s="1"/>
      <c r="K22" s="1"/>
      <c r="L22" s="1"/>
      <c r="M22" s="1"/>
      <c r="N22" s="1"/>
      <c r="O22" s="1"/>
      <c r="P22" s="1"/>
      <c r="Q22" s="204">
        <f>SUM(Q17)</f>
        <v>0</v>
      </c>
      <c r="R22" s="205"/>
      <c r="S22" s="205"/>
      <c r="T22" s="1" t="s">
        <v>8</v>
      </c>
      <c r="U22" s="1"/>
      <c r="V22" s="1"/>
      <c r="W22" s="1"/>
      <c r="X22" s="1"/>
      <c r="Y22" s="1"/>
      <c r="Z22" s="204">
        <f>SUM(Z17:AB18)</f>
        <v>0</v>
      </c>
      <c r="AA22" s="205"/>
      <c r="AB22" s="205"/>
      <c r="AC22" s="1" t="s">
        <v>8</v>
      </c>
      <c r="AD22" s="1"/>
      <c r="AE22" s="1"/>
      <c r="AF22" s="1"/>
      <c r="AG22" s="1"/>
      <c r="AH22" s="1"/>
      <c r="AI22" s="1"/>
      <c r="AJ22" s="1"/>
      <c r="AK22" s="1"/>
      <c r="AL22" s="1"/>
    </row>
    <row r="23" spans="1:47" ht="15" customHeight="1" thickBot="1" x14ac:dyDescent="0.3">
      <c r="A23" s="1"/>
      <c r="B23" s="1" t="s">
        <v>183</v>
      </c>
      <c r="C23" s="1"/>
      <c r="D23" s="1"/>
      <c r="E23" s="1"/>
      <c r="F23" s="1"/>
      <c r="G23" s="1"/>
      <c r="H23" s="1"/>
      <c r="I23" s="1"/>
      <c r="J23" s="1"/>
      <c r="K23" s="1"/>
      <c r="L23" s="1"/>
      <c r="M23" s="1"/>
      <c r="N23" s="1"/>
      <c r="O23" s="1"/>
      <c r="P23" s="1"/>
      <c r="Q23" s="14"/>
      <c r="R23" s="1"/>
      <c r="S23" s="1"/>
      <c r="T23" s="1"/>
      <c r="U23" s="205">
        <f>SUM(U19)</f>
        <v>0</v>
      </c>
      <c r="V23" s="205"/>
      <c r="W23" s="205"/>
      <c r="X23" s="1" t="s">
        <v>8</v>
      </c>
      <c r="Y23" s="1"/>
      <c r="Z23" s="14"/>
      <c r="AA23" s="1"/>
      <c r="AB23" s="1"/>
      <c r="AC23" s="1"/>
      <c r="AD23" s="205">
        <f>SUM(AD19:AF20)</f>
        <v>0</v>
      </c>
      <c r="AE23" s="205"/>
      <c r="AF23" s="205"/>
      <c r="AG23" s="1" t="s">
        <v>8</v>
      </c>
      <c r="AH23" s="1"/>
      <c r="AI23" s="1"/>
      <c r="AJ23" s="1"/>
      <c r="AK23" s="1"/>
      <c r="AL23" s="1"/>
    </row>
    <row r="24" spans="1:47" ht="15" customHeight="1" x14ac:dyDescent="0.25">
      <c r="A24" s="1"/>
      <c r="B24" s="12"/>
      <c r="C24" s="12"/>
      <c r="D24" s="12"/>
      <c r="E24" s="12"/>
      <c r="F24" s="12"/>
      <c r="G24" s="12"/>
      <c r="H24" s="12"/>
      <c r="I24" s="12"/>
      <c r="J24" s="12"/>
      <c r="K24" s="12"/>
      <c r="L24" s="12"/>
      <c r="M24" s="12"/>
      <c r="N24" s="12"/>
      <c r="O24" s="12"/>
      <c r="P24" s="12"/>
      <c r="Q24" s="13"/>
      <c r="R24" s="12"/>
      <c r="S24" s="12"/>
      <c r="T24" s="12"/>
      <c r="U24" s="12"/>
      <c r="V24" s="12"/>
      <c r="W24" s="12"/>
      <c r="X24" s="12"/>
      <c r="Y24" s="12"/>
      <c r="Z24" s="13"/>
      <c r="AA24" s="12"/>
      <c r="AB24" s="12"/>
      <c r="AC24" s="12"/>
      <c r="AD24" s="12"/>
      <c r="AE24" s="12"/>
      <c r="AF24" s="12"/>
      <c r="AG24" s="12"/>
      <c r="AH24" s="12"/>
      <c r="AI24" s="12"/>
      <c r="AJ24" s="12"/>
      <c r="AK24" s="12"/>
      <c r="AL24" s="1"/>
    </row>
    <row r="25" spans="1:47" ht="15" customHeight="1" x14ac:dyDescent="0.25">
      <c r="A25" s="1"/>
      <c r="B25" s="1"/>
      <c r="C25" s="1"/>
      <c r="D25" s="1"/>
      <c r="E25" s="1"/>
      <c r="F25" s="1"/>
      <c r="G25" s="1"/>
      <c r="H25" s="1"/>
      <c r="I25" s="1"/>
      <c r="J25" s="1"/>
      <c r="K25" s="1"/>
      <c r="L25" s="1"/>
      <c r="M25" s="1"/>
      <c r="N25" s="1"/>
      <c r="O25" s="1"/>
      <c r="P25" s="1"/>
      <c r="Q25" s="15"/>
      <c r="R25" s="1"/>
      <c r="S25" s="1"/>
      <c r="T25" s="1"/>
      <c r="U25" s="1"/>
      <c r="V25" s="1"/>
      <c r="W25" s="1"/>
      <c r="X25" s="1"/>
      <c r="Y25" s="1"/>
      <c r="Z25" s="14"/>
      <c r="AA25" s="1"/>
      <c r="AB25" s="1"/>
      <c r="AC25" s="1"/>
      <c r="AD25" s="1"/>
      <c r="AE25" s="1"/>
      <c r="AF25" s="1"/>
      <c r="AG25" s="1"/>
      <c r="AH25" s="1"/>
      <c r="AI25" s="1"/>
      <c r="AJ25" s="1"/>
      <c r="AK25" s="1"/>
      <c r="AL25" s="1"/>
    </row>
    <row r="26" spans="1:47" ht="15" customHeight="1" x14ac:dyDescent="0.25">
      <c r="A26" s="1"/>
      <c r="B26" s="1" t="s">
        <v>184</v>
      </c>
      <c r="C26" s="1"/>
      <c r="D26" s="1"/>
      <c r="E26" s="1"/>
      <c r="F26" s="1"/>
      <c r="G26" s="1"/>
      <c r="H26" s="1"/>
      <c r="I26" s="1" t="s">
        <v>185</v>
      </c>
      <c r="J26" s="1"/>
      <c r="K26" s="1"/>
      <c r="L26" s="1"/>
      <c r="M26" s="1"/>
      <c r="N26" s="1"/>
      <c r="O26" s="1"/>
      <c r="P26" s="1"/>
      <c r="Q26" s="201"/>
      <c r="R26" s="202"/>
      <c r="S26" s="202"/>
      <c r="T26" s="1" t="s">
        <v>8</v>
      </c>
      <c r="U26" s="206" t="str">
        <f t="shared" ref="U26:U31" si="0">IFERROR(Q26*1000/$Q$14,"")</f>
        <v/>
      </c>
      <c r="V26" s="206"/>
      <c r="W26" s="206"/>
      <c r="X26" s="1" t="s">
        <v>14</v>
      </c>
      <c r="Y26" s="1"/>
      <c r="Z26" s="201"/>
      <c r="AA26" s="202"/>
      <c r="AB26" s="202"/>
      <c r="AC26" s="1" t="s">
        <v>8</v>
      </c>
      <c r="AD26" s="206" t="str">
        <f t="shared" ref="AD26:AD31" si="1">IFERROR(Z26*1000/$Z$14,"")</f>
        <v/>
      </c>
      <c r="AE26" s="206"/>
      <c r="AF26" s="206"/>
      <c r="AG26" s="1" t="s">
        <v>14</v>
      </c>
      <c r="AH26" s="1"/>
      <c r="AI26" s="1"/>
      <c r="AJ26" s="1"/>
      <c r="AK26" s="1"/>
      <c r="AL26" s="1"/>
    </row>
    <row r="27" spans="1:47" ht="15" customHeight="1" x14ac:dyDescent="0.25">
      <c r="A27" s="1"/>
      <c r="B27" s="1"/>
      <c r="C27" s="1"/>
      <c r="D27" s="1"/>
      <c r="E27" s="1"/>
      <c r="F27" s="1"/>
      <c r="G27" s="1"/>
      <c r="H27" s="1"/>
      <c r="I27" s="1" t="s">
        <v>186</v>
      </c>
      <c r="J27" s="1"/>
      <c r="K27" s="1"/>
      <c r="L27" s="1"/>
      <c r="M27" s="1"/>
      <c r="N27" s="1"/>
      <c r="O27" s="1"/>
      <c r="P27" s="1"/>
      <c r="Q27" s="203"/>
      <c r="R27" s="148"/>
      <c r="S27" s="148"/>
      <c r="T27" s="1" t="s">
        <v>8</v>
      </c>
      <c r="U27" s="206" t="str">
        <f t="shared" si="0"/>
        <v/>
      </c>
      <c r="V27" s="206"/>
      <c r="W27" s="206"/>
      <c r="X27" s="1" t="s">
        <v>14</v>
      </c>
      <c r="Y27" s="1"/>
      <c r="Z27" s="203"/>
      <c r="AA27" s="148"/>
      <c r="AB27" s="148"/>
      <c r="AC27" s="1" t="s">
        <v>8</v>
      </c>
      <c r="AD27" s="206" t="str">
        <f t="shared" si="1"/>
        <v/>
      </c>
      <c r="AE27" s="206"/>
      <c r="AF27" s="206"/>
      <c r="AG27" s="1" t="s">
        <v>14</v>
      </c>
      <c r="AH27" s="1"/>
      <c r="AI27" s="1"/>
      <c r="AJ27" s="1"/>
      <c r="AK27" s="1"/>
      <c r="AL27" s="1"/>
    </row>
    <row r="28" spans="1:47" ht="15" customHeight="1" x14ac:dyDescent="0.25">
      <c r="A28" s="1"/>
      <c r="B28" s="1"/>
      <c r="C28" s="1"/>
      <c r="D28" s="1"/>
      <c r="E28" s="1"/>
      <c r="F28" s="1"/>
      <c r="G28" s="1"/>
      <c r="H28" s="1"/>
      <c r="I28" s="1" t="s">
        <v>187</v>
      </c>
      <c r="J28" s="1"/>
      <c r="K28" s="1"/>
      <c r="L28" s="1"/>
      <c r="M28" s="1"/>
      <c r="N28" s="1"/>
      <c r="O28" s="1"/>
      <c r="P28" s="1"/>
      <c r="Q28" s="203"/>
      <c r="R28" s="148"/>
      <c r="S28" s="148"/>
      <c r="T28" s="1" t="s">
        <v>8</v>
      </c>
      <c r="U28" s="206" t="str">
        <f t="shared" si="0"/>
        <v/>
      </c>
      <c r="V28" s="206"/>
      <c r="W28" s="206"/>
      <c r="X28" s="1" t="s">
        <v>14</v>
      </c>
      <c r="Y28" s="1"/>
      <c r="Z28" s="203"/>
      <c r="AA28" s="148"/>
      <c r="AB28" s="148"/>
      <c r="AC28" s="1" t="s">
        <v>8</v>
      </c>
      <c r="AD28" s="206" t="str">
        <f t="shared" si="1"/>
        <v/>
      </c>
      <c r="AE28" s="206"/>
      <c r="AF28" s="206"/>
      <c r="AG28" s="1" t="s">
        <v>14</v>
      </c>
      <c r="AH28" s="1"/>
      <c r="AI28" s="1"/>
      <c r="AJ28" s="1"/>
      <c r="AK28" s="1"/>
      <c r="AL28" s="1"/>
    </row>
    <row r="29" spans="1:47" ht="15" customHeight="1" x14ac:dyDescent="0.25">
      <c r="A29" s="1"/>
      <c r="B29" s="1"/>
      <c r="C29" s="1"/>
      <c r="D29" s="1"/>
      <c r="E29" s="1"/>
      <c r="F29" s="1"/>
      <c r="G29" s="1"/>
      <c r="H29" s="1"/>
      <c r="I29" s="20" t="s">
        <v>188</v>
      </c>
      <c r="J29" s="1"/>
      <c r="K29" s="1"/>
      <c r="L29" s="1"/>
      <c r="M29" s="1"/>
      <c r="N29" s="1"/>
      <c r="O29" s="1"/>
      <c r="P29" s="1"/>
      <c r="Q29" s="203"/>
      <c r="R29" s="148"/>
      <c r="S29" s="148"/>
      <c r="T29" s="1" t="s">
        <v>8</v>
      </c>
      <c r="U29" s="206" t="str">
        <f t="shared" si="0"/>
        <v/>
      </c>
      <c r="V29" s="206"/>
      <c r="W29" s="206"/>
      <c r="X29" s="1" t="s">
        <v>14</v>
      </c>
      <c r="Y29" s="1"/>
      <c r="Z29" s="203"/>
      <c r="AA29" s="148"/>
      <c r="AB29" s="148"/>
      <c r="AC29" s="1" t="s">
        <v>8</v>
      </c>
      <c r="AD29" s="206" t="str">
        <f t="shared" si="1"/>
        <v/>
      </c>
      <c r="AE29" s="206"/>
      <c r="AF29" s="206"/>
      <c r="AG29" s="1" t="s">
        <v>14</v>
      </c>
      <c r="AH29" s="1"/>
      <c r="AI29" s="1"/>
      <c r="AJ29" s="1"/>
      <c r="AK29" s="1"/>
      <c r="AL29" s="1"/>
    </row>
    <row r="30" spans="1:47" ht="15" customHeight="1" x14ac:dyDescent="0.25">
      <c r="A30" s="1"/>
      <c r="B30" s="1"/>
      <c r="C30" s="1"/>
      <c r="D30" s="1"/>
      <c r="E30" s="1"/>
      <c r="F30" s="1"/>
      <c r="G30" s="1"/>
      <c r="H30" s="1"/>
      <c r="I30" s="1" t="s">
        <v>189</v>
      </c>
      <c r="J30" s="1"/>
      <c r="K30" s="1"/>
      <c r="L30" s="1"/>
      <c r="M30" s="1"/>
      <c r="N30" s="1"/>
      <c r="O30" s="1"/>
      <c r="P30" s="1"/>
      <c r="Q30" s="203"/>
      <c r="R30" s="148"/>
      <c r="S30" s="148"/>
      <c r="T30" s="1" t="s">
        <v>8</v>
      </c>
      <c r="U30" s="206" t="str">
        <f t="shared" si="0"/>
        <v/>
      </c>
      <c r="V30" s="206"/>
      <c r="W30" s="206"/>
      <c r="X30" s="1" t="s">
        <v>14</v>
      </c>
      <c r="Y30" s="1"/>
      <c r="Z30" s="203"/>
      <c r="AA30" s="148"/>
      <c r="AB30" s="148"/>
      <c r="AC30" s="1" t="s">
        <v>8</v>
      </c>
      <c r="AD30" s="206" t="str">
        <f t="shared" si="1"/>
        <v/>
      </c>
      <c r="AE30" s="206"/>
      <c r="AF30" s="206"/>
      <c r="AG30" s="1" t="s">
        <v>14</v>
      </c>
      <c r="AH30" s="1"/>
      <c r="AI30" s="1"/>
      <c r="AJ30" s="1"/>
      <c r="AK30" s="1"/>
      <c r="AL30" s="1"/>
    </row>
    <row r="31" spans="1:47" ht="15" customHeight="1" x14ac:dyDescent="0.25">
      <c r="A31" s="1"/>
      <c r="B31" s="1"/>
      <c r="C31" s="1"/>
      <c r="D31" s="1"/>
      <c r="E31" s="1"/>
      <c r="F31" s="1"/>
      <c r="G31" s="1"/>
      <c r="H31" s="1"/>
      <c r="I31" s="1" t="s">
        <v>190</v>
      </c>
      <c r="J31" s="1"/>
      <c r="K31" s="1"/>
      <c r="L31" s="1"/>
      <c r="M31" s="1"/>
      <c r="N31" s="1"/>
      <c r="O31" s="1"/>
      <c r="P31" s="1"/>
      <c r="Q31" s="203"/>
      <c r="R31" s="148"/>
      <c r="S31" s="148"/>
      <c r="T31" s="1" t="s">
        <v>8</v>
      </c>
      <c r="U31" s="206" t="str">
        <f t="shared" si="0"/>
        <v/>
      </c>
      <c r="V31" s="206"/>
      <c r="W31" s="206"/>
      <c r="X31" s="1" t="s">
        <v>14</v>
      </c>
      <c r="Y31" s="1"/>
      <c r="Z31" s="203"/>
      <c r="AA31" s="148"/>
      <c r="AB31" s="148"/>
      <c r="AC31" s="1" t="s">
        <v>8</v>
      </c>
      <c r="AD31" s="206" t="str">
        <f t="shared" si="1"/>
        <v/>
      </c>
      <c r="AE31" s="206"/>
      <c r="AF31" s="206"/>
      <c r="AG31" s="1" t="s">
        <v>14</v>
      </c>
      <c r="AH31" s="1"/>
      <c r="AI31" s="1"/>
      <c r="AJ31" s="1"/>
      <c r="AK31" s="1"/>
      <c r="AL31" s="1"/>
    </row>
    <row r="32" spans="1:47" ht="15" customHeight="1" x14ac:dyDescent="0.25">
      <c r="A32" s="1"/>
      <c r="B32" s="1"/>
      <c r="C32" s="1"/>
      <c r="D32" s="1"/>
      <c r="E32" s="1"/>
      <c r="F32" s="1"/>
      <c r="G32" s="1"/>
      <c r="H32" s="1"/>
      <c r="I32" s="1"/>
      <c r="J32" s="1"/>
      <c r="K32" s="1"/>
      <c r="L32" s="1"/>
      <c r="M32" s="1"/>
      <c r="N32" s="1"/>
      <c r="O32" s="1"/>
      <c r="P32" s="1"/>
      <c r="Q32" s="14"/>
      <c r="R32" s="1"/>
      <c r="S32" s="1"/>
      <c r="T32" s="1"/>
      <c r="U32" s="1"/>
      <c r="V32" s="1"/>
      <c r="W32" s="1"/>
      <c r="X32" s="1"/>
      <c r="Y32" s="1"/>
      <c r="Z32" s="14"/>
      <c r="AA32" s="1"/>
      <c r="AB32" s="1"/>
      <c r="AC32" s="1"/>
      <c r="AD32" s="1"/>
      <c r="AE32" s="1"/>
      <c r="AF32" s="1"/>
      <c r="AG32" s="1"/>
      <c r="AH32" s="1"/>
      <c r="AI32" s="1"/>
      <c r="AJ32" s="1"/>
      <c r="AK32" s="1"/>
      <c r="AL32" s="1"/>
    </row>
    <row r="33" spans="1:43" ht="15" customHeight="1" thickBot="1" x14ac:dyDescent="0.3">
      <c r="A33" s="1"/>
      <c r="B33" s="1"/>
      <c r="C33" s="1"/>
      <c r="D33" s="1"/>
      <c r="E33" s="1"/>
      <c r="F33" s="1"/>
      <c r="G33" s="1"/>
      <c r="H33" s="1"/>
      <c r="I33" s="1" t="s">
        <v>191</v>
      </c>
      <c r="J33" s="1"/>
      <c r="K33" s="1"/>
      <c r="L33" s="1"/>
      <c r="M33" s="1"/>
      <c r="N33" s="1"/>
      <c r="O33" s="1"/>
      <c r="P33" s="1"/>
      <c r="Q33" s="207">
        <f>SUM(Q26:S31)</f>
        <v>0</v>
      </c>
      <c r="R33" s="208"/>
      <c r="S33" s="208"/>
      <c r="T33" s="47" t="s">
        <v>8</v>
      </c>
      <c r="U33" s="208">
        <f>IFERROR(Q33*1000/Q14,0)</f>
        <v>0</v>
      </c>
      <c r="V33" s="208"/>
      <c r="W33" s="208"/>
      <c r="X33" s="47" t="s">
        <v>14</v>
      </c>
      <c r="Y33" s="48"/>
      <c r="Z33" s="208">
        <f>SUM(Z26:AB31)</f>
        <v>0</v>
      </c>
      <c r="AA33" s="208"/>
      <c r="AB33" s="208"/>
      <c r="AC33" s="47" t="s">
        <v>8</v>
      </c>
      <c r="AD33" s="208">
        <f>IFERROR(Z33*1000/Z14,0)</f>
        <v>0</v>
      </c>
      <c r="AE33" s="208"/>
      <c r="AF33" s="208"/>
      <c r="AG33" s="1" t="s">
        <v>14</v>
      </c>
      <c r="AH33" s="1"/>
      <c r="AJ33" s="1"/>
      <c r="AK33" s="1"/>
      <c r="AL33" s="1"/>
    </row>
    <row r="34" spans="1:43" ht="15" customHeight="1" x14ac:dyDescent="0.25">
      <c r="A34" s="1"/>
      <c r="B34" s="1"/>
      <c r="C34" s="1"/>
      <c r="D34" s="1"/>
      <c r="E34" s="1"/>
      <c r="F34" s="1"/>
      <c r="G34" s="1"/>
      <c r="H34" s="1"/>
      <c r="I34" s="1"/>
      <c r="J34" s="1"/>
      <c r="K34" s="1"/>
      <c r="L34" s="1"/>
      <c r="M34" s="1"/>
      <c r="N34" s="1"/>
      <c r="O34" s="1"/>
      <c r="P34" s="1"/>
      <c r="Q34" s="209" t="str">
        <f>IF(U33&gt;12,"Info: &gt;12W/m2, ist die Leistung der Kältemaschine (EER) dem Stand der Technik angemessen ?","")</f>
        <v/>
      </c>
      <c r="R34" s="210"/>
      <c r="S34" s="210"/>
      <c r="T34" s="210"/>
      <c r="U34" s="210"/>
      <c r="V34" s="210"/>
      <c r="W34" s="210"/>
      <c r="X34" s="210"/>
      <c r="Y34" s="211"/>
      <c r="Z34" s="16"/>
      <c r="AA34" s="1"/>
      <c r="AB34" s="1"/>
      <c r="AC34" s="1"/>
      <c r="AD34" s="30" t="str">
        <f>IF(AD33&gt;=12,"&gt;12W/m2","")</f>
        <v/>
      </c>
      <c r="AE34" s="1"/>
      <c r="AG34" s="1"/>
      <c r="AH34" s="1"/>
      <c r="AI34" s="1"/>
      <c r="AJ34" s="1"/>
      <c r="AK34" s="1"/>
      <c r="AL34" s="1"/>
    </row>
    <row r="35" spans="1:43" ht="15" customHeight="1" x14ac:dyDescent="0.25">
      <c r="A35" s="1"/>
      <c r="B35" s="1"/>
      <c r="C35" s="1"/>
      <c r="D35" s="1"/>
      <c r="E35" s="1"/>
      <c r="F35" s="1"/>
      <c r="G35" s="1"/>
      <c r="H35" s="1"/>
      <c r="I35" s="1"/>
      <c r="J35" s="1"/>
      <c r="K35" s="1"/>
      <c r="L35" s="1"/>
      <c r="M35" s="1"/>
      <c r="N35" s="1"/>
      <c r="O35" s="1"/>
      <c r="P35" s="1"/>
      <c r="Q35" s="209"/>
      <c r="R35" s="210"/>
      <c r="S35" s="210"/>
      <c r="T35" s="210"/>
      <c r="U35" s="210"/>
      <c r="V35" s="210"/>
      <c r="W35" s="210"/>
      <c r="X35" s="210"/>
      <c r="Y35" s="211"/>
      <c r="Z35" s="138" t="str">
        <f>IF(AD33&gt;12,"den Block ''Anforderungen Kälteerzeugung'' ausfüllen'","")</f>
        <v/>
      </c>
      <c r="AA35" s="139"/>
      <c r="AB35" s="139"/>
      <c r="AC35" s="139"/>
      <c r="AD35" s="139"/>
      <c r="AE35" s="139"/>
      <c r="AF35" s="139"/>
      <c r="AG35" s="139"/>
      <c r="AH35" s="139"/>
      <c r="AI35" s="139"/>
      <c r="AJ35" s="139"/>
      <c r="AK35" s="1"/>
      <c r="AL35" s="1"/>
    </row>
    <row r="36" spans="1:43" ht="15" customHeight="1" x14ac:dyDescent="0.25">
      <c r="A36" s="1"/>
      <c r="B36" s="1"/>
      <c r="C36" s="1"/>
      <c r="D36" s="1"/>
      <c r="E36" s="1"/>
      <c r="F36" s="1"/>
      <c r="G36" s="1"/>
      <c r="H36" s="1"/>
      <c r="I36" s="1"/>
      <c r="J36" s="1"/>
      <c r="K36" s="1"/>
      <c r="L36" s="1"/>
      <c r="M36" s="1"/>
      <c r="N36" s="1"/>
      <c r="O36" s="1"/>
      <c r="P36" s="1"/>
      <c r="Q36" s="209"/>
      <c r="R36" s="210"/>
      <c r="S36" s="210"/>
      <c r="T36" s="210"/>
      <c r="U36" s="210"/>
      <c r="V36" s="210"/>
      <c r="W36" s="210"/>
      <c r="X36" s="210"/>
      <c r="Y36" s="211"/>
      <c r="Z36" s="138"/>
      <c r="AA36" s="139"/>
      <c r="AB36" s="139"/>
      <c r="AC36" s="139"/>
      <c r="AD36" s="139"/>
      <c r="AE36" s="139"/>
      <c r="AF36" s="139"/>
      <c r="AG36" s="139"/>
      <c r="AH36" s="139"/>
      <c r="AI36" s="139"/>
      <c r="AJ36" s="139"/>
      <c r="AK36" s="1"/>
      <c r="AL36" s="1"/>
    </row>
    <row r="37" spans="1:43" ht="5.45" customHeight="1" x14ac:dyDescent="0.25">
      <c r="A37" s="1"/>
      <c r="B37" s="1"/>
      <c r="C37" s="1"/>
      <c r="D37" s="1"/>
      <c r="E37" s="1"/>
      <c r="F37" s="1"/>
      <c r="G37" s="1"/>
      <c r="H37" s="1"/>
      <c r="I37" s="1"/>
      <c r="J37" s="1"/>
      <c r="K37" s="1"/>
      <c r="L37" s="1"/>
      <c r="M37" s="1"/>
      <c r="N37" s="1"/>
      <c r="O37" s="1"/>
      <c r="P37" s="1"/>
      <c r="Q37" s="14"/>
      <c r="R37" s="1"/>
      <c r="S37" s="1"/>
      <c r="T37" s="1"/>
      <c r="U37" s="1"/>
      <c r="V37" s="1"/>
      <c r="W37" s="1"/>
      <c r="X37" s="1"/>
      <c r="Y37" s="1"/>
      <c r="Z37" s="14"/>
      <c r="AA37" s="1"/>
      <c r="AB37" s="1"/>
      <c r="AC37" s="1"/>
      <c r="AD37" s="1"/>
      <c r="AE37" s="1"/>
      <c r="AF37" s="1"/>
      <c r="AG37" s="1"/>
      <c r="AH37" s="1"/>
      <c r="AI37" s="1"/>
      <c r="AJ37" s="1"/>
      <c r="AK37" s="1"/>
      <c r="AL37" s="1"/>
    </row>
    <row r="38" spans="1:43" ht="15" customHeight="1" x14ac:dyDescent="0.25">
      <c r="A38" s="1"/>
      <c r="B38" s="17" t="str">
        <f>IF(OR(AD33&gt;12,U33&lt;&gt;0),"Das EN-VS-104 ist einzureichen","")</f>
        <v/>
      </c>
      <c r="C38" s="1"/>
      <c r="D38" s="1"/>
      <c r="E38" s="1"/>
      <c r="F38" s="1"/>
      <c r="G38" s="1"/>
      <c r="H38" s="1"/>
      <c r="I38" s="1"/>
      <c r="J38" s="1"/>
      <c r="K38" s="1"/>
      <c r="L38" s="1"/>
      <c r="M38" s="1"/>
      <c r="N38" s="1"/>
      <c r="O38" s="1"/>
      <c r="P38" s="1"/>
      <c r="Q38" s="140" t="str">
        <f>IF(U33&gt;12,"Werte bei Bedarf für EN-VS-101b und EN-VS-104 übernehmen","")</f>
        <v/>
      </c>
      <c r="R38" s="141"/>
      <c r="S38" s="141"/>
      <c r="T38" s="141"/>
      <c r="U38" s="141"/>
      <c r="V38" s="141"/>
      <c r="W38" s="141"/>
      <c r="X38" s="141"/>
      <c r="Y38" s="141"/>
      <c r="Z38" s="144"/>
      <c r="AA38" s="145"/>
      <c r="AB38" s="145"/>
      <c r="AC38" s="145"/>
      <c r="AD38" s="145"/>
      <c r="AE38" s="145"/>
      <c r="AF38" s="145"/>
      <c r="AG38" s="145"/>
      <c r="AH38" s="145"/>
      <c r="AI38" s="145"/>
      <c r="AJ38" s="145"/>
      <c r="AK38" s="1"/>
      <c r="AL38" s="1"/>
    </row>
    <row r="39" spans="1:43" ht="15" customHeight="1" thickBot="1" x14ac:dyDescent="0.3">
      <c r="A39" s="1"/>
      <c r="B39" s="17"/>
      <c r="C39" s="6"/>
      <c r="D39" s="6"/>
      <c r="E39" s="6"/>
      <c r="F39" s="6"/>
      <c r="G39" s="6"/>
      <c r="H39" s="6"/>
      <c r="I39" s="6"/>
      <c r="J39" s="6"/>
      <c r="K39" s="6"/>
      <c r="L39" s="6"/>
      <c r="M39" s="6"/>
      <c r="N39" s="6"/>
      <c r="O39" s="6"/>
      <c r="P39" s="6"/>
      <c r="Q39" s="142"/>
      <c r="R39" s="143"/>
      <c r="S39" s="143"/>
      <c r="T39" s="143"/>
      <c r="U39" s="143"/>
      <c r="V39" s="143"/>
      <c r="W39" s="143"/>
      <c r="X39" s="143"/>
      <c r="Y39" s="143"/>
      <c r="Z39" s="36"/>
      <c r="AA39" s="6"/>
      <c r="AB39" s="6"/>
      <c r="AC39" s="6"/>
      <c r="AD39" s="6"/>
      <c r="AE39" s="6"/>
      <c r="AF39" s="6"/>
      <c r="AG39" s="6"/>
      <c r="AH39" s="6"/>
      <c r="AI39" s="6"/>
      <c r="AJ39" s="6"/>
      <c r="AK39" s="6"/>
      <c r="AL39" s="1"/>
    </row>
    <row r="40" spans="1:43" ht="20.100000000000001" customHeight="1" x14ac:dyDescent="0.25">
      <c r="A40" s="1"/>
      <c r="B40" s="8" t="s">
        <v>192</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200</v>
      </c>
    </row>
    <row r="41" spans="1:43" ht="19.149999999999999" customHeight="1" x14ac:dyDescent="0.25">
      <c r="A41" s="1"/>
      <c r="B41" s="1" t="s">
        <v>193</v>
      </c>
      <c r="C41" s="1"/>
      <c r="D41" s="1"/>
      <c r="E41" s="1"/>
      <c r="F41" s="1"/>
      <c r="G41" s="1"/>
      <c r="H41" s="1"/>
      <c r="I41" s="1" t="s">
        <v>195</v>
      </c>
      <c r="J41" s="1"/>
      <c r="K41" s="1"/>
      <c r="L41" s="1"/>
      <c r="M41" s="1"/>
      <c r="N41" s="1"/>
      <c r="O41" s="1"/>
      <c r="P41" s="1"/>
      <c r="Q41" s="1"/>
      <c r="R41" s="1"/>
      <c r="S41" s="1"/>
      <c r="T41" s="1"/>
      <c r="U41" s="1"/>
      <c r="V41" s="1"/>
      <c r="W41" s="1"/>
      <c r="X41" s="1" t="s">
        <v>23</v>
      </c>
      <c r="Y41" s="1"/>
      <c r="Z41" s="1"/>
      <c r="AA41" s="1"/>
      <c r="AB41" s="29"/>
      <c r="AC41" s="29"/>
      <c r="AD41" s="29"/>
      <c r="AE41" s="29"/>
      <c r="AF41" s="29"/>
      <c r="AG41" s="29"/>
      <c r="AH41" s="29"/>
      <c r="AI41" s="29"/>
      <c r="AJ41" s="29"/>
      <c r="AK41" s="29"/>
      <c r="AL41" s="1"/>
      <c r="AN41" s="26">
        <v>3</v>
      </c>
      <c r="AQ41" s="26" t="s">
        <v>201</v>
      </c>
    </row>
    <row r="42" spans="1:43" ht="19.149999999999999" customHeight="1" x14ac:dyDescent="0.25">
      <c r="A42" s="1"/>
      <c r="B42" s="1"/>
      <c r="C42" s="1"/>
      <c r="D42" s="1"/>
      <c r="E42" s="1"/>
      <c r="F42" s="1"/>
      <c r="G42" s="1"/>
      <c r="H42" s="1"/>
      <c r="I42" s="1" t="s">
        <v>197</v>
      </c>
      <c r="J42" s="1"/>
      <c r="K42" s="1"/>
      <c r="L42" s="1"/>
      <c r="M42" s="1"/>
      <c r="N42" s="1"/>
      <c r="O42" s="1"/>
      <c r="P42" s="1"/>
      <c r="Q42" s="1"/>
      <c r="R42" s="1"/>
      <c r="S42" s="1"/>
      <c r="T42" s="1"/>
      <c r="U42" s="1"/>
      <c r="V42" s="1"/>
      <c r="W42" s="1"/>
      <c r="X42" s="1" t="s">
        <v>25</v>
      </c>
      <c r="Y42" s="1"/>
      <c r="Z42" s="1"/>
      <c r="AA42" s="1"/>
      <c r="AB42" s="29"/>
      <c r="AC42" s="29"/>
      <c r="AD42" s="29"/>
      <c r="AE42" s="29"/>
      <c r="AF42" s="29"/>
      <c r="AG42" s="29"/>
      <c r="AH42" s="29"/>
      <c r="AI42" s="29"/>
      <c r="AJ42" s="29"/>
      <c r="AK42" s="29"/>
      <c r="AL42" s="1"/>
      <c r="AN42" s="26">
        <v>3</v>
      </c>
      <c r="AQ42" s="26" t="s">
        <v>296</v>
      </c>
    </row>
    <row r="43" spans="1:43" ht="19.149999999999999" customHeight="1" x14ac:dyDescent="0.25">
      <c r="A43" s="1"/>
      <c r="B43" s="1"/>
      <c r="C43" s="1"/>
      <c r="D43" s="1"/>
      <c r="E43" s="1"/>
      <c r="F43" s="1"/>
      <c r="G43" s="1"/>
      <c r="H43" s="1"/>
      <c r="I43" s="1" t="s">
        <v>196</v>
      </c>
      <c r="J43" s="1"/>
      <c r="K43" s="1"/>
      <c r="L43" s="1"/>
      <c r="M43" s="1"/>
      <c r="N43" s="1"/>
      <c r="O43" s="1"/>
      <c r="P43" s="1"/>
      <c r="Q43" s="1"/>
      <c r="R43" s="1"/>
      <c r="S43" s="1"/>
      <c r="T43" s="1"/>
      <c r="U43" s="1"/>
      <c r="V43" s="1"/>
      <c r="W43" s="1"/>
      <c r="X43" s="1" t="s">
        <v>27</v>
      </c>
      <c r="Y43" s="1"/>
      <c r="Z43" s="1"/>
      <c r="AA43" s="1"/>
      <c r="AB43" s="29"/>
      <c r="AC43" s="29"/>
      <c r="AD43" s="29"/>
      <c r="AE43" s="29"/>
      <c r="AF43" s="29"/>
      <c r="AG43" s="29"/>
      <c r="AH43" s="29"/>
      <c r="AI43" s="29"/>
      <c r="AJ43" s="29"/>
      <c r="AK43" s="29"/>
      <c r="AL43" s="1"/>
      <c r="AN43" s="26">
        <v>3</v>
      </c>
      <c r="AQ43" s="26" t="s">
        <v>202</v>
      </c>
    </row>
    <row r="44" spans="1:43" ht="15" customHeight="1" x14ac:dyDescent="0.25">
      <c r="A44" s="1"/>
      <c r="B44" s="1"/>
      <c r="C44" s="1"/>
      <c r="D44" s="1"/>
      <c r="E44" s="1"/>
      <c r="F44" s="1"/>
      <c r="G44" s="1"/>
      <c r="H44" s="1"/>
      <c r="I44" s="1" t="s">
        <v>198</v>
      </c>
      <c r="J44" s="1"/>
      <c r="K44" s="1"/>
      <c r="L44" s="1"/>
      <c r="M44" s="1"/>
      <c r="N44" s="1"/>
      <c r="O44" s="1"/>
      <c r="P44" s="1"/>
      <c r="Q44" s="1"/>
      <c r="R44" s="1"/>
      <c r="S44" s="149"/>
      <c r="T44" s="149"/>
      <c r="U44" s="149"/>
      <c r="V44" s="149"/>
      <c r="W44" s="149"/>
      <c r="X44" s="149"/>
      <c r="Y44" s="149"/>
      <c r="Z44" s="149"/>
      <c r="AA44" s="149"/>
      <c r="AB44" s="149"/>
      <c r="AC44" s="149"/>
      <c r="AD44" s="149"/>
      <c r="AE44" s="149"/>
      <c r="AF44" s="149"/>
      <c r="AG44" s="149"/>
      <c r="AH44" s="149"/>
      <c r="AI44" s="149"/>
      <c r="AJ44" s="149"/>
      <c r="AK44" s="149"/>
      <c r="AL44" s="1"/>
    </row>
    <row r="45" spans="1:43" ht="15" customHeight="1" x14ac:dyDescent="0.25">
      <c r="A45" s="1"/>
      <c r="B45" s="72" t="s">
        <v>302</v>
      </c>
      <c r="C45" s="1"/>
      <c r="D45" s="1"/>
      <c r="E45" s="1"/>
      <c r="F45" s="1"/>
      <c r="G45" s="1"/>
      <c r="H45" s="1"/>
      <c r="I45" s="1"/>
      <c r="J45" s="1"/>
      <c r="K45" s="1"/>
      <c r="L45" s="1"/>
      <c r="M45" s="1"/>
      <c r="N45" s="1"/>
      <c r="O45" s="1"/>
      <c r="P45" s="1"/>
      <c r="Q45" s="26"/>
      <c r="R45" s="1"/>
      <c r="S45" s="2"/>
      <c r="T45" s="2"/>
      <c r="U45" s="2"/>
      <c r="V45" s="2"/>
      <c r="W45" s="2"/>
      <c r="X45" s="17" t="str">
        <f>IF(OR(AN41=2,AN42=2,AN43=2),"Das EN-VS-104 ist einzureichen","")</f>
        <v/>
      </c>
      <c r="Y45" s="2"/>
      <c r="Z45" s="2"/>
      <c r="AA45" s="31"/>
      <c r="AB45" s="2"/>
      <c r="AC45" s="2"/>
      <c r="AD45" s="2"/>
      <c r="AE45" s="2"/>
      <c r="AF45" s="2"/>
      <c r="AG45" s="2"/>
      <c r="AH45" s="2"/>
      <c r="AI45" s="2"/>
      <c r="AJ45" s="2"/>
      <c r="AK45" s="2"/>
      <c r="AL45" s="1"/>
      <c r="AQ45" s="26" t="s">
        <v>200</v>
      </c>
    </row>
    <row r="46" spans="1:43" ht="12.75" x14ac:dyDescent="0.25">
      <c r="A46" s="1"/>
      <c r="B46" s="1"/>
      <c r="C46" s="1"/>
      <c r="D46" s="1"/>
      <c r="E46" s="1"/>
      <c r="F46" s="1"/>
      <c r="G46" s="1"/>
      <c r="H46" s="1"/>
      <c r="I46" s="1"/>
      <c r="J46" s="1"/>
      <c r="K46" s="1"/>
      <c r="L46" s="1"/>
      <c r="M46" s="1"/>
      <c r="N46" s="1"/>
      <c r="O46" s="1"/>
      <c r="P46" s="1"/>
      <c r="Q46" s="1"/>
      <c r="R46" s="1"/>
      <c r="S46" s="2"/>
      <c r="T46" s="2"/>
      <c r="U46" s="2"/>
      <c r="V46" s="2"/>
      <c r="W46" s="2"/>
      <c r="X46" s="2"/>
      <c r="Y46" s="2"/>
      <c r="Z46" s="2"/>
      <c r="AA46" s="2"/>
      <c r="AB46" s="2"/>
      <c r="AC46" s="2"/>
      <c r="AD46" s="2"/>
      <c r="AE46" s="2"/>
      <c r="AF46" s="2"/>
      <c r="AG46" s="2"/>
      <c r="AH46" s="2"/>
      <c r="AI46" s="2"/>
      <c r="AJ46" s="2"/>
      <c r="AK46" s="2"/>
      <c r="AL46" s="1"/>
      <c r="AQ46" s="26" t="s">
        <v>203</v>
      </c>
    </row>
    <row r="47" spans="1:43" ht="9.75" customHeight="1" x14ac:dyDescent="0.25">
      <c r="A47" s="1"/>
      <c r="B47" s="1"/>
      <c r="C47" s="1"/>
      <c r="D47" s="1"/>
      <c r="E47" s="1"/>
      <c r="F47" s="1"/>
      <c r="G47" s="1"/>
      <c r="H47" s="1"/>
      <c r="I47" s="1"/>
      <c r="J47" s="1"/>
      <c r="K47" s="1"/>
      <c r="L47" s="1"/>
      <c r="M47" s="1"/>
      <c r="N47" s="1"/>
      <c r="O47" s="1"/>
      <c r="P47" s="1"/>
      <c r="Q47" s="1"/>
      <c r="R47" s="1"/>
      <c r="S47" s="2"/>
      <c r="T47" s="2"/>
      <c r="U47" s="2"/>
      <c r="V47" s="2"/>
      <c r="W47" s="2"/>
      <c r="X47" s="2"/>
      <c r="Y47" s="2"/>
      <c r="Z47" s="2"/>
      <c r="AA47" s="2"/>
      <c r="AB47" s="2"/>
      <c r="AC47" s="2"/>
      <c r="AD47" s="2"/>
      <c r="AE47" s="2"/>
      <c r="AF47" s="2"/>
      <c r="AG47" s="2"/>
      <c r="AH47" s="2"/>
      <c r="AI47" s="2"/>
      <c r="AJ47" s="2"/>
      <c r="AK47" s="2"/>
      <c r="AL47" s="1"/>
      <c r="AQ47" s="26" t="s">
        <v>204</v>
      </c>
    </row>
    <row r="48" spans="1:43" ht="15" customHeight="1" x14ac:dyDescent="0.25">
      <c r="A48" s="1"/>
      <c r="B48" s="9" t="s">
        <v>194</v>
      </c>
      <c r="C48" s="25"/>
      <c r="D48" s="25"/>
      <c r="E48" s="25"/>
      <c r="F48" s="25"/>
      <c r="G48" s="25"/>
      <c r="H48" s="1"/>
      <c r="I48" s="1" t="s">
        <v>199</v>
      </c>
      <c r="J48" s="1"/>
      <c r="K48" s="1"/>
      <c r="L48" s="1"/>
      <c r="M48" s="1"/>
      <c r="N48" s="1"/>
      <c r="O48" s="1"/>
      <c r="P48" s="1"/>
      <c r="Q48" s="1"/>
      <c r="R48" s="1"/>
      <c r="S48" s="2"/>
      <c r="T48" s="2"/>
      <c r="U48" s="2"/>
      <c r="V48" s="2"/>
      <c r="W48" s="2"/>
      <c r="X48" s="2"/>
      <c r="Y48" s="2"/>
      <c r="Z48" s="2"/>
      <c r="AA48" s="2"/>
      <c r="AB48" s="2"/>
      <c r="AC48" s="2"/>
      <c r="AD48" s="150"/>
      <c r="AE48" s="150"/>
      <c r="AF48" s="150"/>
      <c r="AG48" s="2" t="s">
        <v>8</v>
      </c>
      <c r="AH48" s="2"/>
      <c r="AI48" s="2"/>
      <c r="AJ48" s="2"/>
      <c r="AK48" s="2"/>
      <c r="AL48" s="1"/>
      <c r="AQ48" s="26" t="s">
        <v>205</v>
      </c>
    </row>
    <row r="49" spans="1:43" ht="15" customHeight="1" x14ac:dyDescent="0.25">
      <c r="A49" s="1"/>
      <c r="B49" s="25"/>
      <c r="C49" s="25"/>
      <c r="D49" s="25"/>
      <c r="E49" s="25"/>
      <c r="F49" s="25"/>
      <c r="G49" s="25"/>
      <c r="H49" s="1"/>
      <c r="I49" s="1"/>
      <c r="J49" s="1"/>
      <c r="K49" s="1"/>
      <c r="L49" s="1"/>
      <c r="M49" s="1"/>
      <c r="N49" s="1"/>
      <c r="O49" s="1"/>
      <c r="P49" s="1"/>
      <c r="Q49" s="1"/>
      <c r="R49" s="1"/>
      <c r="S49" s="2"/>
      <c r="T49" s="2"/>
      <c r="U49" s="2"/>
      <c r="V49" s="2"/>
      <c r="W49" s="2"/>
      <c r="X49" s="2"/>
      <c r="Y49" s="2"/>
      <c r="Z49" s="2"/>
      <c r="AA49" s="2"/>
      <c r="AB49" s="2"/>
      <c r="AC49" s="2"/>
      <c r="AD49" s="2"/>
      <c r="AE49" s="2"/>
      <c r="AF49" s="2"/>
      <c r="AG49" s="2"/>
      <c r="AH49" s="2"/>
      <c r="AI49" s="2"/>
      <c r="AJ49" s="2"/>
      <c r="AK49" s="2"/>
      <c r="AL49" s="1"/>
      <c r="AQ49" s="26" t="s">
        <v>206</v>
      </c>
    </row>
    <row r="50" spans="1:43" ht="12.75" x14ac:dyDescent="0.25">
      <c r="A50" s="1"/>
      <c r="C50" s="1"/>
      <c r="D50" s="1"/>
      <c r="E50" s="1"/>
      <c r="F50" s="1"/>
      <c r="G50" s="1"/>
      <c r="H50" s="1"/>
      <c r="I50" s="137" t="s">
        <v>200</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
      <c r="AQ50" s="26" t="s">
        <v>207</v>
      </c>
    </row>
    <row r="51" spans="1:43" ht="15" customHeight="1" x14ac:dyDescent="0.25">
      <c r="A51" s="1"/>
      <c r="B51" s="1"/>
      <c r="C51" s="1"/>
      <c r="D51" s="1"/>
      <c r="E51" s="1"/>
      <c r="F51" s="1"/>
      <c r="G51" s="1"/>
      <c r="H51" s="1"/>
      <c r="I51" s="151" t="s">
        <v>200</v>
      </c>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
      <c r="AQ51" s="26" t="s">
        <v>208</v>
      </c>
    </row>
    <row r="52" spans="1:43" ht="15" customHeight="1" x14ac:dyDescent="0.25">
      <c r="A52" s="1"/>
      <c r="B52" s="1"/>
      <c r="C52" s="1"/>
      <c r="D52" s="1"/>
      <c r="E52" s="1"/>
      <c r="F52" s="1"/>
      <c r="G52" s="1"/>
      <c r="H52" s="1"/>
      <c r="I52" s="1"/>
      <c r="J52" s="1"/>
      <c r="K52" s="1"/>
      <c r="L52" s="1"/>
      <c r="M52" s="1"/>
      <c r="N52" s="1"/>
      <c r="O52" s="1"/>
      <c r="P52" s="1"/>
      <c r="Q52" s="1"/>
      <c r="R52" s="1"/>
      <c r="S52" s="2"/>
      <c r="T52" s="2"/>
      <c r="U52" s="2"/>
      <c r="V52" s="2"/>
      <c r="W52" s="2"/>
      <c r="X52" s="2"/>
      <c r="Y52" s="2"/>
      <c r="Z52" s="2"/>
      <c r="AA52" s="2"/>
      <c r="AB52" s="2"/>
      <c r="AC52" s="2"/>
      <c r="AD52" s="2"/>
      <c r="AE52" s="2"/>
      <c r="AF52" s="2"/>
      <c r="AG52" s="2"/>
      <c r="AH52" s="2"/>
      <c r="AI52" s="2"/>
      <c r="AJ52" s="2"/>
      <c r="AK52" s="2"/>
      <c r="AL52" s="1"/>
      <c r="AQ52" s="26" t="s">
        <v>209</v>
      </c>
    </row>
    <row r="53" spans="1:43" ht="19.149999999999999" customHeight="1" x14ac:dyDescent="0.25">
      <c r="A53" s="1"/>
      <c r="B53" s="1"/>
      <c r="C53" s="1"/>
      <c r="D53" s="1"/>
      <c r="E53" s="1"/>
      <c r="F53" s="1"/>
      <c r="G53" s="1"/>
      <c r="H53" s="1"/>
      <c r="I53" s="1" t="s">
        <v>223</v>
      </c>
      <c r="J53" s="1"/>
      <c r="K53" s="1"/>
      <c r="L53" s="1"/>
      <c r="M53" s="1"/>
      <c r="N53" s="1"/>
      <c r="O53" s="1"/>
      <c r="P53" s="1"/>
      <c r="Q53" s="1"/>
      <c r="R53" s="1"/>
      <c r="S53" s="2"/>
      <c r="T53" s="2"/>
      <c r="U53" s="2"/>
      <c r="V53" s="2"/>
      <c r="W53" s="2"/>
      <c r="X53" s="2"/>
      <c r="Y53" s="2"/>
      <c r="Z53" s="2"/>
      <c r="AA53" s="2"/>
      <c r="AB53" s="32"/>
      <c r="AC53" s="32"/>
      <c r="AD53" s="29"/>
      <c r="AE53" s="29"/>
      <c r="AF53" s="29"/>
      <c r="AG53" s="29"/>
      <c r="AH53" s="2"/>
      <c r="AI53" s="2"/>
      <c r="AJ53" s="2"/>
      <c r="AK53" s="2"/>
      <c r="AL53" s="1"/>
      <c r="AN53" s="26">
        <v>0</v>
      </c>
      <c r="AQ53" s="26" t="s">
        <v>210</v>
      </c>
    </row>
    <row r="54" spans="1:43" ht="17.45" customHeight="1" x14ac:dyDescent="0.25">
      <c r="A54" s="1"/>
      <c r="B54" s="1"/>
      <c r="C54" s="1"/>
      <c r="D54" s="1"/>
      <c r="E54" s="1"/>
      <c r="F54" s="1"/>
      <c r="G54" s="1"/>
      <c r="H54" s="1"/>
      <c r="I54" s="1" t="s">
        <v>198</v>
      </c>
      <c r="J54" s="1"/>
      <c r="K54" s="1"/>
      <c r="L54" s="1"/>
      <c r="M54" s="1"/>
      <c r="N54" s="1"/>
      <c r="O54" s="1"/>
      <c r="P54" s="1"/>
      <c r="Q54" s="1"/>
      <c r="R54" s="1"/>
      <c r="S54" s="149"/>
      <c r="T54" s="149"/>
      <c r="U54" s="149"/>
      <c r="V54" s="149"/>
      <c r="W54" s="149"/>
      <c r="X54" s="149"/>
      <c r="Y54" s="149"/>
      <c r="Z54" s="149"/>
      <c r="AA54" s="149"/>
      <c r="AB54" s="149"/>
      <c r="AC54" s="149"/>
      <c r="AD54" s="149"/>
      <c r="AE54" s="149"/>
      <c r="AF54" s="149"/>
      <c r="AG54" s="149"/>
      <c r="AH54" s="149"/>
      <c r="AI54" s="149"/>
      <c r="AJ54" s="149"/>
      <c r="AK54" s="149"/>
      <c r="AL54" s="1"/>
      <c r="AQ54" s="26" t="s">
        <v>211</v>
      </c>
    </row>
    <row r="55" spans="1:43" ht="7.15" customHeight="1" x14ac:dyDescent="0.25">
      <c r="A55" s="1"/>
      <c r="B55" s="1"/>
      <c r="C55" s="1"/>
      <c r="D55" s="1"/>
      <c r="E55" s="1"/>
      <c r="F55" s="1"/>
      <c r="G55" s="1"/>
      <c r="H55" s="1"/>
      <c r="I55" s="1"/>
      <c r="J55" s="1"/>
      <c r="K55" s="1"/>
      <c r="L55" s="1"/>
      <c r="M55" s="1"/>
      <c r="N55" s="1"/>
      <c r="O55" s="1"/>
      <c r="P55" s="1"/>
      <c r="Q55" s="1"/>
      <c r="R55" s="1"/>
      <c r="S55" s="2"/>
      <c r="T55" s="2"/>
      <c r="U55" s="2"/>
      <c r="V55" s="2"/>
      <c r="W55" s="2"/>
      <c r="X55" s="2"/>
      <c r="Y55" s="2"/>
      <c r="Z55" s="2"/>
      <c r="AA55" s="2"/>
      <c r="AB55" s="2"/>
      <c r="AC55" s="2"/>
      <c r="AD55" s="2"/>
      <c r="AE55" s="2"/>
      <c r="AF55" s="2"/>
      <c r="AG55" s="2"/>
      <c r="AH55" s="2"/>
      <c r="AI55" s="2"/>
      <c r="AJ55" s="2"/>
      <c r="AK55" s="2"/>
      <c r="AL55" s="1"/>
      <c r="AQ55" s="26" t="s">
        <v>212</v>
      </c>
    </row>
    <row r="56" spans="1:43" ht="19.899999999999999" customHeight="1" x14ac:dyDescent="0.25">
      <c r="A56" s="1"/>
      <c r="B56" s="1" t="s">
        <v>225</v>
      </c>
      <c r="C56" s="1"/>
      <c r="D56" s="1"/>
      <c r="E56" s="1"/>
      <c r="F56" s="1"/>
      <c r="G56" s="1"/>
      <c r="H56" s="1"/>
      <c r="I56" s="29"/>
      <c r="J56" s="29"/>
      <c r="K56" s="29"/>
      <c r="L56" s="29"/>
      <c r="M56" s="29"/>
      <c r="N56" s="29"/>
      <c r="O56" s="1"/>
      <c r="P56" s="1"/>
      <c r="Q56" s="1"/>
      <c r="R56" s="1"/>
      <c r="S56" s="2"/>
      <c r="T56" s="2"/>
      <c r="U56" s="2"/>
      <c r="V56" s="2"/>
      <c r="W56" s="2"/>
      <c r="X56" s="2"/>
      <c r="Y56" s="2"/>
      <c r="Z56" s="2"/>
      <c r="AA56" s="2"/>
      <c r="AB56" s="2"/>
      <c r="AC56" s="2"/>
      <c r="AD56" s="2"/>
      <c r="AE56" s="2"/>
      <c r="AF56" s="2"/>
      <c r="AG56" s="2"/>
      <c r="AH56" s="2"/>
      <c r="AI56" s="2"/>
      <c r="AJ56" s="2"/>
      <c r="AK56" s="2"/>
      <c r="AL56" s="1"/>
      <c r="AN56" s="26">
        <v>0</v>
      </c>
      <c r="AQ56" s="26" t="s">
        <v>308</v>
      </c>
    </row>
    <row r="57" spans="1:43" ht="15" customHeight="1" x14ac:dyDescent="0.25">
      <c r="A57" s="1"/>
      <c r="B57" s="1" t="s">
        <v>226</v>
      </c>
      <c r="C57" s="1"/>
      <c r="D57" s="1"/>
      <c r="E57" s="1"/>
      <c r="F57" s="1"/>
      <c r="G57" s="1"/>
      <c r="H57" s="1"/>
      <c r="I57" s="1"/>
      <c r="J57" s="1" t="s">
        <v>224</v>
      </c>
      <c r="K57" s="1"/>
      <c r="L57" s="1"/>
      <c r="M57" s="1"/>
      <c r="N57" s="1"/>
      <c r="O57" s="1"/>
      <c r="P57" s="1"/>
      <c r="Q57" s="1"/>
      <c r="R57" s="1"/>
      <c r="S57" s="149"/>
      <c r="T57" s="149"/>
      <c r="U57" s="149"/>
      <c r="V57" s="149"/>
      <c r="W57" s="149"/>
      <c r="X57" s="149"/>
      <c r="Y57" s="149"/>
      <c r="Z57" s="149"/>
      <c r="AA57" s="149"/>
      <c r="AB57" s="149"/>
      <c r="AC57" s="149"/>
      <c r="AD57" s="149"/>
      <c r="AE57" s="149"/>
      <c r="AF57" s="149"/>
      <c r="AG57" s="149"/>
      <c r="AH57" s="149"/>
      <c r="AI57" s="149"/>
      <c r="AJ57" s="149"/>
      <c r="AK57" s="149"/>
      <c r="AL57" s="1"/>
      <c r="AQ57" s="26" t="s">
        <v>213</v>
      </c>
    </row>
    <row r="58" spans="1:43" ht="20.100000000000001" customHeight="1" x14ac:dyDescent="0.25">
      <c r="A58" s="1"/>
      <c r="B58" s="1"/>
      <c r="C58" s="1"/>
      <c r="D58" s="1"/>
      <c r="E58" s="1"/>
      <c r="F58" s="1"/>
      <c r="G58" s="1"/>
      <c r="H58" s="1"/>
      <c r="I58" s="1"/>
      <c r="J58" s="1" t="s">
        <v>198</v>
      </c>
      <c r="K58" s="1"/>
      <c r="L58" s="1"/>
      <c r="M58" s="1"/>
      <c r="N58" s="1"/>
      <c r="O58" s="1"/>
      <c r="P58" s="1"/>
      <c r="Q58" s="1"/>
      <c r="R58" s="1"/>
      <c r="S58" s="240"/>
      <c r="T58" s="240"/>
      <c r="U58" s="240"/>
      <c r="V58" s="240"/>
      <c r="W58" s="240"/>
      <c r="X58" s="240"/>
      <c r="Y58" s="240"/>
      <c r="Z58" s="240"/>
      <c r="AA58" s="240"/>
      <c r="AB58" s="240"/>
      <c r="AC58" s="240"/>
      <c r="AD58" s="240"/>
      <c r="AE58" s="240"/>
      <c r="AF58" s="240"/>
      <c r="AG58" s="240"/>
      <c r="AH58" s="240"/>
      <c r="AI58" s="240"/>
      <c r="AJ58" s="240"/>
      <c r="AK58" s="240"/>
      <c r="AL58" s="1"/>
      <c r="AQ58" s="26" t="s">
        <v>214</v>
      </c>
    </row>
    <row r="59" spans="1:43"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Q59" s="26" t="s">
        <v>215</v>
      </c>
    </row>
    <row r="60" spans="1:43" ht="19.899999999999999" customHeight="1" x14ac:dyDescent="0.25">
      <c r="A60" s="1"/>
      <c r="B60" s="20" t="s">
        <v>227</v>
      </c>
      <c r="C60" s="20"/>
      <c r="D60" s="20"/>
      <c r="E60" s="20"/>
      <c r="F60" s="20"/>
      <c r="G60" s="20"/>
      <c r="H60" s="20"/>
      <c r="I60" s="20"/>
      <c r="J60" s="33"/>
      <c r="K60" s="33"/>
      <c r="L60" s="33"/>
      <c r="M60" s="33"/>
      <c r="N60" s="33"/>
      <c r="O60" s="33"/>
      <c r="P60" s="20"/>
      <c r="Q60" s="20"/>
      <c r="R60" s="20"/>
      <c r="S60" s="20"/>
      <c r="T60" s="20"/>
      <c r="U60" s="34"/>
      <c r="V60" s="34" t="s">
        <v>198</v>
      </c>
      <c r="W60" s="241"/>
      <c r="X60" s="241"/>
      <c r="Y60" s="241"/>
      <c r="Z60" s="241"/>
      <c r="AA60" s="241"/>
      <c r="AB60" s="241"/>
      <c r="AC60" s="241"/>
      <c r="AD60" s="241"/>
      <c r="AE60" s="241"/>
      <c r="AF60" s="241"/>
      <c r="AG60" s="241"/>
      <c r="AH60" s="241"/>
      <c r="AI60" s="241"/>
      <c r="AJ60" s="241"/>
      <c r="AK60" s="241"/>
      <c r="AL60" s="1"/>
      <c r="AN60" s="26">
        <v>0</v>
      </c>
      <c r="AQ60" s="26" t="s">
        <v>216</v>
      </c>
    </row>
    <row r="61" spans="1:43" ht="15" customHeight="1" thickBot="1" x14ac:dyDescent="0.3">
      <c r="A61" s="1"/>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1"/>
    </row>
    <row r="62" spans="1:43" ht="15" customHeight="1" x14ac:dyDescent="0.25">
      <c r="A62" s="1"/>
      <c r="B62" s="8" t="s">
        <v>188</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7.45" customHeight="1" x14ac:dyDescent="0.25">
      <c r="A63" s="1"/>
      <c r="B63" s="1" t="s">
        <v>229</v>
      </c>
      <c r="C63" s="1"/>
      <c r="D63" s="1"/>
      <c r="E63" s="1"/>
      <c r="F63" s="1"/>
      <c r="G63" s="1"/>
      <c r="H63" s="137" t="s">
        <v>200</v>
      </c>
      <c r="I63" s="137"/>
      <c r="J63" s="137"/>
      <c r="K63" s="137"/>
      <c r="L63" s="137"/>
      <c r="M63" s="137"/>
      <c r="N63" s="137"/>
      <c r="O63" s="137"/>
      <c r="P63" s="137"/>
      <c r="Q63" s="137"/>
      <c r="R63" s="137"/>
      <c r="S63" s="137"/>
      <c r="T63" s="137"/>
      <c r="U63" s="1"/>
      <c r="V63" s="1"/>
      <c r="W63" s="1" t="s">
        <v>233</v>
      </c>
      <c r="X63" s="1"/>
      <c r="Y63" s="1"/>
      <c r="Z63" s="1"/>
      <c r="AA63" s="1"/>
      <c r="AB63" s="46"/>
      <c r="AC63" s="46"/>
      <c r="AD63" s="202"/>
      <c r="AE63" s="202"/>
      <c r="AF63" s="202"/>
      <c r="AG63" s="202"/>
      <c r="AH63" s="1" t="s">
        <v>8</v>
      </c>
      <c r="AI63" s="1"/>
      <c r="AJ63" s="1"/>
      <c r="AK63" s="1"/>
      <c r="AL63" s="1"/>
      <c r="AQ63" s="26" t="s">
        <v>200</v>
      </c>
    </row>
    <row r="64" spans="1:43" ht="21.6" customHeight="1" x14ac:dyDescent="0.25">
      <c r="A64" s="1"/>
      <c r="B64" s="1" t="s">
        <v>230</v>
      </c>
      <c r="C64" s="1"/>
      <c r="D64" s="1"/>
      <c r="E64" s="1"/>
      <c r="F64" s="1"/>
      <c r="G64" s="1"/>
      <c r="H64" s="1"/>
      <c r="I64" s="1"/>
      <c r="J64" s="1" t="s">
        <v>232</v>
      </c>
      <c r="K64" s="1"/>
      <c r="L64" s="1"/>
      <c r="M64" s="1"/>
      <c r="N64" s="1"/>
      <c r="O64" s="1" t="s">
        <v>231</v>
      </c>
      <c r="P64" s="1"/>
      <c r="Q64" s="1"/>
      <c r="R64" s="1"/>
      <c r="S64" s="1"/>
      <c r="T64" s="1"/>
      <c r="U64" s="1"/>
      <c r="V64" s="1"/>
      <c r="W64" s="1" t="s">
        <v>234</v>
      </c>
      <c r="X64" s="1"/>
      <c r="Y64" s="1"/>
      <c r="Z64" s="1"/>
      <c r="AA64" s="1"/>
      <c r="AB64" s="46"/>
      <c r="AC64" s="46"/>
      <c r="AD64" s="148"/>
      <c r="AE64" s="148"/>
      <c r="AF64" s="148"/>
      <c r="AG64" s="148"/>
      <c r="AH64" s="1" t="s">
        <v>42</v>
      </c>
      <c r="AI64" s="1"/>
      <c r="AJ64" s="1"/>
      <c r="AK64" s="1"/>
      <c r="AL64" s="1"/>
      <c r="AQ64" s="26" t="s">
        <v>218</v>
      </c>
    </row>
    <row r="65" spans="1:43" ht="8.4499999999999993"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Q65" s="26" t="s">
        <v>219</v>
      </c>
    </row>
    <row r="66" spans="1:43" ht="17.45" customHeight="1" x14ac:dyDescent="0.25">
      <c r="A66" s="1"/>
      <c r="B66" s="135" t="s">
        <v>68</v>
      </c>
      <c r="C66" s="133" t="s">
        <v>228</v>
      </c>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
      <c r="AQ66" s="26" t="s">
        <v>220</v>
      </c>
    </row>
    <row r="67" spans="1:43" ht="17.45" customHeight="1" thickBot="1" x14ac:dyDescent="0.3">
      <c r="A67" s="1"/>
      <c r="B67" s="136"/>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
      <c r="AQ67" s="26" t="s">
        <v>221</v>
      </c>
    </row>
    <row r="68" spans="1:43" ht="17.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Q68" s="26" t="s">
        <v>222</v>
      </c>
    </row>
    <row r="69" spans="1:43" ht="15" customHeight="1" x14ac:dyDescent="0.25">
      <c r="A69" s="1"/>
      <c r="B69" s="35" t="s">
        <v>241</v>
      </c>
      <c r="C69" s="19"/>
      <c r="D69" s="19"/>
      <c r="E69" s="19"/>
      <c r="F69" s="19"/>
      <c r="G69" s="1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43" ht="15" customHeight="1" x14ac:dyDescent="0.25">
      <c r="A70" s="1"/>
      <c r="B70" s="1" t="s">
        <v>236</v>
      </c>
      <c r="C70" s="1"/>
      <c r="D70" s="1"/>
      <c r="E70" s="1"/>
      <c r="F70" s="1"/>
      <c r="G70" s="1"/>
      <c r="H70" s="1"/>
      <c r="I70" s="1"/>
      <c r="J70" s="1"/>
      <c r="K70" s="1" t="s">
        <v>237</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3" ht="15" customHeight="1" x14ac:dyDescent="0.25">
      <c r="A71" s="1"/>
      <c r="B71" s="1"/>
      <c r="C71" s="1"/>
      <c r="D71" s="1"/>
      <c r="E71" s="1"/>
      <c r="F71" s="1"/>
      <c r="G71" s="1"/>
      <c r="H71" s="1"/>
      <c r="I71" s="1"/>
      <c r="J71" s="1"/>
      <c r="K71" s="1" t="s">
        <v>238</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43" ht="15" customHeight="1" x14ac:dyDescent="0.25">
      <c r="A72" s="1"/>
      <c r="B72" s="1"/>
      <c r="C72" s="1"/>
      <c r="D72" s="1"/>
      <c r="E72" s="1"/>
      <c r="F72" s="1"/>
      <c r="G72" s="1"/>
      <c r="H72" s="1"/>
      <c r="I72" s="1"/>
      <c r="J72" s="1"/>
      <c r="K72" s="1" t="s">
        <v>239</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43" ht="12.75" x14ac:dyDescent="0.25">
      <c r="A73" s="1"/>
      <c r="B73" s="1"/>
      <c r="C73" s="1"/>
      <c r="D73" s="1"/>
      <c r="E73" s="1"/>
      <c r="F73" s="1"/>
      <c r="G73" s="1"/>
      <c r="H73" s="1"/>
      <c r="I73" s="1"/>
      <c r="J73" s="1"/>
      <c r="K73" s="1"/>
      <c r="L73" s="1"/>
      <c r="M73" s="1" t="s">
        <v>240</v>
      </c>
      <c r="N73" s="1"/>
      <c r="O73" s="1"/>
      <c r="P73" s="1"/>
      <c r="Q73" s="1"/>
      <c r="R73" s="1"/>
      <c r="S73" s="1"/>
      <c r="T73" s="1"/>
      <c r="U73" s="1"/>
      <c r="V73" s="1"/>
      <c r="W73" s="1"/>
      <c r="X73" s="1" t="s">
        <v>242</v>
      </c>
      <c r="Y73" s="1"/>
      <c r="Z73" s="1"/>
      <c r="AA73" s="1"/>
      <c r="AB73" s="1"/>
      <c r="AC73" s="1"/>
      <c r="AD73" s="1"/>
      <c r="AE73" s="1"/>
      <c r="AF73" s="1"/>
      <c r="AG73" s="1"/>
      <c r="AH73" s="1"/>
      <c r="AI73" s="1"/>
      <c r="AJ73" s="1"/>
      <c r="AK73" s="1"/>
      <c r="AL73" s="1"/>
    </row>
    <row r="74" spans="1:43"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Q74" s="26" t="s">
        <v>200</v>
      </c>
    </row>
    <row r="75" spans="1:43" ht="15" customHeight="1" x14ac:dyDescent="0.25">
      <c r="A75" s="1"/>
      <c r="B75" s="10" t="s">
        <v>243</v>
      </c>
      <c r="C75" s="1"/>
      <c r="D75" s="1"/>
      <c r="E75" s="1"/>
      <c r="F75" s="1"/>
      <c r="H75" s="1"/>
      <c r="I75" s="1"/>
      <c r="K75" s="1" t="s">
        <v>244</v>
      </c>
      <c r="L75" s="1"/>
      <c r="M75" s="1"/>
      <c r="N75" s="1"/>
      <c r="O75" s="1"/>
      <c r="P75" s="1"/>
      <c r="Q75" s="1"/>
      <c r="R75" s="1" t="s">
        <v>247</v>
      </c>
      <c r="S75" s="1"/>
      <c r="T75" s="1"/>
      <c r="U75" s="1"/>
      <c r="V75" s="147"/>
      <c r="W75" s="147"/>
      <c r="X75" s="147"/>
      <c r="Y75" s="1" t="s">
        <v>53</v>
      </c>
      <c r="Z75" s="1"/>
      <c r="AA75" s="1"/>
      <c r="AB75" s="1"/>
      <c r="AC75" s="1" t="s">
        <v>248</v>
      </c>
      <c r="AD75" s="1"/>
      <c r="AE75" s="1"/>
      <c r="AF75" s="1"/>
      <c r="AG75" s="1"/>
      <c r="AH75" s="200"/>
      <c r="AI75" s="200"/>
      <c r="AJ75" s="1" t="s">
        <v>54</v>
      </c>
      <c r="AK75" s="1"/>
      <c r="AL75" s="1"/>
      <c r="AQ75" s="26" t="s">
        <v>268</v>
      </c>
    </row>
    <row r="76" spans="1:43" ht="15" customHeight="1" x14ac:dyDescent="0.25">
      <c r="A76" s="1"/>
      <c r="B76" s="1"/>
      <c r="C76" s="1"/>
      <c r="D76" s="1"/>
      <c r="E76" s="1"/>
      <c r="F76" s="1"/>
      <c r="G76" s="1"/>
      <c r="H76" s="1"/>
      <c r="I76" s="1"/>
      <c r="J76" s="1"/>
      <c r="K76" s="1" t="s">
        <v>245</v>
      </c>
      <c r="L76" s="1"/>
      <c r="M76" s="1"/>
      <c r="N76" s="1"/>
      <c r="O76" s="1"/>
      <c r="P76" s="1"/>
      <c r="Q76" s="1"/>
      <c r="R76" s="1" t="s">
        <v>247</v>
      </c>
      <c r="S76" s="1"/>
      <c r="T76" s="1"/>
      <c r="U76" s="1"/>
      <c r="V76" s="226"/>
      <c r="W76" s="226"/>
      <c r="X76" s="226"/>
      <c r="Y76" s="1" t="s">
        <v>53</v>
      </c>
      <c r="Z76" s="1"/>
      <c r="AA76" s="1"/>
      <c r="AB76" s="1"/>
      <c r="AC76" s="1" t="s">
        <v>248</v>
      </c>
      <c r="AD76" s="1"/>
      <c r="AE76" s="1"/>
      <c r="AF76" s="1"/>
      <c r="AG76" s="1"/>
      <c r="AH76" s="200"/>
      <c r="AI76" s="200"/>
      <c r="AJ76" s="1" t="s">
        <v>54</v>
      </c>
      <c r="AK76" s="1"/>
      <c r="AL76" s="1"/>
      <c r="AQ76" s="26" t="s">
        <v>297</v>
      </c>
    </row>
    <row r="77" spans="1:43" ht="15" customHeight="1" x14ac:dyDescent="0.25">
      <c r="A77" s="1"/>
      <c r="B77" s="1"/>
      <c r="C77" s="1"/>
      <c r="D77" s="1"/>
      <c r="E77" s="1"/>
      <c r="F77" s="1"/>
      <c r="G77" s="1"/>
      <c r="H77" s="1"/>
      <c r="I77" s="1"/>
      <c r="K77" s="1"/>
      <c r="L77" s="1"/>
      <c r="M77" s="1"/>
      <c r="O77" s="1"/>
      <c r="P77" s="1"/>
      <c r="Q77" s="1"/>
      <c r="R77" s="1"/>
      <c r="S77" s="1"/>
      <c r="T77" s="1"/>
      <c r="U77" s="1"/>
      <c r="V77" s="1"/>
      <c r="W77" s="1"/>
      <c r="X77" s="1"/>
      <c r="Y77" s="1"/>
      <c r="Z77" s="1"/>
      <c r="AA77" s="1"/>
      <c r="AB77" s="1"/>
      <c r="AC77" s="1"/>
      <c r="AD77" s="1"/>
      <c r="AE77" s="1"/>
      <c r="AF77" s="1"/>
      <c r="AG77" s="1"/>
      <c r="AH77" s="1"/>
      <c r="AI77" s="1"/>
      <c r="AJ77" s="1"/>
      <c r="AK77" s="1"/>
      <c r="AL77" s="1"/>
      <c r="AQ77" s="26" t="s">
        <v>269</v>
      </c>
    </row>
    <row r="78" spans="1:43" ht="15" customHeight="1" x14ac:dyDescent="0.25">
      <c r="A78" s="1"/>
      <c r="B78" s="1" t="s">
        <v>249</v>
      </c>
      <c r="C78" s="1"/>
      <c r="D78" s="1"/>
      <c r="E78" s="1"/>
      <c r="F78" s="1"/>
      <c r="G78" s="1"/>
      <c r="H78" s="1"/>
      <c r="I78" s="1"/>
      <c r="J78" s="46"/>
      <c r="K78" s="46"/>
      <c r="L78" s="227"/>
      <c r="M78" s="227"/>
      <c r="N78" s="227"/>
      <c r="O78" s="1" t="s">
        <v>250</v>
      </c>
      <c r="P78" s="1"/>
      <c r="Q78" s="1"/>
      <c r="R78" s="1"/>
      <c r="S78" s="1"/>
      <c r="T78" s="1"/>
      <c r="U78" s="1"/>
      <c r="V78" s="1"/>
      <c r="W78" s="9"/>
      <c r="X78" s="9"/>
      <c r="Y78" s="1"/>
      <c r="Z78" s="1"/>
      <c r="AA78" s="1"/>
      <c r="AB78" s="1"/>
      <c r="AC78" s="1"/>
      <c r="AD78" s="1"/>
      <c r="AE78" s="1"/>
      <c r="AF78" s="1"/>
      <c r="AG78" s="1"/>
      <c r="AH78" s="1"/>
      <c r="AI78" s="1"/>
      <c r="AJ78" s="1"/>
      <c r="AK78" s="1"/>
      <c r="AL78" s="1"/>
      <c r="AQ78" s="26" t="s">
        <v>261</v>
      </c>
    </row>
    <row r="79" spans="1:43" ht="15" customHeight="1" x14ac:dyDescent="0.25">
      <c r="A79" s="1"/>
      <c r="B79" s="10" t="s">
        <v>251</v>
      </c>
      <c r="C79" s="2"/>
      <c r="D79" s="3"/>
      <c r="E79" s="3"/>
      <c r="F79" s="3"/>
      <c r="G79" s="3"/>
      <c r="H79" s="3"/>
      <c r="I79" s="3"/>
      <c r="J79" s="3"/>
      <c r="K79" s="3"/>
      <c r="L79" s="3"/>
      <c r="M79" s="3"/>
      <c r="N79" s="4"/>
      <c r="O79" s="4"/>
      <c r="P79" s="4"/>
      <c r="Q79" s="4"/>
      <c r="R79" s="4"/>
      <c r="S79" s="4"/>
      <c r="T79" s="4"/>
      <c r="U79" s="4"/>
      <c r="V79" s="5"/>
      <c r="W79" s="5"/>
      <c r="X79" s="5"/>
      <c r="Y79" s="5"/>
      <c r="Z79" s="5"/>
      <c r="AA79" s="5"/>
      <c r="AB79" s="5"/>
      <c r="AC79" s="5"/>
      <c r="AD79" s="5"/>
      <c r="AE79" s="5"/>
      <c r="AF79" s="5"/>
      <c r="AG79" s="5"/>
      <c r="AH79" s="5"/>
      <c r="AI79" s="5"/>
      <c r="AJ79" s="5"/>
      <c r="AK79" s="5"/>
      <c r="AL79" s="1"/>
    </row>
    <row r="80" spans="1:43" ht="15" customHeight="1" x14ac:dyDescent="0.25">
      <c r="A80" s="1"/>
      <c r="B80" s="1" t="s">
        <v>252</v>
      </c>
      <c r="C80" s="2"/>
      <c r="D80" s="3"/>
      <c r="E80" s="3"/>
      <c r="F80" s="3"/>
      <c r="G80" s="3"/>
      <c r="H80" s="3"/>
      <c r="I80" s="3"/>
      <c r="J80" s="3"/>
      <c r="K80" s="228" t="s">
        <v>200</v>
      </c>
      <c r="L80" s="228"/>
      <c r="M80" s="228"/>
      <c r="N80" s="228"/>
      <c r="O80" s="228"/>
      <c r="P80" s="228"/>
      <c r="Q80" s="228"/>
      <c r="R80" s="228"/>
      <c r="S80" s="228"/>
      <c r="T80" s="228"/>
      <c r="U80" s="228"/>
      <c r="V80" s="228"/>
      <c r="W80" s="228"/>
      <c r="X80" s="228"/>
      <c r="Y80" s="228"/>
      <c r="Z80" s="228"/>
      <c r="AA80" s="228"/>
      <c r="AB80" s="228"/>
      <c r="AC80" s="17" t="str">
        <f>IF(AP82=1,"Joindre justification","")</f>
        <v/>
      </c>
      <c r="AD80" s="5"/>
      <c r="AF80" s="5"/>
      <c r="AG80" s="5"/>
      <c r="AH80" s="5"/>
      <c r="AI80" s="5"/>
      <c r="AJ80" s="5"/>
      <c r="AK80" s="5"/>
      <c r="AL80" s="1"/>
      <c r="AN80" s="26">
        <f>IF(AND(K80&lt;&gt;"Bitte wählen :",K80&lt;&gt;"Äusserer Sonnenschutz"),1,0)</f>
        <v>0</v>
      </c>
    </row>
    <row r="81" spans="1:47" ht="15" customHeight="1" x14ac:dyDescent="0.25">
      <c r="A81" s="1"/>
      <c r="B81" s="21" t="s">
        <v>254</v>
      </c>
      <c r="C81" s="9"/>
      <c r="D81" s="1"/>
      <c r="E81" s="1"/>
      <c r="F81" s="1"/>
      <c r="G81" s="1"/>
      <c r="H81" s="1"/>
      <c r="I81" s="1"/>
      <c r="J81" s="1"/>
      <c r="K81" s="1" t="s">
        <v>255</v>
      </c>
      <c r="L81" s="1"/>
      <c r="M81" s="1"/>
      <c r="N81" s="1"/>
      <c r="O81" s="1"/>
      <c r="P81" s="1"/>
      <c r="Q81" s="1"/>
      <c r="R81" s="1"/>
      <c r="S81" s="69"/>
      <c r="T81" s="69"/>
      <c r="U81" s="69"/>
      <c r="V81" s="137"/>
      <c r="W81" s="137"/>
      <c r="X81" s="137"/>
      <c r="Y81" s="137"/>
      <c r="Z81" s="137"/>
      <c r="AA81" s="137"/>
      <c r="AB81" s="137"/>
      <c r="AC81" s="137"/>
      <c r="AD81" s="137"/>
      <c r="AE81" s="137"/>
      <c r="AF81" s="137"/>
      <c r="AG81" s="137"/>
      <c r="AH81" s="137"/>
      <c r="AI81" s="137"/>
      <c r="AJ81" s="1"/>
      <c r="AK81" s="1"/>
      <c r="AL81" s="1"/>
      <c r="AQ81" s="26" t="s">
        <v>200</v>
      </c>
    </row>
    <row r="82" spans="1:47" ht="15" customHeight="1" x14ac:dyDescent="0.25">
      <c r="A82" s="1"/>
      <c r="B82" s="9"/>
      <c r="C82" s="9"/>
      <c r="D82" s="9"/>
      <c r="E82" s="9"/>
      <c r="F82" s="9"/>
      <c r="G82" s="9"/>
      <c r="H82" s="9"/>
      <c r="I82" s="9"/>
      <c r="J82" s="9"/>
      <c r="K82" s="9"/>
      <c r="L82" s="9"/>
      <c r="M82" s="9"/>
      <c r="N82" s="9"/>
      <c r="O82" s="9"/>
      <c r="P82" s="9"/>
      <c r="Q82" s="9"/>
      <c r="R82" s="9"/>
      <c r="S82" s="44" t="str">
        <f>IF(S81&lt;&gt;0,"Begründung beilegen","")</f>
        <v/>
      </c>
      <c r="T82" s="9"/>
      <c r="U82" s="9"/>
      <c r="V82" s="9"/>
      <c r="W82" s="9"/>
      <c r="X82" s="9"/>
      <c r="Y82" s="9"/>
      <c r="Z82" s="9"/>
      <c r="AA82" s="9"/>
      <c r="AB82" s="9"/>
      <c r="AC82" s="9"/>
      <c r="AD82" s="9"/>
      <c r="AE82" s="9"/>
      <c r="AF82" s="9"/>
      <c r="AG82" s="9"/>
      <c r="AH82" s="9"/>
      <c r="AI82" s="9"/>
      <c r="AJ82" s="9"/>
      <c r="AK82" s="9"/>
      <c r="AL82" s="1"/>
      <c r="AQ82" s="26" t="s">
        <v>259</v>
      </c>
    </row>
    <row r="83" spans="1:47" ht="15" customHeight="1" x14ac:dyDescent="0.25">
      <c r="A83" s="1"/>
      <c r="B83" s="9" t="s">
        <v>257</v>
      </c>
      <c r="C83" s="9"/>
      <c r="D83" s="9"/>
      <c r="E83" s="9"/>
      <c r="F83" s="9"/>
      <c r="G83" s="9"/>
      <c r="H83" s="9"/>
      <c r="I83" s="9"/>
      <c r="J83" s="9"/>
      <c r="K83" s="228" t="s">
        <v>200</v>
      </c>
      <c r="L83" s="228"/>
      <c r="M83" s="228"/>
      <c r="N83" s="228"/>
      <c r="O83" s="228"/>
      <c r="P83" s="228"/>
      <c r="Q83" s="228"/>
      <c r="R83" s="228"/>
      <c r="S83" s="228"/>
      <c r="T83" s="228"/>
      <c r="U83" s="228"/>
      <c r="V83" s="228"/>
      <c r="W83" s="228"/>
      <c r="X83" s="228"/>
      <c r="Y83" s="228"/>
      <c r="Z83" s="228"/>
      <c r="AA83" s="228"/>
      <c r="AB83" s="228"/>
      <c r="AC83" s="9"/>
      <c r="AD83" s="9"/>
      <c r="AE83" s="9"/>
      <c r="AF83" s="9"/>
      <c r="AG83" s="9"/>
      <c r="AH83" s="9"/>
      <c r="AI83" s="9"/>
      <c r="AJ83" s="9"/>
      <c r="AK83" s="9"/>
      <c r="AL83" s="1"/>
      <c r="AN83" s="26">
        <f>IF(K83="Andere",1,0)</f>
        <v>0</v>
      </c>
      <c r="AQ83" s="26" t="s">
        <v>260</v>
      </c>
    </row>
    <row r="84" spans="1:47" ht="15" customHeight="1" x14ac:dyDescent="0.25">
      <c r="A84" s="1"/>
      <c r="B84" s="9"/>
      <c r="C84" s="9"/>
      <c r="D84" s="9"/>
      <c r="E84" s="9"/>
      <c r="F84" s="9"/>
      <c r="G84" s="9"/>
      <c r="H84" s="9"/>
      <c r="I84" s="9"/>
      <c r="J84" s="9"/>
      <c r="K84" s="9" t="s">
        <v>256</v>
      </c>
      <c r="L84" s="9"/>
      <c r="M84" s="9"/>
      <c r="N84" s="9"/>
      <c r="O84" s="9"/>
      <c r="P84" s="22"/>
      <c r="Q84" s="22"/>
      <c r="R84" s="22"/>
      <c r="S84" s="137"/>
      <c r="T84" s="137"/>
      <c r="U84" s="137"/>
      <c r="V84" s="137"/>
      <c r="W84" s="137"/>
      <c r="X84" s="137"/>
      <c r="Y84" s="137"/>
      <c r="Z84" s="137"/>
      <c r="AA84" s="137"/>
      <c r="AB84" s="137"/>
      <c r="AC84" s="137"/>
      <c r="AD84" s="137"/>
      <c r="AE84" s="137"/>
      <c r="AF84" s="137"/>
      <c r="AG84" s="137"/>
      <c r="AH84" s="137"/>
      <c r="AI84" s="137"/>
      <c r="AJ84" s="9"/>
      <c r="AK84" s="1"/>
      <c r="AL84" s="1"/>
    </row>
    <row r="85" spans="1:47" ht="20.100000000000001" customHeight="1" x14ac:dyDescent="0.25">
      <c r="A85" s="1"/>
      <c r="B85" s="1"/>
      <c r="C85" s="1"/>
      <c r="D85" s="1"/>
      <c r="E85" s="1"/>
      <c r="F85" s="1"/>
      <c r="G85" s="1"/>
      <c r="H85" s="1"/>
      <c r="I85" s="1"/>
      <c r="J85" s="1"/>
      <c r="K85" s="1"/>
      <c r="L85" s="1"/>
      <c r="M85" s="1"/>
      <c r="N85" s="1"/>
      <c r="O85" s="1"/>
      <c r="P85" s="1"/>
      <c r="Q85" s="1"/>
      <c r="R85" s="1"/>
      <c r="S85" s="44" t="str">
        <f>IF(S84&lt;&gt;0,"Begründung beilegen","")</f>
        <v/>
      </c>
      <c r="T85" s="1"/>
      <c r="U85" s="1"/>
      <c r="V85" s="1"/>
      <c r="W85" s="1"/>
      <c r="X85" s="1"/>
      <c r="Y85" s="1"/>
      <c r="Z85" s="1"/>
      <c r="AA85" s="1"/>
      <c r="AB85" s="1"/>
      <c r="AC85" s="1"/>
      <c r="AD85" s="1"/>
      <c r="AE85" s="1"/>
      <c r="AF85" s="1"/>
      <c r="AG85" s="1"/>
      <c r="AH85" s="1"/>
      <c r="AI85" s="1"/>
      <c r="AJ85" s="1"/>
      <c r="AK85" s="1"/>
      <c r="AL85" s="1"/>
      <c r="AQ85" s="26" t="s">
        <v>200</v>
      </c>
    </row>
    <row r="86" spans="1:47" ht="15" customHeight="1" x14ac:dyDescent="0.25">
      <c r="A86" s="1"/>
      <c r="B86" s="9" t="s">
        <v>258</v>
      </c>
      <c r="C86" s="9"/>
      <c r="D86" s="1"/>
      <c r="E86" s="1"/>
      <c r="F86" s="1"/>
      <c r="G86" s="1"/>
      <c r="H86" s="1"/>
      <c r="I86" s="1"/>
      <c r="J86" s="1"/>
      <c r="K86" s="228" t="s">
        <v>200</v>
      </c>
      <c r="L86" s="228"/>
      <c r="M86" s="228"/>
      <c r="N86" s="228"/>
      <c r="O86" s="228"/>
      <c r="P86" s="228"/>
      <c r="Q86" s="228"/>
      <c r="R86" s="228"/>
      <c r="S86" s="228"/>
      <c r="T86" s="228"/>
      <c r="U86" s="228"/>
      <c r="V86" s="228"/>
      <c r="W86" s="228"/>
      <c r="X86" s="228"/>
      <c r="Y86" s="228"/>
      <c r="Z86" s="228"/>
      <c r="AA86" s="228"/>
      <c r="AB86" s="228"/>
      <c r="AC86" s="1"/>
      <c r="AD86" s="1"/>
      <c r="AE86" s="1"/>
      <c r="AF86" s="1"/>
      <c r="AG86" s="1"/>
      <c r="AH86" s="1"/>
      <c r="AI86" s="1"/>
      <c r="AJ86" s="1"/>
      <c r="AK86" s="1"/>
      <c r="AL86" s="1"/>
      <c r="AN86" s="26">
        <f>IF(K87="keine gerechtfertigte Erleichterung nach kEnV Art.28",1,0)</f>
        <v>0</v>
      </c>
      <c r="AQ86" s="26" t="s">
        <v>272</v>
      </c>
    </row>
    <row r="87" spans="1:47" ht="15" customHeight="1" x14ac:dyDescent="0.25">
      <c r="A87" s="1"/>
      <c r="B87" s="9"/>
      <c r="C87" s="9"/>
      <c r="D87" s="9"/>
      <c r="E87" s="9"/>
      <c r="F87" s="9"/>
      <c r="G87" s="9"/>
      <c r="H87" s="9"/>
      <c r="I87" s="9"/>
      <c r="J87" s="9"/>
      <c r="K87" s="239" t="s">
        <v>200</v>
      </c>
      <c r="L87" s="239"/>
      <c r="M87" s="239"/>
      <c r="N87" s="239"/>
      <c r="O87" s="239"/>
      <c r="P87" s="239"/>
      <c r="Q87" s="239"/>
      <c r="R87" s="239"/>
      <c r="S87" s="239"/>
      <c r="T87" s="239"/>
      <c r="U87" s="239"/>
      <c r="V87" s="239"/>
      <c r="W87" s="239"/>
      <c r="X87" s="239"/>
      <c r="Y87" s="239"/>
      <c r="Z87" s="239"/>
      <c r="AA87" s="239"/>
      <c r="AB87" s="239"/>
      <c r="AC87" s="239"/>
      <c r="AD87" s="239"/>
      <c r="AE87" s="239"/>
      <c r="AF87" s="46"/>
      <c r="AG87" s="46"/>
      <c r="AH87" s="46"/>
      <c r="AI87" s="46"/>
      <c r="AJ87" s="9"/>
      <c r="AK87" s="9"/>
      <c r="AL87" s="1"/>
      <c r="AQ87" s="26" t="s">
        <v>270</v>
      </c>
    </row>
    <row r="88" spans="1:47" ht="15" customHeight="1" thickBot="1" x14ac:dyDescent="0.3">
      <c r="A88" s="1"/>
      <c r="B88" s="23"/>
      <c r="C88" s="23"/>
      <c r="D88" s="23"/>
      <c r="E88" s="23"/>
      <c r="F88" s="23"/>
      <c r="G88" s="23"/>
      <c r="H88" s="23"/>
      <c r="I88" s="23"/>
      <c r="J88" s="26"/>
      <c r="K88" s="44" t="str">
        <f>IF(K87=AQ106,"Abdeckungsanforderung für zusätzliche elektrische Energie - Das EN-VS-104 ist einzureichen","")</f>
        <v/>
      </c>
      <c r="M88" s="23"/>
      <c r="N88" s="23"/>
      <c r="O88" s="23"/>
      <c r="P88" s="23"/>
      <c r="Q88" s="23"/>
      <c r="R88" s="23"/>
      <c r="S88" s="26"/>
      <c r="T88" s="23"/>
      <c r="U88" s="23"/>
      <c r="V88" s="23"/>
      <c r="W88" s="23"/>
      <c r="X88" s="23"/>
      <c r="Y88" s="23"/>
      <c r="Z88" s="23"/>
      <c r="AA88" s="23"/>
      <c r="AB88" s="23"/>
      <c r="AC88" s="23"/>
      <c r="AD88" s="23"/>
      <c r="AE88" s="23"/>
      <c r="AF88" s="23"/>
      <c r="AG88" s="23"/>
      <c r="AH88" s="23"/>
      <c r="AI88" s="23"/>
      <c r="AJ88" s="23"/>
      <c r="AK88" s="274" t="str">
        <f>IF(AU91=TRUE,"Info: Diese Begründung ist nur für die Kategorien Wohnen gültig","")</f>
        <v/>
      </c>
      <c r="AL88" s="1"/>
      <c r="AQ88" s="26" t="s">
        <v>271</v>
      </c>
    </row>
    <row r="89" spans="1:47" ht="15" customHeight="1" x14ac:dyDescent="0.25">
      <c r="A89" s="1"/>
      <c r="B89" s="229" t="s">
        <v>300</v>
      </c>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1"/>
      <c r="AQ89" s="26" t="s">
        <v>298</v>
      </c>
    </row>
    <row r="90" spans="1:47" ht="15" customHeight="1" x14ac:dyDescent="0.25">
      <c r="A90" s="1"/>
      <c r="B90" s="230"/>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2"/>
      <c r="AL90" s="1"/>
    </row>
    <row r="91" spans="1:47" ht="15" customHeight="1" x14ac:dyDescent="0.25">
      <c r="A91" s="1"/>
      <c r="B91" s="233"/>
      <c r="C91" s="234"/>
      <c r="D91" s="234"/>
      <c r="E91" s="234"/>
      <c r="F91" s="234"/>
      <c r="G91" s="234"/>
      <c r="H91" s="234"/>
      <c r="I91" s="234"/>
      <c r="J91" s="234"/>
      <c r="K91" s="234"/>
      <c r="L91" s="234"/>
      <c r="M91" s="234"/>
      <c r="N91" s="234"/>
      <c r="O91" s="234"/>
      <c r="P91" s="234"/>
      <c r="Q91" s="234"/>
      <c r="R91" s="234"/>
      <c r="S91" s="234"/>
      <c r="T91" s="234"/>
      <c r="U91" s="234"/>
      <c r="V91" s="234"/>
      <c r="W91" s="234"/>
      <c r="X91" s="234"/>
      <c r="Y91" s="234"/>
      <c r="Z91" s="234"/>
      <c r="AA91" s="234"/>
      <c r="AB91" s="234"/>
      <c r="AC91" s="234"/>
      <c r="AD91" s="234"/>
      <c r="AE91" s="234"/>
      <c r="AF91" s="234"/>
      <c r="AG91" s="234"/>
      <c r="AH91" s="234"/>
      <c r="AI91" s="234"/>
      <c r="AJ91" s="234"/>
      <c r="AK91" s="235"/>
      <c r="AL91" s="1"/>
      <c r="AU91" s="26" t="b">
        <f>IF(K87="Rev. WP für Wohnbauten ohne zusätzliche aktive Kühlabgabeelemente",TRUE,FALSE)</f>
        <v>0</v>
      </c>
    </row>
    <row r="92" spans="1:47" ht="15" customHeight="1" x14ac:dyDescent="0.25">
      <c r="A92" s="1"/>
      <c r="B92" s="233"/>
      <c r="C92" s="234"/>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5"/>
      <c r="AL92" s="1"/>
    </row>
    <row r="93" spans="1:47" ht="15" customHeight="1" x14ac:dyDescent="0.25">
      <c r="A93" s="1"/>
      <c r="B93" s="233"/>
      <c r="C93" s="234"/>
      <c r="D93" s="234"/>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235"/>
      <c r="AL93" s="1"/>
    </row>
    <row r="94" spans="1:47" ht="15" customHeight="1" x14ac:dyDescent="0.25">
      <c r="A94" s="1"/>
      <c r="B94" s="233"/>
      <c r="C94" s="234"/>
      <c r="D94" s="234"/>
      <c r="E94" s="234"/>
      <c r="F94" s="234"/>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c r="AE94" s="234"/>
      <c r="AF94" s="234"/>
      <c r="AG94" s="234"/>
      <c r="AH94" s="234"/>
      <c r="AI94" s="234"/>
      <c r="AJ94" s="234"/>
      <c r="AK94" s="235"/>
      <c r="AL94" s="1"/>
    </row>
    <row r="95" spans="1:47" ht="15" customHeight="1" x14ac:dyDescent="0.25">
      <c r="A95" s="1"/>
      <c r="B95" s="236"/>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8"/>
      <c r="AL95" s="1"/>
    </row>
    <row r="96" spans="1:47" ht="18" customHeight="1" x14ac:dyDescent="0.25">
      <c r="B96" s="37"/>
      <c r="C96" s="38"/>
      <c r="D96" s="39" t="s">
        <v>287</v>
      </c>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40"/>
      <c r="AL96" s="1"/>
      <c r="AQ96" s="26" t="s">
        <v>111</v>
      </c>
    </row>
    <row r="97" spans="1:45" ht="18" customHeight="1" x14ac:dyDescent="0.25">
      <c r="A97" s="1"/>
      <c r="B97" s="37"/>
      <c r="C97" s="38"/>
      <c r="D97" s="73" t="s">
        <v>279</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40"/>
      <c r="AL97" s="1"/>
      <c r="AQ97" s="49" t="s">
        <v>115</v>
      </c>
    </row>
    <row r="98" spans="1:45" ht="18" customHeight="1" x14ac:dyDescent="0.25">
      <c r="A98" s="1"/>
      <c r="B98" s="37"/>
      <c r="C98" s="38"/>
      <c r="D98" s="39" t="s">
        <v>310</v>
      </c>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40"/>
      <c r="AL98" s="1"/>
      <c r="AQ98" s="50" t="s">
        <v>200</v>
      </c>
    </row>
    <row r="99" spans="1:45" ht="18" customHeight="1" x14ac:dyDescent="0.25">
      <c r="A99" s="1"/>
      <c r="B99" s="37"/>
      <c r="C99" s="38"/>
      <c r="D99" s="67" t="s">
        <v>284</v>
      </c>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40"/>
      <c r="AL99" s="1"/>
      <c r="AQ99" s="50" t="s">
        <v>315</v>
      </c>
    </row>
    <row r="100" spans="1:45" ht="18" customHeight="1" x14ac:dyDescent="0.25">
      <c r="A100" s="1"/>
      <c r="B100" s="41"/>
      <c r="C100" s="42"/>
      <c r="D100" s="68" t="s">
        <v>281</v>
      </c>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3"/>
      <c r="AL100" s="1"/>
      <c r="AQ100" s="50" t="s">
        <v>262</v>
      </c>
    </row>
    <row r="101" spans="1:45" ht="17.45" customHeight="1" thickBot="1" x14ac:dyDescent="0.3">
      <c r="A101" s="1"/>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1"/>
      <c r="AQ101" s="50" t="s">
        <v>263</v>
      </c>
    </row>
    <row r="102" spans="1:45" ht="17.4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Q102" s="50" t="s">
        <v>264</v>
      </c>
    </row>
    <row r="103" spans="1:45" ht="17.45" customHeight="1" x14ac:dyDescent="0.25">
      <c r="A103" s="1"/>
      <c r="B103" s="212" t="s">
        <v>274</v>
      </c>
      <c r="C103" s="212"/>
      <c r="D103" s="212"/>
      <c r="E103" s="212"/>
      <c r="F103" s="212"/>
      <c r="G103" s="213"/>
      <c r="H103" s="214" t="s">
        <v>273</v>
      </c>
      <c r="I103" s="215"/>
      <c r="J103" s="215"/>
      <c r="K103" s="215"/>
      <c r="L103" s="215"/>
      <c r="M103" s="215"/>
      <c r="N103" s="215"/>
      <c r="O103" s="215"/>
      <c r="P103" s="215"/>
      <c r="Q103" s="215"/>
      <c r="R103" s="215"/>
      <c r="S103" s="215"/>
      <c r="T103" s="215"/>
      <c r="U103" s="215"/>
      <c r="V103" s="216"/>
      <c r="W103" s="220" t="s">
        <v>313</v>
      </c>
      <c r="X103" s="221"/>
      <c r="Y103" s="221"/>
      <c r="Z103" s="221"/>
      <c r="AA103" s="221"/>
      <c r="AB103" s="221"/>
      <c r="AC103" s="221"/>
      <c r="AD103" s="221"/>
      <c r="AE103" s="221"/>
      <c r="AF103" s="221"/>
      <c r="AG103" s="221"/>
      <c r="AH103" s="221"/>
      <c r="AI103" s="221"/>
      <c r="AJ103" s="221"/>
      <c r="AK103" s="222"/>
      <c r="AL103" s="1"/>
      <c r="AQ103" s="50" t="s">
        <v>265</v>
      </c>
    </row>
    <row r="104" spans="1:45" ht="17.45" customHeight="1" x14ac:dyDescent="0.25">
      <c r="A104" s="1"/>
      <c r="B104" s="24"/>
      <c r="C104" s="24"/>
      <c r="D104" s="24"/>
      <c r="E104" s="24"/>
      <c r="F104" s="24"/>
      <c r="G104" s="24"/>
      <c r="H104" s="217"/>
      <c r="I104" s="218"/>
      <c r="J104" s="218"/>
      <c r="K104" s="218"/>
      <c r="L104" s="218"/>
      <c r="M104" s="218"/>
      <c r="N104" s="218"/>
      <c r="O104" s="218"/>
      <c r="P104" s="218"/>
      <c r="Q104" s="218"/>
      <c r="R104" s="218"/>
      <c r="S104" s="218"/>
      <c r="T104" s="218"/>
      <c r="U104" s="218"/>
      <c r="V104" s="219"/>
      <c r="W104" s="223"/>
      <c r="X104" s="224"/>
      <c r="Y104" s="224"/>
      <c r="Z104" s="224"/>
      <c r="AA104" s="224"/>
      <c r="AB104" s="224"/>
      <c r="AC104" s="224"/>
      <c r="AD104" s="224"/>
      <c r="AE104" s="224"/>
      <c r="AF104" s="224"/>
      <c r="AG104" s="224"/>
      <c r="AH104" s="224"/>
      <c r="AI104" s="224"/>
      <c r="AJ104" s="224"/>
      <c r="AK104" s="225"/>
      <c r="AL104" s="1"/>
      <c r="AQ104" s="50" t="s">
        <v>266</v>
      </c>
    </row>
    <row r="105" spans="1:45" ht="17.45" customHeight="1" x14ac:dyDescent="0.25">
      <c r="A105" s="1"/>
      <c r="B105" s="146" t="s">
        <v>275</v>
      </c>
      <c r="C105" s="146"/>
      <c r="D105" s="146"/>
      <c r="E105" s="146"/>
      <c r="F105" s="146"/>
      <c r="G105" s="242"/>
      <c r="H105" s="243"/>
      <c r="I105" s="244"/>
      <c r="J105" s="244"/>
      <c r="K105" s="244"/>
      <c r="L105" s="244"/>
      <c r="M105" s="244"/>
      <c r="N105" s="244"/>
      <c r="O105" s="244"/>
      <c r="P105" s="244"/>
      <c r="Q105" s="244"/>
      <c r="R105" s="244"/>
      <c r="S105" s="244"/>
      <c r="T105" s="244"/>
      <c r="U105" s="244"/>
      <c r="V105" s="245"/>
      <c r="W105" s="249"/>
      <c r="X105" s="250"/>
      <c r="Y105" s="250"/>
      <c r="Z105" s="250"/>
      <c r="AA105" s="250"/>
      <c r="AB105" s="250"/>
      <c r="AC105" s="250"/>
      <c r="AD105" s="250"/>
      <c r="AE105" s="250"/>
      <c r="AF105" s="250"/>
      <c r="AG105" s="250"/>
      <c r="AH105" s="250"/>
      <c r="AI105" s="250"/>
      <c r="AJ105" s="250"/>
      <c r="AK105" s="251"/>
      <c r="AL105" s="1"/>
      <c r="AQ105" s="50" t="s">
        <v>267</v>
      </c>
    </row>
    <row r="106" spans="1:45" ht="17.45" customHeight="1" x14ac:dyDescent="0.25">
      <c r="A106" s="1"/>
      <c r="B106" s="146"/>
      <c r="C106" s="146"/>
      <c r="D106" s="146"/>
      <c r="E106" s="146"/>
      <c r="F106" s="146"/>
      <c r="G106" s="242"/>
      <c r="H106" s="246"/>
      <c r="I106" s="247"/>
      <c r="J106" s="247"/>
      <c r="K106" s="247"/>
      <c r="L106" s="247"/>
      <c r="M106" s="247"/>
      <c r="N106" s="247"/>
      <c r="O106" s="247"/>
      <c r="P106" s="247"/>
      <c r="Q106" s="247"/>
      <c r="R106" s="247"/>
      <c r="S106" s="247"/>
      <c r="T106" s="247"/>
      <c r="U106" s="247"/>
      <c r="V106" s="248"/>
      <c r="W106" s="252"/>
      <c r="X106" s="253"/>
      <c r="Y106" s="253"/>
      <c r="Z106" s="253"/>
      <c r="AA106" s="253"/>
      <c r="AB106" s="253"/>
      <c r="AC106" s="253"/>
      <c r="AD106" s="253"/>
      <c r="AE106" s="253"/>
      <c r="AF106" s="253"/>
      <c r="AG106" s="253"/>
      <c r="AH106" s="253"/>
      <c r="AI106" s="253"/>
      <c r="AJ106" s="253"/>
      <c r="AK106" s="254"/>
      <c r="AL106" s="1"/>
      <c r="AQ106" s="50" t="s">
        <v>283</v>
      </c>
    </row>
    <row r="107" spans="1:45" ht="17.45" customHeight="1" x14ac:dyDescent="0.25">
      <c r="A107" s="1"/>
      <c r="B107" s="188" t="s">
        <v>276</v>
      </c>
      <c r="C107" s="188"/>
      <c r="D107" s="188"/>
      <c r="E107" s="188"/>
      <c r="F107" s="188"/>
      <c r="G107" s="255"/>
      <c r="H107" s="256"/>
      <c r="I107" s="191"/>
      <c r="J107" s="191"/>
      <c r="K107" s="191"/>
      <c r="L107" s="191"/>
      <c r="M107" s="191"/>
      <c r="N107" s="191"/>
      <c r="O107" s="191"/>
      <c r="P107" s="191"/>
      <c r="Q107" s="191"/>
      <c r="R107" s="191"/>
      <c r="S107" s="191"/>
      <c r="T107" s="191"/>
      <c r="U107" s="191"/>
      <c r="V107" s="257"/>
      <c r="W107" s="258"/>
      <c r="X107" s="259"/>
      <c r="Y107" s="259"/>
      <c r="Z107" s="259"/>
      <c r="AA107" s="259"/>
      <c r="AB107" s="259"/>
      <c r="AC107" s="259"/>
      <c r="AD107" s="259"/>
      <c r="AE107" s="259"/>
      <c r="AF107" s="259"/>
      <c r="AG107" s="259"/>
      <c r="AH107" s="259"/>
      <c r="AI107" s="259"/>
      <c r="AJ107" s="259"/>
      <c r="AK107" s="260"/>
      <c r="AL107" s="1"/>
      <c r="AP107" s="26" t="s">
        <v>304</v>
      </c>
      <c r="AS107" s="26" t="str">
        <f>IF(OR(AD33&gt;12,U33&lt;&gt;0,AN41=2,AN42=2,AN43=2,K87=AQ106),"oui","non")</f>
        <v>non</v>
      </c>
    </row>
    <row r="108" spans="1:45" ht="16.5" customHeight="1" x14ac:dyDescent="0.25">
      <c r="A108" s="1"/>
      <c r="B108" s="188" t="s">
        <v>277</v>
      </c>
      <c r="C108" s="188"/>
      <c r="D108" s="188"/>
      <c r="E108" s="188"/>
      <c r="F108" s="188"/>
      <c r="G108" s="255"/>
      <c r="H108" s="256"/>
      <c r="I108" s="191"/>
      <c r="J108" s="191"/>
      <c r="K108" s="191"/>
      <c r="L108" s="191"/>
      <c r="M108" s="191"/>
      <c r="N108" s="191"/>
      <c r="O108" s="191"/>
      <c r="P108" s="191"/>
      <c r="Q108" s="191"/>
      <c r="R108" s="191"/>
      <c r="S108" s="191"/>
      <c r="T108" s="191"/>
      <c r="U108" s="191"/>
      <c r="V108" s="257"/>
      <c r="W108" s="258"/>
      <c r="X108" s="259"/>
      <c r="Y108" s="259"/>
      <c r="Z108" s="259"/>
      <c r="AA108" s="259"/>
      <c r="AB108" s="259"/>
      <c r="AC108" s="259"/>
      <c r="AD108" s="259"/>
      <c r="AE108" s="259"/>
      <c r="AF108" s="259"/>
      <c r="AG108" s="259"/>
      <c r="AH108" s="259"/>
      <c r="AI108" s="259"/>
      <c r="AJ108" s="259"/>
      <c r="AK108" s="260"/>
      <c r="AL108" s="1"/>
    </row>
    <row r="109" spans="1:45" ht="36.75" customHeight="1" x14ac:dyDescent="0.25">
      <c r="A109" s="1"/>
      <c r="B109" s="146" t="s">
        <v>278</v>
      </c>
      <c r="C109" s="146"/>
      <c r="D109" s="146"/>
      <c r="E109" s="146"/>
      <c r="F109" s="146"/>
      <c r="G109" s="242"/>
      <c r="H109" s="262"/>
      <c r="I109" s="263"/>
      <c r="J109" s="263"/>
      <c r="K109" s="263"/>
      <c r="L109" s="263"/>
      <c r="M109" s="263"/>
      <c r="N109" s="263"/>
      <c r="O109" s="263"/>
      <c r="P109" s="263"/>
      <c r="Q109" s="263"/>
      <c r="R109" s="263"/>
      <c r="S109" s="263"/>
      <c r="T109" s="263"/>
      <c r="U109" s="263"/>
      <c r="V109" s="264"/>
      <c r="W109" s="268"/>
      <c r="X109" s="269"/>
      <c r="Y109" s="269"/>
      <c r="Z109" s="269"/>
      <c r="AA109" s="269"/>
      <c r="AB109" s="269"/>
      <c r="AC109" s="269"/>
      <c r="AD109" s="269"/>
      <c r="AE109" s="269"/>
      <c r="AF109" s="269"/>
      <c r="AG109" s="269"/>
      <c r="AH109" s="269"/>
      <c r="AI109" s="269"/>
      <c r="AJ109" s="269"/>
      <c r="AK109" s="270"/>
      <c r="AL109" s="1"/>
    </row>
    <row r="110" spans="1:45" ht="16.5" customHeight="1" x14ac:dyDescent="0.25">
      <c r="A110" s="1"/>
      <c r="B110" s="146"/>
      <c r="C110" s="146"/>
      <c r="D110" s="146"/>
      <c r="E110" s="146"/>
      <c r="F110" s="146"/>
      <c r="G110" s="242"/>
      <c r="H110" s="265"/>
      <c r="I110" s="266"/>
      <c r="J110" s="266"/>
      <c r="K110" s="266"/>
      <c r="L110" s="266"/>
      <c r="M110" s="266"/>
      <c r="N110" s="266"/>
      <c r="O110" s="266"/>
      <c r="P110" s="266"/>
      <c r="Q110" s="266"/>
      <c r="R110" s="266"/>
      <c r="S110" s="266"/>
      <c r="T110" s="266"/>
      <c r="U110" s="266"/>
      <c r="V110" s="267"/>
      <c r="W110" s="271"/>
      <c r="X110" s="272"/>
      <c r="Y110" s="272"/>
      <c r="Z110" s="272"/>
      <c r="AA110" s="272"/>
      <c r="AB110" s="272"/>
      <c r="AC110" s="272"/>
      <c r="AD110" s="272"/>
      <c r="AE110" s="272"/>
      <c r="AF110" s="272"/>
      <c r="AG110" s="272"/>
      <c r="AH110" s="272"/>
      <c r="AI110" s="272"/>
      <c r="AJ110" s="272"/>
      <c r="AK110" s="273"/>
      <c r="AL110" s="1"/>
    </row>
    <row r="111" spans="1:45" ht="16.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70" t="s">
        <v>312</v>
      </c>
      <c r="AL111" s="1"/>
    </row>
    <row r="112" spans="1:45" ht="16.5" hidden="1"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6.5" hidden="1" customHeight="1" x14ac:dyDescent="0.25">
      <c r="A113" s="18"/>
      <c r="B113" s="261"/>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1"/>
      <c r="AL113" s="1"/>
    </row>
    <row r="114" spans="1:38" ht="16.5" hidden="1" customHeight="1" x14ac:dyDescent="0.25"/>
    <row r="115" spans="1:38" ht="16.5" hidden="1" customHeight="1" x14ac:dyDescent="0.25"/>
    <row r="116" spans="1:38" ht="16.5" hidden="1" customHeight="1" x14ac:dyDescent="0.25"/>
    <row r="117" spans="1:38" ht="16.5" hidden="1" customHeight="1" x14ac:dyDescent="0.25"/>
    <row r="118" spans="1:38" ht="16.5" hidden="1" customHeight="1" x14ac:dyDescent="0.25"/>
    <row r="119" spans="1:38" ht="16.5" hidden="1" customHeight="1" x14ac:dyDescent="0.25"/>
    <row r="120" spans="1:38" ht="16.5" hidden="1" customHeight="1" x14ac:dyDescent="0.25"/>
    <row r="121" spans="1:38" ht="16.5" hidden="1" customHeight="1" x14ac:dyDescent="0.25"/>
    <row r="122" spans="1:38" ht="16.5" hidden="1" customHeight="1" x14ac:dyDescent="0.25"/>
    <row r="123" spans="1:38" ht="16.5" hidden="1" customHeight="1" x14ac:dyDescent="0.25"/>
    <row r="124" spans="1:38" ht="16.5" hidden="1" customHeight="1" x14ac:dyDescent="0.25"/>
    <row r="125" spans="1:38" ht="16.5" hidden="1" customHeight="1" x14ac:dyDescent="0.25"/>
    <row r="126" spans="1:38" ht="16.5" hidden="1" customHeight="1" x14ac:dyDescent="0.25"/>
    <row r="127" spans="1:38" ht="16.5" hidden="1" customHeight="1" x14ac:dyDescent="0.25"/>
    <row r="128" spans="1:3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16.5" hidden="1" customHeight="1" x14ac:dyDescent="0.25"/>
    <row r="176" ht="16.5" hidden="1" customHeight="1" x14ac:dyDescent="0.25"/>
    <row r="182" ht="12.75" hidden="1" x14ac:dyDescent="0.25"/>
    <row r="183" ht="12.75" hidden="1" x14ac:dyDescent="0.25"/>
    <row r="184" ht="12.75" hidden="1" x14ac:dyDescent="0.25"/>
    <row r="194" ht="12.75" hidden="1" x14ac:dyDescent="0.25"/>
    <row r="195" ht="12.75" hidden="1" x14ac:dyDescent="0.25"/>
    <row r="196" ht="12.75" hidden="1" x14ac:dyDescent="0.25"/>
    <row r="197" ht="12.75" hidden="1" x14ac:dyDescent="0.25"/>
    <row r="210" ht="12.75" hidden="1" x14ac:dyDescent="0.25"/>
    <row r="211" ht="12.75" hidden="1" x14ac:dyDescent="0.25"/>
    <row r="212" ht="12.75" hidden="1" x14ac:dyDescent="0.25"/>
    <row r="215" ht="12.75" hidden="1" x14ac:dyDescent="0.25"/>
    <row r="216" ht="12.75" hidden="1" x14ac:dyDescent="0.25"/>
    <row r="243" ht="12.75" hidden="1" x14ac:dyDescent="0.25"/>
    <row r="244" ht="12.75" hidden="1" x14ac:dyDescent="0.25"/>
    <row r="245" ht="12.75" hidden="1" x14ac:dyDescent="0.25"/>
    <row r="246" ht="12.75" hidden="1" x14ac:dyDescent="0.25"/>
    <row r="247" ht="12.75" hidden="1" x14ac:dyDescent="0.25"/>
    <row r="248" ht="12.75" hidden="1" x14ac:dyDescent="0.25"/>
    <row r="250" ht="12.75" hidden="1" x14ac:dyDescent="0.25"/>
    <row r="261" ht="12.75" hidden="1" x14ac:dyDescent="0.25"/>
    <row r="262" ht="12.75" hidden="1" x14ac:dyDescent="0.25"/>
    <row r="267" ht="12.75" hidden="1" x14ac:dyDescent="0.25"/>
    <row r="268" ht="12.75" hidden="1" x14ac:dyDescent="0.25"/>
    <row r="269" ht="12.75" hidden="1" x14ac:dyDescent="0.25"/>
    <row r="270" ht="12.75" hidden="1" x14ac:dyDescent="0.25"/>
    <row r="271" ht="12.75" hidden="1" x14ac:dyDescent="0.25"/>
    <row r="277" ht="12.75" hidden="1" x14ac:dyDescent="0.25"/>
    <row r="278" ht="12.75" hidden="1" x14ac:dyDescent="0.25"/>
    <row r="279" ht="12.75" hidden="1" x14ac:dyDescent="0.25"/>
    <row r="280" ht="12.75" hidden="1" x14ac:dyDescent="0.25"/>
    <row r="281" ht="12.75" hidden="1" x14ac:dyDescent="0.25"/>
    <row r="282" ht="12.75" hidden="1" x14ac:dyDescent="0.25"/>
    <row r="283" ht="12.75" hidden="1" x14ac:dyDescent="0.25"/>
    <row r="284" ht="12.75" hidden="1" x14ac:dyDescent="0.25"/>
    <row r="285" ht="13.15" hidden="1" customHeight="1" x14ac:dyDescent="0.25"/>
  </sheetData>
  <sheetProtection algorithmName="SHA-512" hashValue="w6FdJ3zIp2ppSD2pFdFB5CheiWpwXtF9h/SDNA1jYlt7G0auehs7peY+Mz3d8ciLWM7bN/lKSjCN5Vs7zr7KNg==" saltValue="UaWlTleuaQJJQuu9+fokGw==" spinCount="100000" sheet="1" formatCells="0" selectLockedCells="1"/>
  <mergeCells count="97">
    <mergeCell ref="K83:AB83"/>
    <mergeCell ref="S84:AI84"/>
    <mergeCell ref="K86:AB86"/>
    <mergeCell ref="B89:AK89"/>
    <mergeCell ref="K87:AE87"/>
    <mergeCell ref="B90:AK95"/>
    <mergeCell ref="B103:G103"/>
    <mergeCell ref="H103:V104"/>
    <mergeCell ref="W103:AK104"/>
    <mergeCell ref="H105:V106"/>
    <mergeCell ref="W105:AK106"/>
    <mergeCell ref="H109:V110"/>
    <mergeCell ref="W109:AK110"/>
    <mergeCell ref="B113:AJ113"/>
    <mergeCell ref="B105:G106"/>
    <mergeCell ref="B107:G107"/>
    <mergeCell ref="B108:G108"/>
    <mergeCell ref="B109:G110"/>
    <mergeCell ref="H107:V107"/>
    <mergeCell ref="W107:AK107"/>
    <mergeCell ref="H108:V108"/>
    <mergeCell ref="W108:AK108"/>
    <mergeCell ref="K80:AB80"/>
    <mergeCell ref="H63:T63"/>
    <mergeCell ref="AD63:AG63"/>
    <mergeCell ref="AD64:AG64"/>
    <mergeCell ref="V81:AI81"/>
    <mergeCell ref="V75:X75"/>
    <mergeCell ref="AH75:AI75"/>
    <mergeCell ref="V76:X76"/>
    <mergeCell ref="AH76:AI76"/>
    <mergeCell ref="L78:N78"/>
    <mergeCell ref="B66:B67"/>
    <mergeCell ref="C66:AK67"/>
    <mergeCell ref="I50:AK50"/>
    <mergeCell ref="I51:AK51"/>
    <mergeCell ref="S54:AK54"/>
    <mergeCell ref="S57:AK57"/>
    <mergeCell ref="S58:AK58"/>
    <mergeCell ref="W60:AK60"/>
    <mergeCell ref="Q31:S31"/>
    <mergeCell ref="U31:W31"/>
    <mergeCell ref="Z31:AB31"/>
    <mergeCell ref="AD31:AF31"/>
    <mergeCell ref="Q33:S33"/>
    <mergeCell ref="U33:W33"/>
    <mergeCell ref="Z33:AB33"/>
    <mergeCell ref="AD33:AF33"/>
    <mergeCell ref="Z35:AJ36"/>
    <mergeCell ref="Q38:Y39"/>
    <mergeCell ref="Z38:AJ38"/>
    <mergeCell ref="S44:AK44"/>
    <mergeCell ref="AD48:AF48"/>
    <mergeCell ref="Q34:Y36"/>
    <mergeCell ref="Q27:S27"/>
    <mergeCell ref="U27:W27"/>
    <mergeCell ref="Z27:AB27"/>
    <mergeCell ref="AD27:AF27"/>
    <mergeCell ref="Q28:S28"/>
    <mergeCell ref="U28:W28"/>
    <mergeCell ref="Z28:AB28"/>
    <mergeCell ref="AD28:AF28"/>
    <mergeCell ref="Q29:S29"/>
    <mergeCell ref="U29:W29"/>
    <mergeCell ref="Z29:AB29"/>
    <mergeCell ref="AD29:AF29"/>
    <mergeCell ref="Q30:S30"/>
    <mergeCell ref="U30:W30"/>
    <mergeCell ref="Z30:AB30"/>
    <mergeCell ref="AD30:AF30"/>
    <mergeCell ref="Z18:AB18"/>
    <mergeCell ref="U19:W19"/>
    <mergeCell ref="AD19:AF19"/>
    <mergeCell ref="AD20:AF20"/>
    <mergeCell ref="Q22:S22"/>
    <mergeCell ref="Z22:AB22"/>
    <mergeCell ref="U23:W23"/>
    <mergeCell ref="AD23:AF23"/>
    <mergeCell ref="Q26:S26"/>
    <mergeCell ref="U26:W26"/>
    <mergeCell ref="Z26:AB26"/>
    <mergeCell ref="AD26:AF26"/>
    <mergeCell ref="B2:F5"/>
    <mergeCell ref="G2:O5"/>
    <mergeCell ref="P2:X5"/>
    <mergeCell ref="Y2:AK5"/>
    <mergeCell ref="B7:E7"/>
    <mergeCell ref="F7:P7"/>
    <mergeCell ref="Q7:T7"/>
    <mergeCell ref="U7:Z7"/>
    <mergeCell ref="AB7:AE7"/>
    <mergeCell ref="AF7:AK7"/>
    <mergeCell ref="F9:AK9"/>
    <mergeCell ref="Q14:S14"/>
    <mergeCell ref="Z14:AB14"/>
    <mergeCell ref="Q17:S17"/>
    <mergeCell ref="Z17:AB17"/>
  </mergeCells>
  <conditionalFormatting sqref="B62:AK65">
    <cfRule type="expression" dxfId="13" priority="4">
      <formula>$AN$41=1</formula>
    </cfRule>
  </conditionalFormatting>
  <conditionalFormatting sqref="D97">
    <cfRule type="expression" dxfId="12" priority="3">
      <formula>$AS$107="NON"</formula>
    </cfRule>
  </conditionalFormatting>
  <conditionalFormatting sqref="D98">
    <cfRule type="expression" dxfId="11" priority="11">
      <formula>$U$33&lt;12</formula>
    </cfRule>
  </conditionalFormatting>
  <conditionalFormatting sqref="D99">
    <cfRule type="expression" dxfId="10" priority="8">
      <formula>$K$80&lt;&gt;"valeur g calculée en fonction des valeurs fg des façades"</formula>
    </cfRule>
  </conditionalFormatting>
  <conditionalFormatting sqref="D100">
    <cfRule type="expression" dxfId="9" priority="7">
      <formula>OR($AN$80=1,$AN$83=1,$AN$86=1)</formula>
    </cfRule>
  </conditionalFormatting>
  <conditionalFormatting sqref="G48">
    <cfRule type="expression" dxfId="8" priority="1">
      <formula>AND($AM$17=TRUE, $AK$17=TRUE)</formula>
    </cfRule>
    <cfRule type="expression" dxfId="7" priority="2">
      <formula>$AM$17=FALSE</formula>
    </cfRule>
  </conditionalFormatting>
  <conditionalFormatting sqref="J87:K87">
    <cfRule type="expression" dxfId="6" priority="12">
      <formula>OR($K$86=$AQ$85,$K$86=$AQ$86)</formula>
    </cfRule>
  </conditionalFormatting>
  <conditionalFormatting sqref="J54:AK54">
    <cfRule type="expression" dxfId="5" priority="16">
      <formula>$AN$53=1</formula>
    </cfRule>
  </conditionalFormatting>
  <conditionalFormatting sqref="K58:AK58">
    <cfRule type="expression" dxfId="4" priority="15">
      <formula>$AN$56=1</formula>
    </cfRule>
  </conditionalFormatting>
  <conditionalFormatting sqref="S57:AK57">
    <cfRule type="expression" dxfId="3" priority="14">
      <formula>$AN$56=1</formula>
    </cfRule>
  </conditionalFormatting>
  <conditionalFormatting sqref="V60:AK60">
    <cfRule type="expression" dxfId="2" priority="13">
      <formula>$AN$60=1</formula>
    </cfRule>
  </conditionalFormatting>
  <conditionalFormatting sqref="Z38">
    <cfRule type="cellIs" dxfId="1" priority="17" operator="equal">
      <formula>"formulaire non requis"</formula>
    </cfRule>
    <cfRule type="cellIs" dxfId="0" priority="18" operator="equal">
      <formula>"formulaire requis, à joindre au dossier"</formula>
    </cfRule>
  </conditionalFormatting>
  <dataValidations count="7">
    <dataValidation type="list" allowBlank="1" showInputMessage="1" showErrorMessage="1" sqref="K86:AB86" xr:uid="{00000000-0002-0000-0300-000001000000}">
      <formula1>$AQ$85:$AQ$89</formula1>
    </dataValidation>
    <dataValidation type="list" allowBlank="1" showInputMessage="1" showErrorMessage="1" sqref="K83:AB83" xr:uid="{00000000-0002-0000-0300-000002000000}">
      <formula1>$AQ$81:$AQ$83</formula1>
    </dataValidation>
    <dataValidation type="list" allowBlank="1" showInputMessage="1" showErrorMessage="1" sqref="H63:T63" xr:uid="{00000000-0002-0000-0300-000003000000}">
      <formula1>$AQ$63:$AQ$68</formula1>
    </dataValidation>
    <dataValidation type="list" allowBlank="1" showInputMessage="1" showErrorMessage="1" sqref="K80:AB80" xr:uid="{00000000-0002-0000-0300-000004000000}">
      <formula1>$AQ$74:$AQ$78</formula1>
    </dataValidation>
    <dataValidation type="list" showInputMessage="1" showErrorMessage="1" sqref="I50:AK50" xr:uid="{00000000-0002-0000-0300-000005000000}">
      <formula1>$AQ$40:$AQ$43</formula1>
    </dataValidation>
    <dataValidation type="list" showInputMessage="1" showErrorMessage="1" sqref="I51:AK51" xr:uid="{00000000-0002-0000-0300-000006000000}">
      <formula1>$AQ$45:$AQ$60</formula1>
    </dataValidation>
    <dataValidation type="list" allowBlank="1" showInputMessage="1" showErrorMessage="1" sqref="K87" xr:uid="{9508ADBB-66D0-45E8-ADAA-F0598ED1AE08}">
      <formula1>$AQ$98:$AQ$106</formula1>
    </dataValidation>
  </dataValidations>
  <pageMargins left="0.23622047244094491" right="0.23622047244094491" top="0.74803149606299213" bottom="0.74803149606299213" header="0.31496062992125984" footer="0.31496062992125984"/>
  <pageSetup paperSize="9" scale="70" orientation="portrait" r:id="rId1"/>
  <rowBreaks count="1" manualBreakCount="1">
    <brk id="6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171450</xdr:colOff>
                    <xdr:row>63</xdr:row>
                    <xdr:rowOff>47625</xdr:rowOff>
                  </from>
                  <to>
                    <xdr:col>13</xdr:col>
                    <xdr:colOff>190500</xdr:colOff>
                    <xdr:row>63</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123825</xdr:colOff>
                    <xdr:row>69</xdr:row>
                    <xdr:rowOff>19050</xdr:rowOff>
                  </from>
                  <to>
                    <xdr:col>9</xdr:col>
                    <xdr:colOff>95250</xdr:colOff>
                    <xdr:row>69</xdr:row>
                    <xdr:rowOff>171450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123825</xdr:colOff>
                    <xdr:row>70</xdr:row>
                    <xdr:rowOff>28575</xdr:rowOff>
                  </from>
                  <to>
                    <xdr:col>9</xdr:col>
                    <xdr:colOff>95250</xdr:colOff>
                    <xdr:row>70</xdr:row>
                    <xdr:rowOff>171450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123825</xdr:colOff>
                    <xdr:row>71</xdr:row>
                    <xdr:rowOff>28575</xdr:rowOff>
                  </from>
                  <to>
                    <xdr:col>9</xdr:col>
                    <xdr:colOff>95250</xdr:colOff>
                    <xdr:row>71</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257175</xdr:colOff>
                    <xdr:row>72</xdr:row>
                    <xdr:rowOff>28575</xdr:rowOff>
                  </from>
                  <to>
                    <xdr:col>11</xdr:col>
                    <xdr:colOff>95250</xdr:colOff>
                    <xdr:row>73</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21</xdr:col>
                    <xdr:colOff>123825</xdr:colOff>
                    <xdr:row>72</xdr:row>
                    <xdr:rowOff>28575</xdr:rowOff>
                  </from>
                  <to>
                    <xdr:col>22</xdr:col>
                    <xdr:colOff>95250</xdr:colOff>
                    <xdr:row>73</xdr:row>
                    <xdr:rowOff>9525</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27</xdr:col>
                    <xdr:colOff>114300</xdr:colOff>
                    <xdr:row>40</xdr:row>
                    <xdr:rowOff>38100</xdr:rowOff>
                  </from>
                  <to>
                    <xdr:col>29</xdr:col>
                    <xdr:colOff>66675</xdr:colOff>
                    <xdr:row>40</xdr:row>
                    <xdr:rowOff>200025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30</xdr:col>
                    <xdr:colOff>28575</xdr:colOff>
                    <xdr:row>40</xdr:row>
                    <xdr:rowOff>38100</xdr:rowOff>
                  </from>
                  <to>
                    <xdr:col>32</xdr:col>
                    <xdr:colOff>85725</xdr:colOff>
                    <xdr:row>40</xdr:row>
                    <xdr:rowOff>200025</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27</xdr:col>
                    <xdr:colOff>114300</xdr:colOff>
                    <xdr:row>41</xdr:row>
                    <xdr:rowOff>38100</xdr:rowOff>
                  </from>
                  <to>
                    <xdr:col>29</xdr:col>
                    <xdr:colOff>66675</xdr:colOff>
                    <xdr:row>41</xdr:row>
                    <xdr:rowOff>200025</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30</xdr:col>
                    <xdr:colOff>28575</xdr:colOff>
                    <xdr:row>41</xdr:row>
                    <xdr:rowOff>38100</xdr:rowOff>
                  </from>
                  <to>
                    <xdr:col>32</xdr:col>
                    <xdr:colOff>85725</xdr:colOff>
                    <xdr:row>41</xdr:row>
                    <xdr:rowOff>200025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27</xdr:col>
                    <xdr:colOff>114300</xdr:colOff>
                    <xdr:row>42</xdr:row>
                    <xdr:rowOff>47625</xdr:rowOff>
                  </from>
                  <to>
                    <xdr:col>29</xdr:col>
                    <xdr:colOff>66675</xdr:colOff>
                    <xdr:row>42</xdr:row>
                    <xdr:rowOff>209550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30</xdr:col>
                    <xdr:colOff>28575</xdr:colOff>
                    <xdr:row>42</xdr:row>
                    <xdr:rowOff>47625</xdr:rowOff>
                  </from>
                  <to>
                    <xdr:col>32</xdr:col>
                    <xdr:colOff>85725</xdr:colOff>
                    <xdr:row>42</xdr:row>
                    <xdr:rowOff>209550</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27</xdr:col>
                    <xdr:colOff>9525</xdr:colOff>
                    <xdr:row>40</xdr:row>
                    <xdr:rowOff>0</xdr:rowOff>
                  </from>
                  <to>
                    <xdr:col>37</xdr:col>
                    <xdr:colOff>9525</xdr:colOff>
                    <xdr:row>41</xdr:row>
                    <xdr:rowOff>9525</xdr:rowOff>
                  </to>
                </anchor>
              </controlPr>
            </control>
          </mc:Choice>
        </mc:AlternateContent>
        <mc:AlternateContent xmlns:mc="http://schemas.openxmlformats.org/markup-compatibility/2006">
          <mc:Choice Requires="x14">
            <control shapeId="5134" r:id="rId17" name="Group Box 14">
              <controlPr defaultSize="0" autoFill="0" autoPict="0">
                <anchor moveWithCells="1">
                  <from>
                    <xdr:col>27</xdr:col>
                    <xdr:colOff>9525</xdr:colOff>
                    <xdr:row>41</xdr:row>
                    <xdr:rowOff>19050</xdr:rowOff>
                  </from>
                  <to>
                    <xdr:col>37</xdr:col>
                    <xdr:colOff>9525</xdr:colOff>
                    <xdr:row>42</xdr:row>
                    <xdr:rowOff>19050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27</xdr:col>
                    <xdr:colOff>9525</xdr:colOff>
                    <xdr:row>42</xdr:row>
                    <xdr:rowOff>19050</xdr:rowOff>
                  </from>
                  <to>
                    <xdr:col>37</xdr:col>
                    <xdr:colOff>9525</xdr:colOff>
                    <xdr:row>43</xdr:row>
                    <xdr:rowOff>9525</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27</xdr:col>
                    <xdr:colOff>95250</xdr:colOff>
                    <xdr:row>52</xdr:row>
                    <xdr:rowOff>28575</xdr:rowOff>
                  </from>
                  <to>
                    <xdr:col>29</xdr:col>
                    <xdr:colOff>47625</xdr:colOff>
                    <xdr:row>52</xdr:row>
                    <xdr:rowOff>190500</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30</xdr:col>
                    <xdr:colOff>19050</xdr:colOff>
                    <xdr:row>52</xdr:row>
                    <xdr:rowOff>28575</xdr:rowOff>
                  </from>
                  <to>
                    <xdr:col>32</xdr:col>
                    <xdr:colOff>76200</xdr:colOff>
                    <xdr:row>52</xdr:row>
                    <xdr:rowOff>190500</xdr:rowOff>
                  </to>
                </anchor>
              </controlPr>
            </control>
          </mc:Choice>
        </mc:AlternateContent>
        <mc:AlternateContent xmlns:mc="http://schemas.openxmlformats.org/markup-compatibility/2006">
          <mc:Choice Requires="x14">
            <control shapeId="5138" r:id="rId21" name="Group Box 18">
              <controlPr defaultSize="0" autoFill="0" autoPict="0">
                <anchor moveWithCells="1">
                  <from>
                    <xdr:col>27</xdr:col>
                    <xdr:colOff>0</xdr:colOff>
                    <xdr:row>51</xdr:row>
                    <xdr:rowOff>171450</xdr:rowOff>
                  </from>
                  <to>
                    <xdr:col>33</xdr:col>
                    <xdr:colOff>0</xdr:colOff>
                    <xdr:row>53</xdr:row>
                    <xdr:rowOff>0</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8</xdr:col>
                    <xdr:colOff>180975</xdr:colOff>
                    <xdr:row>55</xdr:row>
                    <xdr:rowOff>38100</xdr:rowOff>
                  </from>
                  <to>
                    <xdr:col>10</xdr:col>
                    <xdr:colOff>228600</xdr:colOff>
                    <xdr:row>55</xdr:row>
                    <xdr:rowOff>200025</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10</xdr:col>
                    <xdr:colOff>304800</xdr:colOff>
                    <xdr:row>55</xdr:row>
                    <xdr:rowOff>38100</xdr:rowOff>
                  </from>
                  <to>
                    <xdr:col>13</xdr:col>
                    <xdr:colOff>19050</xdr:colOff>
                    <xdr:row>55</xdr:row>
                    <xdr:rowOff>200025</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8</xdr:col>
                    <xdr:colOff>19050</xdr:colOff>
                    <xdr:row>54</xdr:row>
                    <xdr:rowOff>85725</xdr:rowOff>
                  </from>
                  <to>
                    <xdr:col>14</xdr:col>
                    <xdr:colOff>9525</xdr:colOff>
                    <xdr:row>56</xdr:row>
                    <xdr:rowOff>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9</xdr:col>
                    <xdr:colOff>142875</xdr:colOff>
                    <xdr:row>59</xdr:row>
                    <xdr:rowOff>38100</xdr:rowOff>
                  </from>
                  <to>
                    <xdr:col>11</xdr:col>
                    <xdr:colOff>47625</xdr:colOff>
                    <xdr:row>59</xdr:row>
                    <xdr:rowOff>209550</xdr:rowOff>
                  </to>
                </anchor>
              </controlPr>
            </control>
          </mc:Choice>
        </mc:AlternateContent>
        <mc:AlternateContent xmlns:mc="http://schemas.openxmlformats.org/markup-compatibility/2006">
          <mc:Choice Requires="x14">
            <control shapeId="5143" r:id="rId26" name="Option Button 23">
              <controlPr defaultSize="0" autoFill="0" autoLine="0" autoPict="0">
                <anchor moveWithCells="1">
                  <from>
                    <xdr:col>11</xdr:col>
                    <xdr:colOff>114300</xdr:colOff>
                    <xdr:row>59</xdr:row>
                    <xdr:rowOff>38100</xdr:rowOff>
                  </from>
                  <to>
                    <xdr:col>13</xdr:col>
                    <xdr:colOff>171450</xdr:colOff>
                    <xdr:row>59</xdr:row>
                    <xdr:rowOff>209550</xdr:rowOff>
                  </to>
                </anchor>
              </controlPr>
            </control>
          </mc:Choice>
        </mc:AlternateContent>
        <mc:AlternateContent xmlns:mc="http://schemas.openxmlformats.org/markup-compatibility/2006">
          <mc:Choice Requires="x14">
            <control shapeId="5144" r:id="rId27" name="Group Box 24">
              <controlPr defaultSize="0" autoFill="0" autoPict="0">
                <anchor moveWithCells="1">
                  <from>
                    <xdr:col>9</xdr:col>
                    <xdr:colOff>19050</xdr:colOff>
                    <xdr:row>59</xdr:row>
                    <xdr:rowOff>0</xdr:rowOff>
                  </from>
                  <to>
                    <xdr:col>14</xdr:col>
                    <xdr:colOff>171450</xdr:colOff>
                    <xdr:row>60</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7</xdr:col>
                    <xdr:colOff>171450</xdr:colOff>
                    <xdr:row>63</xdr:row>
                    <xdr:rowOff>47625</xdr:rowOff>
                  </from>
                  <to>
                    <xdr:col>8</xdr:col>
                    <xdr:colOff>190500</xdr:colOff>
                    <xdr:row>63</xdr:row>
                    <xdr:rowOff>228600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xdr:col>
                    <xdr:colOff>209550</xdr:colOff>
                    <xdr:row>95</xdr:row>
                    <xdr:rowOff>19050</xdr:rowOff>
                  </from>
                  <to>
                    <xdr:col>3</xdr:col>
                    <xdr:colOff>19050</xdr:colOff>
                    <xdr:row>95</xdr:row>
                    <xdr:rowOff>161925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xdr:col>
                    <xdr:colOff>209550</xdr:colOff>
                    <xdr:row>97</xdr:row>
                    <xdr:rowOff>0</xdr:rowOff>
                  </from>
                  <to>
                    <xdr:col>3</xdr:col>
                    <xdr:colOff>19050</xdr:colOff>
                    <xdr:row>97</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8</xdr:col>
                    <xdr:colOff>123825</xdr:colOff>
                    <xdr:row>78</xdr:row>
                    <xdr:rowOff>152400</xdr:rowOff>
                  </from>
                  <to>
                    <xdr:col>9</xdr:col>
                    <xdr:colOff>161925</xdr:colOff>
                    <xdr:row>80</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123825</xdr:colOff>
                    <xdr:row>79</xdr:row>
                    <xdr:rowOff>171450</xdr:rowOff>
                  </from>
                  <to>
                    <xdr:col>9</xdr:col>
                    <xdr:colOff>161925</xdr:colOff>
                    <xdr:row>81</xdr:row>
                    <xdr:rowOff>9525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8</xdr:col>
                    <xdr:colOff>123825</xdr:colOff>
                    <xdr:row>81</xdr:row>
                    <xdr:rowOff>133350</xdr:rowOff>
                  </from>
                  <to>
                    <xdr:col>9</xdr:col>
                    <xdr:colOff>161925</xdr:colOff>
                    <xdr:row>82</xdr:row>
                    <xdr:rowOff>161925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123825</xdr:colOff>
                    <xdr:row>82</xdr:row>
                    <xdr:rowOff>152400</xdr:rowOff>
                  </from>
                  <to>
                    <xdr:col>9</xdr:col>
                    <xdr:colOff>161925</xdr:colOff>
                    <xdr:row>84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8</xdr:col>
                    <xdr:colOff>123825</xdr:colOff>
                    <xdr:row>84</xdr:row>
                    <xdr:rowOff>228600</xdr:rowOff>
                  </from>
                  <to>
                    <xdr:col>9</xdr:col>
                    <xdr:colOff>161925</xdr:colOff>
                    <xdr:row>86</xdr:row>
                    <xdr:rowOff>9525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xdr:col>
                    <xdr:colOff>209550</xdr:colOff>
                    <xdr:row>96</xdr:row>
                    <xdr:rowOff>9525</xdr:rowOff>
                  </from>
                  <to>
                    <xdr:col>3</xdr:col>
                    <xdr:colOff>19050</xdr:colOff>
                    <xdr:row>96</xdr:row>
                    <xdr:rowOff>152400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xdr:col>
                    <xdr:colOff>209550</xdr:colOff>
                    <xdr:row>99</xdr:row>
                    <xdr:rowOff>9525</xdr:rowOff>
                  </from>
                  <to>
                    <xdr:col>3</xdr:col>
                    <xdr:colOff>19050</xdr:colOff>
                    <xdr:row>99</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16</xdr:col>
                    <xdr:colOff>28575</xdr:colOff>
                    <xdr:row>11</xdr:row>
                    <xdr:rowOff>0</xdr:rowOff>
                  </from>
                  <to>
                    <xdr:col>20</xdr:col>
                    <xdr:colOff>76200</xdr:colOff>
                    <xdr:row>12</xdr:row>
                    <xdr:rowOff>19050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24</xdr:col>
                    <xdr:colOff>314325</xdr:colOff>
                    <xdr:row>10</xdr:row>
                    <xdr:rowOff>238125</xdr:rowOff>
                  </from>
                  <to>
                    <xdr:col>29</xdr:col>
                    <xdr:colOff>47625</xdr:colOff>
                    <xdr:row>12</xdr:row>
                    <xdr:rowOff>9525</xdr:rowOff>
                  </to>
                </anchor>
              </controlPr>
            </control>
          </mc:Choice>
        </mc:AlternateContent>
        <mc:AlternateContent xmlns:mc="http://schemas.openxmlformats.org/markup-compatibility/2006">
          <mc:Choice Requires="x14">
            <control shapeId="5167" r:id="rId40" name="Check Box 47">
              <controlPr defaultSize="0" autoFill="0" autoLine="0" autoPict="0">
                <anchor moveWithCells="1">
                  <from>
                    <xdr:col>1</xdr:col>
                    <xdr:colOff>209550</xdr:colOff>
                    <xdr:row>98</xdr:row>
                    <xdr:rowOff>9525</xdr:rowOff>
                  </from>
                  <to>
                    <xdr:col>3</xdr:col>
                    <xdr:colOff>19050</xdr:colOff>
                    <xdr:row>98</xdr:row>
                    <xdr:rowOff>161925</xdr:rowOff>
                  </to>
                </anchor>
              </controlPr>
            </control>
          </mc:Choice>
        </mc:AlternateContent>
        <mc:AlternateContent xmlns:mc="http://schemas.openxmlformats.org/markup-compatibility/2006">
          <mc:Choice Requires="x14">
            <control shapeId="5172" r:id="rId41" name="Option Button 52">
              <controlPr defaultSize="0" autoFill="0" autoLine="0" autoPict="0">
                <anchor moveWithCells="1">
                  <from>
                    <xdr:col>34</xdr:col>
                    <xdr:colOff>76200</xdr:colOff>
                    <xdr:row>40</xdr:row>
                    <xdr:rowOff>47625</xdr:rowOff>
                  </from>
                  <to>
                    <xdr:col>36</xdr:col>
                    <xdr:colOff>133350</xdr:colOff>
                    <xdr:row>40</xdr:row>
                    <xdr:rowOff>209550</xdr:rowOff>
                  </to>
                </anchor>
              </controlPr>
            </control>
          </mc:Choice>
        </mc:AlternateContent>
        <mc:AlternateContent xmlns:mc="http://schemas.openxmlformats.org/markup-compatibility/2006">
          <mc:Choice Requires="x14">
            <control shapeId="5173" r:id="rId42" name="Option Button 53">
              <controlPr defaultSize="0" autoFill="0" autoLine="0" autoPict="0">
                <anchor moveWithCells="1">
                  <from>
                    <xdr:col>34</xdr:col>
                    <xdr:colOff>76200</xdr:colOff>
                    <xdr:row>41</xdr:row>
                    <xdr:rowOff>47625</xdr:rowOff>
                  </from>
                  <to>
                    <xdr:col>36</xdr:col>
                    <xdr:colOff>133350</xdr:colOff>
                    <xdr:row>41</xdr:row>
                    <xdr:rowOff>209550</xdr:rowOff>
                  </to>
                </anchor>
              </controlPr>
            </control>
          </mc:Choice>
        </mc:AlternateContent>
        <mc:AlternateContent xmlns:mc="http://schemas.openxmlformats.org/markup-compatibility/2006">
          <mc:Choice Requires="x14">
            <control shapeId="5174" r:id="rId43" name="Option Button 54">
              <controlPr defaultSize="0" autoFill="0" autoLine="0" autoPict="0">
                <anchor moveWithCells="1">
                  <from>
                    <xdr:col>34</xdr:col>
                    <xdr:colOff>76200</xdr:colOff>
                    <xdr:row>42</xdr:row>
                    <xdr:rowOff>47625</xdr:rowOff>
                  </from>
                  <to>
                    <xdr:col>36</xdr:col>
                    <xdr:colOff>133350</xdr:colOff>
                    <xdr:row>42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2025-04-28T07:03:06Z</cp:lastPrinted>
  <dcterms:created xsi:type="dcterms:W3CDTF">2024-07-08T09:19:02Z</dcterms:created>
  <dcterms:modified xsi:type="dcterms:W3CDTF">2025-12-11T10:16:37Z</dcterms:modified>
</cp:coreProperties>
</file>