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efou\AppData\Roaming\OpenText\OTEdit\EC_ecm2\c74032903\"/>
    </mc:Choice>
  </mc:AlternateContent>
  <bookViews>
    <workbookView xWindow="0" yWindow="0" windowWidth="38400" windowHeight="17865"/>
  </bookViews>
  <sheets>
    <sheet name="Indemnité équitable" sheetId="1" r:id="rId1"/>
    <sheet name="Dédommagement modernisation" sheetId="2" r:id="rId2"/>
    <sheet name="Elements de l'aménagemen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2" l="1"/>
  <c r="L11" i="2"/>
  <c r="J11" i="2"/>
  <c r="F11" i="2"/>
  <c r="G11" i="2"/>
  <c r="I10" i="1"/>
  <c r="H10" i="1"/>
  <c r="E10" i="1"/>
  <c r="J12" i="2" l="1"/>
  <c r="F12" i="2"/>
  <c r="G12" i="2" s="1"/>
  <c r="L12" i="2" s="1"/>
  <c r="O12" i="2" s="1"/>
  <c r="I18" i="1"/>
  <c r="M18" i="1" s="1"/>
  <c r="H18" i="1"/>
  <c r="E18" i="1"/>
  <c r="M10" i="1"/>
</calcChain>
</file>

<file path=xl/comments1.xml><?xml version="1.0" encoding="utf-8"?>
<comments xmlns="http://schemas.openxmlformats.org/spreadsheetml/2006/main">
  <authors>
    <author>Felicie HAMMER</author>
  </authors>
  <commentList>
    <comment ref="O7" authorId="0" shapeId="0">
      <text>
        <r>
          <rPr>
            <sz val="9"/>
            <color indexed="81"/>
            <rFont val="Tahoma"/>
            <family val="2"/>
          </rPr>
          <t xml:space="preserve">Selon Art. 67 al.4 LFH " Le dédommagement correspond </t>
        </r>
        <r>
          <rPr>
            <b/>
            <sz val="9"/>
            <color indexed="81"/>
            <rFont val="Tahoma"/>
            <family val="2"/>
          </rPr>
          <t>au plus</t>
        </r>
        <r>
          <rPr>
            <sz val="9"/>
            <color indexed="81"/>
            <rFont val="Tahoma"/>
            <family val="2"/>
          </rPr>
          <t xml:space="preserve"> à la valeur résiduelle de l’investissement, compte tenu des taux d’amortissement usuels dans la branche et des fluctuations monétaires."</t>
        </r>
      </text>
    </comment>
  </commentList>
</comments>
</file>

<file path=xl/sharedStrings.xml><?xml version="1.0" encoding="utf-8"?>
<sst xmlns="http://schemas.openxmlformats.org/spreadsheetml/2006/main" count="104" uniqueCount="71">
  <si>
    <t>FM xx - Inventaire de l'aménagement</t>
  </si>
  <si>
    <t>Données de base en 2023</t>
  </si>
  <si>
    <t>Nr.</t>
  </si>
  <si>
    <t xml:space="preserve">Element de l'aménagement </t>
  </si>
  <si>
    <t xml:space="preserve">Valeur d'acquisition </t>
  </si>
  <si>
    <t xml:space="preserve">Contribution </t>
  </si>
  <si>
    <t>Valeur après déduction de la contribution</t>
  </si>
  <si>
    <t>Début d'amortissement / Date d'activation</t>
  </si>
  <si>
    <t>Durée de vie selon l'annexe 2.2 OEneR</t>
  </si>
  <si>
    <t>Durée d'utilisation effective à l'échéance de la concession</t>
  </si>
  <si>
    <t>Investissement réalisé dans le cadre de la modernisation</t>
  </si>
  <si>
    <t>Affectaction des objets</t>
  </si>
  <si>
    <t>Indemnité équitable</t>
  </si>
  <si>
    <t>Mouillé</t>
  </si>
  <si>
    <t>Sec</t>
  </si>
  <si>
    <t>[CHF]</t>
  </si>
  <si>
    <t>[JJ.MM.AAAA]</t>
  </si>
  <si>
    <t>[A]</t>
  </si>
  <si>
    <t>X</t>
  </si>
  <si>
    <t>[%]</t>
  </si>
  <si>
    <t>Barrage</t>
  </si>
  <si>
    <t>A</t>
  </si>
  <si>
    <t>….</t>
  </si>
  <si>
    <t>Transformateur</t>
  </si>
  <si>
    <t>B</t>
  </si>
  <si>
    <t>……</t>
  </si>
  <si>
    <t>…..</t>
  </si>
  <si>
    <t>Bâtiment administratif</t>
  </si>
  <si>
    <t>TOTAL</t>
  </si>
  <si>
    <t xml:space="preserve">FM xx - Projet de modernisation / d'agrandissement </t>
  </si>
  <si>
    <t>Dédommagement des investissements pour la partie mouillée</t>
  </si>
  <si>
    <t>Element de l'aménagement impacté par le projet</t>
  </si>
  <si>
    <r>
      <t xml:space="preserve">Valeur d'acquisition </t>
    </r>
    <r>
      <rPr>
        <b/>
        <sz val="8"/>
        <rFont val="Arial"/>
        <family val="2"/>
      </rPr>
      <t>Coûts entretien</t>
    </r>
    <r>
      <rPr>
        <b/>
        <sz val="10"/>
        <rFont val="Arial"/>
        <family val="2"/>
      </rPr>
      <t xml:space="preserve"> </t>
    </r>
  </si>
  <si>
    <r>
      <t xml:space="preserve">Valeur d'acquisition </t>
    </r>
    <r>
      <rPr>
        <b/>
        <sz val="8"/>
        <rFont val="Arial"/>
        <family val="2"/>
      </rPr>
      <t xml:space="preserve">Coûts modernisation / agrandissement </t>
    </r>
  </si>
  <si>
    <t xml:space="preserve">Valeur après déduction de la contribution </t>
  </si>
  <si>
    <r>
      <t xml:space="preserve">Valeur d'acquisition </t>
    </r>
    <r>
      <rPr>
        <b/>
        <sz val="8"/>
        <rFont val="Arial"/>
        <family val="2"/>
      </rPr>
      <t xml:space="preserve">Différence entre coûts d'entretien et coûts de modernisation / agrandissement après déduction de la contribution </t>
    </r>
  </si>
  <si>
    <t>Indexation</t>
  </si>
  <si>
    <t>Dédommagement des investissements de modernisation / agrandissement</t>
  </si>
  <si>
    <t>Projet Y</t>
  </si>
  <si>
    <t>Conduite forcée</t>
  </si>
  <si>
    <t xml:space="preserve">Turbine </t>
  </si>
  <si>
    <t>…</t>
  </si>
  <si>
    <t>Composantes de l'installation selon l'annexe 2.2 OEneR</t>
  </si>
  <si>
    <t>Barrage, ouvrage en remblai</t>
  </si>
  <si>
    <t>Barrage mobile, prise d’eau, dessableur, galerie à écoulement libre</t>
  </si>
  <si>
    <t>Grille, y c. dégrillage</t>
  </si>
  <si>
    <t>Canal, conduite forcée, cheminée d’équilibre, puits en charge</t>
  </si>
  <si>
    <t>Galerie, caverne, canal d’amenée et canal de fuite, bassin de compensation</t>
  </si>
  <si>
    <t>Organe de fermeture (vanne, clapet, vanne papillon et vanne sphérique)</t>
  </si>
  <si>
    <t>Turbine, pompe</t>
  </si>
  <si>
    <t>Dispositif de levage et équipement auxiliaire</t>
  </si>
  <si>
    <t>Générateur, transformateur</t>
  </si>
  <si>
    <t>Système de commande de la centrale</t>
  </si>
  <si>
    <t>Installation pour les propres besoins et groupe électrogène de secours</t>
  </si>
  <si>
    <t>Équipement à haute tension, poste de couplage</t>
  </si>
  <si>
    <t>Batterie, dispositif de protection</t>
  </si>
  <si>
    <t>Ligne à haute et à moyenne tension</t>
  </si>
  <si>
    <t>Écluse</t>
  </si>
  <si>
    <t>Dispositif pour la migration des poissons vers l’amont et vers l’aval</t>
  </si>
  <si>
    <t>Construction pour voies de transport et voies d’accès (routes, ponts, murs de soutènement, etc.)</t>
  </si>
  <si>
    <t>Installations à câbles</t>
  </si>
  <si>
    <t>Bâtiment d’exploitation</t>
  </si>
  <si>
    <t>Inventaire des terrains</t>
  </si>
  <si>
    <t>Utiles à l'exploitation</t>
  </si>
  <si>
    <t>Non-utiles à l'exploitation</t>
  </si>
  <si>
    <t>Terrains utiles à l'exploitation</t>
  </si>
  <si>
    <t>Durée de vie</t>
  </si>
  <si>
    <t xml:space="preserve">Fin de concession [JJ.MM.AAAA] : </t>
  </si>
  <si>
    <t>Valeur à l'échéance de la concession</t>
  </si>
  <si>
    <t xml:space="preserve">Valeur à l'échéance de la concession </t>
  </si>
  <si>
    <t>Affectation des objets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</si>
</sst>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applyFont="1"/>
    <xf numFmtId="3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3" fontId="4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3" fontId="0" fillId="0" borderId="0" xfId="0" applyNumberFormat="1" applyFill="1" applyBorder="1" applyAlignment="1">
      <alignment horizontal="center"/>
    </xf>
    <xf numFmtId="14" fontId="0" fillId="0" borderId="0" xfId="0" quotePrefix="1" applyNumberFormat="1" applyAlignment="1">
      <alignment horizontal="center"/>
    </xf>
    <xf numFmtId="9" fontId="5" fillId="0" borderId="0" xfId="1" applyFont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4" fillId="3" borderId="0" xfId="0" applyFont="1" applyFill="1" applyBorder="1" applyAlignment="1">
      <alignment horizontal="left"/>
    </xf>
    <xf numFmtId="3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3" fontId="4" fillId="3" borderId="0" xfId="0" applyNumberFormat="1" applyFont="1" applyFill="1" applyAlignment="1">
      <alignment horizontal="right"/>
    </xf>
    <xf numFmtId="0" fontId="6" fillId="0" borderId="0" xfId="0" applyFont="1"/>
    <xf numFmtId="0" fontId="0" fillId="0" borderId="10" xfId="0" applyFill="1" applyBorder="1" applyAlignment="1">
      <alignment horizontal="center"/>
    </xf>
    <xf numFmtId="0" fontId="4" fillId="0" borderId="0" xfId="0" applyFont="1"/>
    <xf numFmtId="0" fontId="10" fillId="4" borderId="11" xfId="0" applyFont="1" applyFill="1" applyBorder="1" applyAlignment="1">
      <alignment vertical="center" wrapText="1"/>
    </xf>
    <xf numFmtId="0" fontId="5" fillId="0" borderId="12" xfId="0" applyFont="1" applyBorder="1"/>
    <xf numFmtId="2" fontId="4" fillId="2" borderId="0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2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0" borderId="0" xfId="0" applyNumberFormat="1"/>
    <xf numFmtId="2" fontId="0" fillId="2" borderId="0" xfId="0" applyNumberFormat="1" applyFill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workbookViewId="0">
      <selection activeCell="K7" sqref="K7"/>
    </sheetView>
  </sheetViews>
  <sheetFormatPr baseColWidth="10" defaultRowHeight="15" x14ac:dyDescent="0.25"/>
  <cols>
    <col min="1" max="1" width="5.85546875" customWidth="1"/>
    <col min="2" max="2" width="34.85546875" customWidth="1"/>
    <col min="3" max="3" width="17.85546875" customWidth="1"/>
    <col min="4" max="4" width="16.42578125" customWidth="1"/>
    <col min="5" max="5" width="15.42578125" customWidth="1"/>
    <col min="6" max="6" width="20.85546875" customWidth="1"/>
    <col min="7" max="7" width="15.42578125" customWidth="1"/>
    <col min="8" max="10" width="15" customWidth="1"/>
    <col min="11" max="11" width="12.85546875" customWidth="1"/>
    <col min="13" max="13" width="15.85546875" customWidth="1"/>
  </cols>
  <sheetData>
    <row r="1" spans="1:13" ht="18" x14ac:dyDescent="0.25">
      <c r="A1" s="1" t="s">
        <v>0</v>
      </c>
      <c r="B1" s="1"/>
      <c r="C1" s="2"/>
      <c r="D1" s="3"/>
      <c r="E1" s="3"/>
      <c r="F1" s="3"/>
      <c r="G1" s="3"/>
      <c r="H1" s="2"/>
      <c r="I1" s="2"/>
      <c r="J1" s="2"/>
      <c r="K1" s="2"/>
    </row>
    <row r="2" spans="1:13" ht="18" x14ac:dyDescent="0.25">
      <c r="A2" s="4" t="s">
        <v>1</v>
      </c>
      <c r="B2" s="1"/>
      <c r="C2" s="2"/>
      <c r="D2" s="3"/>
      <c r="E2" s="3"/>
      <c r="F2" s="3"/>
      <c r="G2" s="3"/>
      <c r="H2" s="2"/>
      <c r="I2" s="2"/>
      <c r="J2" s="2"/>
      <c r="K2" s="2"/>
    </row>
    <row r="3" spans="1:13" ht="18" x14ac:dyDescent="0.25">
      <c r="A3" s="1"/>
      <c r="B3" s="1"/>
      <c r="C3" s="2"/>
      <c r="D3" s="3"/>
      <c r="E3" s="3"/>
      <c r="F3" s="3"/>
      <c r="G3" s="3"/>
      <c r="H3" s="2"/>
      <c r="I3" s="2"/>
      <c r="J3" s="2"/>
      <c r="K3" s="2"/>
    </row>
    <row r="4" spans="1:13" ht="15.75" x14ac:dyDescent="0.25">
      <c r="A4" s="5" t="s">
        <v>67</v>
      </c>
      <c r="B4" s="4"/>
      <c r="C4" s="6">
        <v>47848</v>
      </c>
      <c r="D4" s="3"/>
      <c r="E4" s="3"/>
      <c r="F4" s="3"/>
      <c r="G4" s="3"/>
      <c r="H4" s="7"/>
      <c r="I4" s="2"/>
      <c r="J4" s="2"/>
      <c r="K4" s="8"/>
    </row>
    <row r="5" spans="1:13" ht="16.5" thickBot="1" x14ac:dyDescent="0.3">
      <c r="A5" s="4"/>
      <c r="B5" s="4"/>
      <c r="C5" s="2"/>
      <c r="D5" s="3"/>
      <c r="E5" s="3"/>
      <c r="F5" s="3"/>
      <c r="G5" s="3"/>
      <c r="H5" s="2"/>
      <c r="I5" s="2"/>
      <c r="J5" s="2"/>
      <c r="K5" s="2"/>
    </row>
    <row r="6" spans="1:13" x14ac:dyDescent="0.25">
      <c r="A6" s="53" t="s">
        <v>2</v>
      </c>
      <c r="B6" s="53" t="s">
        <v>3</v>
      </c>
      <c r="C6" s="51" t="s">
        <v>4</v>
      </c>
      <c r="D6" s="51" t="s">
        <v>5</v>
      </c>
      <c r="E6" s="51" t="s">
        <v>6</v>
      </c>
      <c r="F6" s="53" t="s">
        <v>7</v>
      </c>
      <c r="G6" s="51" t="s">
        <v>8</v>
      </c>
      <c r="H6" s="53" t="s">
        <v>9</v>
      </c>
      <c r="I6" s="51" t="s">
        <v>68</v>
      </c>
      <c r="J6" s="51" t="s">
        <v>10</v>
      </c>
      <c r="K6" s="57" t="s">
        <v>70</v>
      </c>
      <c r="L6" s="58"/>
      <c r="M6" s="51" t="s">
        <v>12</v>
      </c>
    </row>
    <row r="7" spans="1:13" ht="54" customHeight="1" x14ac:dyDescent="0.25">
      <c r="A7" s="54"/>
      <c r="B7" s="54"/>
      <c r="C7" s="52"/>
      <c r="D7" s="52"/>
      <c r="E7" s="52"/>
      <c r="F7" s="56"/>
      <c r="G7" s="52"/>
      <c r="H7" s="56"/>
      <c r="I7" s="52"/>
      <c r="J7" s="52"/>
      <c r="K7" s="9" t="s">
        <v>13</v>
      </c>
      <c r="L7" s="10" t="s">
        <v>14</v>
      </c>
      <c r="M7" s="52"/>
    </row>
    <row r="8" spans="1:13" ht="15.75" thickBot="1" x14ac:dyDescent="0.3">
      <c r="A8" s="55"/>
      <c r="B8" s="55"/>
      <c r="C8" s="11" t="s">
        <v>15</v>
      </c>
      <c r="D8" s="11" t="s">
        <v>15</v>
      </c>
      <c r="E8" s="11" t="s">
        <v>15</v>
      </c>
      <c r="F8" s="12" t="s">
        <v>16</v>
      </c>
      <c r="G8" s="13" t="s">
        <v>17</v>
      </c>
      <c r="H8" s="12" t="s">
        <v>17</v>
      </c>
      <c r="I8" s="11" t="s">
        <v>15</v>
      </c>
      <c r="J8" s="11" t="s">
        <v>18</v>
      </c>
      <c r="K8" s="12" t="s">
        <v>19</v>
      </c>
      <c r="L8" s="12" t="s">
        <v>19</v>
      </c>
      <c r="M8" s="11" t="s">
        <v>15</v>
      </c>
    </row>
    <row r="9" spans="1:13" x14ac:dyDescent="0.25">
      <c r="A9" s="14"/>
      <c r="B9" s="15" t="s">
        <v>20</v>
      </c>
      <c r="C9" s="16"/>
      <c r="D9" s="16"/>
      <c r="E9" s="16"/>
      <c r="F9" s="14"/>
      <c r="G9" s="17"/>
      <c r="H9" s="44"/>
      <c r="I9" s="16"/>
      <c r="J9" s="16"/>
      <c r="K9" s="18"/>
      <c r="L9" s="18"/>
      <c r="M9" s="16"/>
    </row>
    <row r="10" spans="1:13" x14ac:dyDescent="0.25">
      <c r="A10" s="19"/>
      <c r="B10" s="20" t="s">
        <v>21</v>
      </c>
      <c r="C10" s="21">
        <v>1500000</v>
      </c>
      <c r="D10" s="21">
        <v>500000</v>
      </c>
      <c r="E10" s="21">
        <f>C10-D10</f>
        <v>1000000</v>
      </c>
      <c r="F10" s="22">
        <v>25569</v>
      </c>
      <c r="G10" s="21">
        <v>80</v>
      </c>
      <c r="H10" s="45">
        <f>DAYS360(F10,$C$4)/360</f>
        <v>61</v>
      </c>
      <c r="I10" s="21">
        <f>IF((E10-(E10/G10)*H10)&lt;0,"0",E10-(E10/G10)*H10)</f>
        <v>237500</v>
      </c>
      <c r="J10" s="21"/>
      <c r="K10" s="23">
        <v>1</v>
      </c>
      <c r="L10" s="23">
        <v>0</v>
      </c>
      <c r="M10" s="21">
        <f>I10*L10</f>
        <v>0</v>
      </c>
    </row>
    <row r="11" spans="1:13" x14ac:dyDescent="0.25">
      <c r="A11" s="19"/>
      <c r="B11" s="20"/>
      <c r="C11" s="21"/>
      <c r="D11" s="21"/>
      <c r="E11" s="21"/>
      <c r="F11" s="22"/>
      <c r="G11" s="21"/>
      <c r="H11" s="45"/>
      <c r="I11" s="21"/>
      <c r="J11" s="24"/>
      <c r="K11" s="23"/>
      <c r="L11" s="23"/>
      <c r="M11" s="21"/>
    </row>
    <row r="12" spans="1:13" x14ac:dyDescent="0.25">
      <c r="A12" s="19"/>
      <c r="B12" s="19"/>
      <c r="C12" s="21"/>
      <c r="D12" s="21"/>
      <c r="E12" s="21"/>
      <c r="F12" s="25"/>
      <c r="G12" s="24"/>
      <c r="H12" s="45"/>
      <c r="I12" s="21"/>
      <c r="J12" s="21"/>
      <c r="K12" s="23"/>
      <c r="L12" s="23"/>
      <c r="M12" s="21"/>
    </row>
    <row r="13" spans="1:13" x14ac:dyDescent="0.25">
      <c r="A13" s="26"/>
      <c r="B13" s="15" t="s">
        <v>22</v>
      </c>
      <c r="C13" s="27"/>
      <c r="D13" s="27"/>
      <c r="E13" s="27"/>
      <c r="F13" s="28"/>
      <c r="G13" s="29"/>
      <c r="H13" s="46"/>
      <c r="I13" s="27"/>
      <c r="J13" s="27"/>
      <c r="K13" s="30"/>
      <c r="L13" s="30"/>
      <c r="M13" s="27"/>
    </row>
    <row r="14" spans="1:13" x14ac:dyDescent="0.25">
      <c r="A14" s="31"/>
      <c r="B14" s="19"/>
      <c r="C14" s="21"/>
      <c r="D14" s="21"/>
      <c r="E14" s="21"/>
      <c r="F14" s="25"/>
      <c r="G14" s="24"/>
      <c r="H14" s="45"/>
      <c r="I14" s="21"/>
      <c r="J14" s="21"/>
      <c r="K14" s="23"/>
      <c r="L14" s="23"/>
      <c r="M14" s="21"/>
    </row>
    <row r="15" spans="1:13" x14ac:dyDescent="0.25">
      <c r="A15" s="31"/>
      <c r="B15" s="19"/>
      <c r="C15" s="21"/>
      <c r="D15" s="21"/>
      <c r="E15" s="21"/>
      <c r="F15" s="25"/>
      <c r="G15" s="24"/>
      <c r="H15" s="45"/>
      <c r="I15" s="21"/>
      <c r="J15" s="21"/>
      <c r="K15" s="23"/>
      <c r="L15" s="23"/>
      <c r="M15" s="21"/>
    </row>
    <row r="16" spans="1:13" x14ac:dyDescent="0.25">
      <c r="A16" s="31"/>
      <c r="B16" s="19"/>
      <c r="C16" s="21"/>
      <c r="D16" s="21"/>
      <c r="E16" s="21"/>
      <c r="F16" s="25"/>
      <c r="G16" s="24"/>
      <c r="H16" s="45"/>
      <c r="I16" s="21"/>
      <c r="J16" s="21"/>
      <c r="K16" s="23"/>
      <c r="L16" s="23"/>
      <c r="M16" s="21"/>
    </row>
    <row r="17" spans="1:13" x14ac:dyDescent="0.25">
      <c r="A17" s="26"/>
      <c r="B17" s="15" t="s">
        <v>23</v>
      </c>
      <c r="C17" s="27"/>
      <c r="D17" s="27"/>
      <c r="E17" s="27"/>
      <c r="F17" s="28"/>
      <c r="G17" s="29"/>
      <c r="H17" s="46"/>
      <c r="I17" s="27"/>
      <c r="J17" s="27"/>
      <c r="K17" s="30"/>
      <c r="L17" s="30"/>
      <c r="M17" s="27"/>
    </row>
    <row r="18" spans="1:13" x14ac:dyDescent="0.25">
      <c r="A18" s="31"/>
      <c r="B18" s="20" t="s">
        <v>24</v>
      </c>
      <c r="C18" s="21">
        <v>3500000</v>
      </c>
      <c r="D18" s="21">
        <v>900000</v>
      </c>
      <c r="E18" s="21">
        <f>C18-D18</f>
        <v>2600000</v>
      </c>
      <c r="F18" s="22">
        <v>44562</v>
      </c>
      <c r="G18" s="24">
        <v>40</v>
      </c>
      <c r="H18" s="45">
        <f>DAYS360(F18,$C$4)/360</f>
        <v>9</v>
      </c>
      <c r="I18" s="21">
        <f>IF((E18-(E18/G18)*H18)&lt;0,"0",E18-(E18/G18)*H18)</f>
        <v>2015000</v>
      </c>
      <c r="J18" s="24" t="s">
        <v>18</v>
      </c>
      <c r="K18" s="23">
        <v>0</v>
      </c>
      <c r="L18" s="23">
        <v>1</v>
      </c>
      <c r="M18" s="21">
        <f>I18*L18</f>
        <v>2015000</v>
      </c>
    </row>
    <row r="19" spans="1:13" x14ac:dyDescent="0.25">
      <c r="A19" s="31"/>
      <c r="B19" s="19"/>
      <c r="C19" s="21"/>
      <c r="D19" s="21"/>
      <c r="E19" s="21"/>
      <c r="F19" s="25"/>
      <c r="G19" s="24"/>
      <c r="H19" s="45"/>
      <c r="I19" s="21"/>
      <c r="J19" s="21"/>
      <c r="K19" s="23"/>
      <c r="L19" s="23"/>
      <c r="M19" s="21"/>
    </row>
    <row r="20" spans="1:13" x14ac:dyDescent="0.25">
      <c r="A20" s="31"/>
      <c r="B20" s="19"/>
      <c r="C20" s="21"/>
      <c r="D20" s="21"/>
      <c r="E20" s="21"/>
      <c r="F20" s="25"/>
      <c r="G20" s="24"/>
      <c r="H20" s="45"/>
      <c r="I20" s="21"/>
      <c r="J20" s="21"/>
      <c r="K20" s="23"/>
      <c r="L20" s="23"/>
      <c r="M20" s="21"/>
    </row>
    <row r="21" spans="1:13" x14ac:dyDescent="0.25">
      <c r="A21" s="26"/>
      <c r="B21" s="15" t="s">
        <v>25</v>
      </c>
      <c r="C21" s="27"/>
      <c r="D21" s="27"/>
      <c r="E21" s="27"/>
      <c r="F21" s="28"/>
      <c r="G21" s="29"/>
      <c r="H21" s="46"/>
      <c r="I21" s="27"/>
      <c r="J21" s="27"/>
      <c r="K21" s="30"/>
      <c r="L21" s="30"/>
      <c r="M21" s="27"/>
    </row>
    <row r="22" spans="1:13" x14ac:dyDescent="0.25">
      <c r="A22" s="31"/>
      <c r="B22" s="19"/>
      <c r="C22" s="21"/>
      <c r="D22" s="21"/>
      <c r="E22" s="21"/>
      <c r="F22" s="25"/>
      <c r="G22" s="24"/>
      <c r="H22" s="45"/>
      <c r="I22" s="21"/>
      <c r="J22" s="21"/>
      <c r="K22" s="23"/>
      <c r="L22" s="23"/>
      <c r="M22" s="21"/>
    </row>
    <row r="23" spans="1:13" x14ac:dyDescent="0.25">
      <c r="A23" s="31"/>
      <c r="B23" s="19"/>
      <c r="C23" s="21"/>
      <c r="D23" s="21"/>
      <c r="E23" s="21"/>
      <c r="F23" s="25"/>
      <c r="G23" s="24"/>
      <c r="H23" s="45"/>
      <c r="I23" s="21"/>
      <c r="J23" s="21"/>
      <c r="K23" s="23"/>
      <c r="L23" s="23"/>
      <c r="M23" s="21"/>
    </row>
    <row r="24" spans="1:13" x14ac:dyDescent="0.25">
      <c r="A24" s="31"/>
      <c r="B24" s="19"/>
      <c r="C24" s="21"/>
      <c r="D24" s="21"/>
      <c r="E24" s="21"/>
      <c r="F24" s="25"/>
      <c r="G24" s="24"/>
      <c r="H24" s="45"/>
      <c r="I24" s="21"/>
      <c r="J24" s="21"/>
      <c r="K24" s="23"/>
      <c r="L24" s="23"/>
      <c r="M24" s="21"/>
    </row>
    <row r="25" spans="1:13" x14ac:dyDescent="0.25">
      <c r="A25" s="26"/>
      <c r="B25" s="15" t="s">
        <v>25</v>
      </c>
      <c r="C25" s="27"/>
      <c r="D25" s="27"/>
      <c r="E25" s="27"/>
      <c r="F25" s="28"/>
      <c r="G25" s="29"/>
      <c r="H25" s="46"/>
      <c r="I25" s="27"/>
      <c r="J25" s="27"/>
      <c r="K25" s="30"/>
      <c r="L25" s="30"/>
      <c r="M25" s="27"/>
    </row>
    <row r="26" spans="1:13" x14ac:dyDescent="0.25">
      <c r="A26" s="31"/>
      <c r="B26" s="20"/>
      <c r="C26" s="21"/>
      <c r="D26" s="21"/>
      <c r="E26" s="21"/>
      <c r="F26" s="22"/>
      <c r="G26" s="24"/>
      <c r="H26" s="45"/>
      <c r="I26" s="21"/>
      <c r="J26" s="21"/>
      <c r="K26" s="23"/>
      <c r="L26" s="23"/>
      <c r="M26" s="21"/>
    </row>
    <row r="27" spans="1:13" x14ac:dyDescent="0.25">
      <c r="A27" s="31"/>
      <c r="B27" s="20"/>
      <c r="C27" s="21"/>
      <c r="D27" s="21"/>
      <c r="E27" s="21"/>
      <c r="F27" s="22"/>
      <c r="G27" s="24"/>
      <c r="H27" s="45"/>
      <c r="I27" s="21"/>
      <c r="J27" s="21"/>
      <c r="K27" s="23"/>
      <c r="L27" s="23"/>
      <c r="M27" s="21"/>
    </row>
    <row r="28" spans="1:13" x14ac:dyDescent="0.25">
      <c r="B28" s="19"/>
      <c r="C28" s="3"/>
      <c r="D28" s="3"/>
      <c r="E28" s="3"/>
      <c r="F28" s="2"/>
      <c r="G28" s="32"/>
      <c r="H28" s="45"/>
      <c r="I28" s="3"/>
      <c r="J28" s="3"/>
      <c r="M28" s="3"/>
    </row>
    <row r="29" spans="1:13" x14ac:dyDescent="0.25">
      <c r="A29" s="26"/>
      <c r="B29" s="15" t="s">
        <v>26</v>
      </c>
      <c r="C29" s="27"/>
      <c r="D29" s="27"/>
      <c r="E29" s="27"/>
      <c r="F29" s="28"/>
      <c r="G29" s="29"/>
      <c r="H29" s="46"/>
      <c r="I29" s="27"/>
      <c r="J29" s="27"/>
      <c r="K29" s="30"/>
      <c r="L29" s="30"/>
      <c r="M29" s="27"/>
    </row>
    <row r="30" spans="1:13" x14ac:dyDescent="0.25">
      <c r="A30" s="31"/>
      <c r="C30" s="2"/>
      <c r="D30" s="3"/>
      <c r="E30" s="3"/>
      <c r="F30" s="3"/>
      <c r="G30" s="3"/>
      <c r="H30" s="47"/>
      <c r="I30" s="2"/>
      <c r="J30" s="2"/>
      <c r="K30" s="2"/>
    </row>
    <row r="31" spans="1:13" x14ac:dyDescent="0.25">
      <c r="A31" s="31"/>
      <c r="C31" s="2"/>
      <c r="D31" s="3"/>
      <c r="E31" s="3"/>
      <c r="F31" s="3"/>
      <c r="G31" s="3"/>
      <c r="H31" s="47"/>
      <c r="I31" s="2"/>
      <c r="J31" s="2"/>
      <c r="K31" s="2"/>
    </row>
    <row r="32" spans="1:13" x14ac:dyDescent="0.25">
      <c r="A32" s="31"/>
      <c r="B32" s="19"/>
      <c r="C32" s="21"/>
      <c r="D32" s="21"/>
      <c r="E32" s="21"/>
      <c r="F32" s="25"/>
      <c r="G32" s="24"/>
      <c r="H32" s="45"/>
      <c r="I32" s="21"/>
      <c r="J32" s="21"/>
      <c r="K32" s="23"/>
      <c r="L32" s="23"/>
      <c r="M32" s="21"/>
    </row>
    <row r="33" spans="1:13" x14ac:dyDescent="0.25">
      <c r="A33" s="26"/>
      <c r="B33" s="15" t="s">
        <v>27</v>
      </c>
      <c r="C33" s="27"/>
      <c r="D33" s="27"/>
      <c r="E33" s="27"/>
      <c r="F33" s="28"/>
      <c r="G33" s="29"/>
      <c r="H33" s="46"/>
      <c r="I33" s="27"/>
      <c r="J33" s="27"/>
      <c r="K33" s="30"/>
      <c r="L33" s="30"/>
      <c r="M33" s="27"/>
    </row>
    <row r="34" spans="1:13" x14ac:dyDescent="0.25">
      <c r="A34" s="31"/>
      <c r="C34" s="2"/>
      <c r="D34" s="3"/>
      <c r="E34" s="3"/>
      <c r="F34" s="3"/>
      <c r="G34" s="3"/>
      <c r="H34" s="47"/>
      <c r="I34" s="2"/>
      <c r="J34" s="2"/>
      <c r="K34" s="2"/>
    </row>
    <row r="35" spans="1:13" x14ac:dyDescent="0.25">
      <c r="A35" s="31"/>
      <c r="C35" s="2"/>
      <c r="D35" s="3"/>
      <c r="E35" s="3"/>
      <c r="F35" s="3"/>
      <c r="G35" s="3"/>
      <c r="H35" s="47"/>
      <c r="I35" s="2"/>
      <c r="J35" s="2"/>
      <c r="K35" s="2"/>
    </row>
    <row r="36" spans="1:13" x14ac:dyDescent="0.25">
      <c r="A36" s="31"/>
      <c r="C36" s="2"/>
      <c r="D36" s="3"/>
      <c r="E36" s="3"/>
      <c r="F36" s="3"/>
      <c r="G36" s="3"/>
      <c r="H36" s="47"/>
      <c r="I36" s="2"/>
      <c r="J36" s="2"/>
      <c r="K36" s="2"/>
    </row>
    <row r="37" spans="1:13" x14ac:dyDescent="0.25">
      <c r="A37" s="26"/>
      <c r="B37" s="15" t="s">
        <v>65</v>
      </c>
      <c r="C37" s="27"/>
      <c r="D37" s="27"/>
      <c r="E37" s="27"/>
      <c r="F37" s="28"/>
      <c r="G37" s="29"/>
      <c r="H37" s="46"/>
      <c r="I37" s="27"/>
      <c r="J37" s="27"/>
      <c r="K37" s="30"/>
      <c r="L37" s="30"/>
      <c r="M37" s="27"/>
    </row>
    <row r="38" spans="1:13" x14ac:dyDescent="0.25">
      <c r="A38" s="31"/>
      <c r="C38" s="2"/>
      <c r="D38" s="3"/>
      <c r="E38" s="3"/>
      <c r="F38" s="3"/>
      <c r="G38" s="3"/>
      <c r="H38" s="47"/>
      <c r="I38" s="2"/>
      <c r="J38" s="2"/>
      <c r="K38" s="2"/>
    </row>
    <row r="39" spans="1:13" x14ac:dyDescent="0.25">
      <c r="A39" s="31"/>
      <c r="C39" s="2"/>
      <c r="D39" s="3"/>
      <c r="E39" s="3"/>
      <c r="F39" s="3"/>
      <c r="G39" s="3"/>
      <c r="H39" s="47"/>
      <c r="I39" s="2"/>
      <c r="J39" s="2"/>
      <c r="K39" s="2"/>
    </row>
    <row r="40" spans="1:13" x14ac:dyDescent="0.25">
      <c r="A40" s="31"/>
      <c r="B40" s="19"/>
      <c r="C40" s="21"/>
      <c r="D40" s="21"/>
      <c r="E40" s="21"/>
      <c r="F40" s="25"/>
      <c r="G40" s="24"/>
      <c r="H40" s="45"/>
      <c r="I40" s="21"/>
      <c r="J40" s="21"/>
      <c r="K40" s="23"/>
      <c r="L40" s="23"/>
      <c r="M40" s="21"/>
    </row>
    <row r="41" spans="1:13" x14ac:dyDescent="0.25">
      <c r="A41" s="34"/>
      <c r="B41" s="35" t="s">
        <v>28</v>
      </c>
      <c r="C41" s="36"/>
      <c r="D41" s="36"/>
      <c r="E41" s="36"/>
      <c r="F41" s="37"/>
      <c r="G41" s="36"/>
      <c r="H41" s="48"/>
      <c r="I41" s="36"/>
      <c r="J41" s="36"/>
      <c r="K41" s="38"/>
      <c r="L41" s="38"/>
      <c r="M41" s="36"/>
    </row>
    <row r="42" spans="1:13" x14ac:dyDescent="0.25">
      <c r="H42" s="49"/>
    </row>
    <row r="43" spans="1:13" x14ac:dyDescent="0.25">
      <c r="H43" s="49"/>
    </row>
  </sheetData>
  <mergeCells count="12">
    <mergeCell ref="M6:M7"/>
    <mergeCell ref="A6:A8"/>
    <mergeCell ref="B6:B8"/>
    <mergeCell ref="C6:C7"/>
    <mergeCell ref="D6:D7"/>
    <mergeCell ref="E6:E7"/>
    <mergeCell ref="F6:F7"/>
    <mergeCell ref="G6:G7"/>
    <mergeCell ref="H6:H7"/>
    <mergeCell ref="I6:I7"/>
    <mergeCell ref="J6:J7"/>
    <mergeCell ref="K6:L6"/>
  </mergeCells>
  <conditionalFormatting sqref="H14:H16 H22:H24 H26:H28 H10:H12 H18:H20">
    <cfRule type="cellIs" dxfId="7" priority="3" stopIfTrue="1" operator="greaterThan">
      <formula>#REF!</formula>
    </cfRule>
  </conditionalFormatting>
  <conditionalFormatting sqref="H32">
    <cfRule type="cellIs" dxfId="6" priority="2" stopIfTrue="1" operator="greaterThan">
      <formula>#REF!</formula>
    </cfRule>
  </conditionalFormatting>
  <conditionalFormatting sqref="H40">
    <cfRule type="cellIs" dxfId="5" priority="1" stopIfTrue="1" operator="greaterThan">
      <formula>#REF!</formula>
    </cfRule>
  </conditionalFormatting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opLeftCell="D1" workbookViewId="0">
      <selection activeCell="K36" sqref="K36"/>
    </sheetView>
  </sheetViews>
  <sheetFormatPr baseColWidth="10" defaultRowHeight="15" x14ac:dyDescent="0.25"/>
  <cols>
    <col min="1" max="1" width="5.85546875" customWidth="1"/>
    <col min="2" max="2" width="44" customWidth="1"/>
    <col min="3" max="4" width="17.85546875" customWidth="1"/>
    <col min="5" max="5" width="16.42578125" customWidth="1"/>
    <col min="6" max="6" width="15.42578125" customWidth="1"/>
    <col min="7" max="7" width="24.140625" customWidth="1"/>
    <col min="8" max="8" width="20.85546875" customWidth="1"/>
    <col min="9" max="9" width="15.42578125" customWidth="1"/>
    <col min="10" max="12" width="15" customWidth="1"/>
    <col min="13" max="13" width="12.85546875" customWidth="1"/>
    <col min="15" max="15" width="20.5703125" customWidth="1"/>
  </cols>
  <sheetData>
    <row r="1" spans="1:15" ht="18" x14ac:dyDescent="0.25">
      <c r="A1" s="1" t="s">
        <v>29</v>
      </c>
      <c r="B1" s="1"/>
      <c r="C1" s="2"/>
      <c r="D1" s="2"/>
      <c r="E1" s="3"/>
      <c r="F1" s="3"/>
      <c r="G1" s="2"/>
      <c r="H1" s="3"/>
      <c r="I1" s="3"/>
      <c r="J1" s="2"/>
      <c r="K1" s="2"/>
      <c r="L1" s="2"/>
      <c r="M1" s="2"/>
    </row>
    <row r="2" spans="1:15" ht="18" x14ac:dyDescent="0.25">
      <c r="A2" s="39" t="s">
        <v>30</v>
      </c>
      <c r="B2" s="1"/>
      <c r="C2" s="2"/>
      <c r="D2" s="2"/>
      <c r="E2" s="3"/>
      <c r="F2" s="3"/>
      <c r="G2" s="2"/>
      <c r="H2" s="3"/>
      <c r="I2" s="3"/>
      <c r="J2" s="2"/>
      <c r="K2" s="2"/>
      <c r="L2" s="2"/>
      <c r="M2" s="2"/>
    </row>
    <row r="3" spans="1:15" ht="18" x14ac:dyDescent="0.25">
      <c r="A3" s="4" t="s">
        <v>1</v>
      </c>
      <c r="B3" s="1"/>
      <c r="C3" s="2"/>
      <c r="D3" s="2"/>
      <c r="E3" s="3"/>
      <c r="F3" s="3"/>
      <c r="G3" s="2"/>
      <c r="H3" s="3"/>
      <c r="I3" s="3"/>
      <c r="J3" s="2"/>
      <c r="K3" s="2"/>
      <c r="L3" s="2"/>
      <c r="M3" s="2"/>
    </row>
    <row r="4" spans="1:15" ht="18" x14ac:dyDescent="0.25">
      <c r="A4" s="1"/>
      <c r="B4" s="1"/>
      <c r="C4" s="2"/>
      <c r="D4" s="2"/>
      <c r="E4" s="3"/>
      <c r="F4" s="3"/>
      <c r="G4" s="2"/>
      <c r="H4" s="3"/>
      <c r="I4" s="3"/>
      <c r="J4" s="2"/>
      <c r="K4" s="2"/>
      <c r="L4" s="2"/>
      <c r="M4" s="2"/>
    </row>
    <row r="5" spans="1:15" ht="15.75" x14ac:dyDescent="0.25">
      <c r="A5" s="5" t="s">
        <v>67</v>
      </c>
      <c r="B5" s="4"/>
      <c r="C5" s="6">
        <v>47848</v>
      </c>
      <c r="D5" s="2"/>
      <c r="E5" s="3"/>
      <c r="F5" s="3"/>
      <c r="G5" s="2"/>
      <c r="H5" s="3"/>
      <c r="I5" s="3"/>
      <c r="J5" s="7"/>
      <c r="K5" s="7"/>
      <c r="L5" s="2"/>
      <c r="M5" s="8"/>
    </row>
    <row r="6" spans="1:15" ht="16.5" thickBot="1" x14ac:dyDescent="0.3">
      <c r="A6" s="4"/>
      <c r="B6" s="4"/>
      <c r="C6" s="2"/>
      <c r="D6" s="2"/>
      <c r="E6" s="3"/>
      <c r="F6" s="3"/>
      <c r="G6" s="2"/>
      <c r="H6" s="3"/>
      <c r="I6" s="3"/>
      <c r="J6" s="2"/>
      <c r="K6" s="2"/>
      <c r="L6" s="2"/>
      <c r="M6" s="2"/>
    </row>
    <row r="7" spans="1:15" ht="52.5" customHeight="1" x14ac:dyDescent="0.25">
      <c r="A7" s="53" t="s">
        <v>2</v>
      </c>
      <c r="B7" s="59" t="s">
        <v>31</v>
      </c>
      <c r="C7" s="51" t="s">
        <v>32</v>
      </c>
      <c r="D7" s="51" t="s">
        <v>33</v>
      </c>
      <c r="E7" s="51" t="s">
        <v>5</v>
      </c>
      <c r="F7" s="51" t="s">
        <v>34</v>
      </c>
      <c r="G7" s="51" t="s">
        <v>35</v>
      </c>
      <c r="H7" s="53" t="s">
        <v>7</v>
      </c>
      <c r="I7" s="51" t="s">
        <v>8</v>
      </c>
      <c r="J7" s="53" t="s">
        <v>9</v>
      </c>
      <c r="K7" s="53" t="s">
        <v>36</v>
      </c>
      <c r="L7" s="53" t="s">
        <v>69</v>
      </c>
      <c r="M7" s="57" t="s">
        <v>11</v>
      </c>
      <c r="N7" s="58"/>
      <c r="O7" s="51" t="s">
        <v>37</v>
      </c>
    </row>
    <row r="8" spans="1:15" x14ac:dyDescent="0.25">
      <c r="A8" s="54"/>
      <c r="B8" s="60"/>
      <c r="C8" s="52"/>
      <c r="D8" s="52"/>
      <c r="E8" s="52"/>
      <c r="F8" s="52"/>
      <c r="G8" s="52"/>
      <c r="H8" s="56"/>
      <c r="I8" s="52"/>
      <c r="J8" s="56"/>
      <c r="K8" s="56"/>
      <c r="L8" s="56"/>
      <c r="M8" s="9" t="s">
        <v>13</v>
      </c>
      <c r="N8" s="40" t="s">
        <v>14</v>
      </c>
      <c r="O8" s="52"/>
    </row>
    <row r="9" spans="1:15" ht="15.75" thickBot="1" x14ac:dyDescent="0.3">
      <c r="A9" s="55"/>
      <c r="B9" s="61"/>
      <c r="C9" s="11" t="s">
        <v>15</v>
      </c>
      <c r="D9" s="11" t="s">
        <v>15</v>
      </c>
      <c r="E9" s="11" t="s">
        <v>15</v>
      </c>
      <c r="F9" s="11" t="s">
        <v>15</v>
      </c>
      <c r="G9" s="11" t="s">
        <v>15</v>
      </c>
      <c r="H9" s="12" t="s">
        <v>16</v>
      </c>
      <c r="I9" s="13" t="s">
        <v>17</v>
      </c>
      <c r="J9" s="12" t="s">
        <v>17</v>
      </c>
      <c r="K9" s="12"/>
      <c r="L9" s="11" t="s">
        <v>15</v>
      </c>
      <c r="M9" s="12" t="s">
        <v>19</v>
      </c>
      <c r="N9" s="12" t="s">
        <v>19</v>
      </c>
      <c r="O9" s="11" t="s">
        <v>15</v>
      </c>
    </row>
    <row r="10" spans="1:15" x14ac:dyDescent="0.25">
      <c r="A10" s="14"/>
      <c r="B10" s="15" t="s">
        <v>38</v>
      </c>
      <c r="C10" s="16"/>
      <c r="D10" s="16"/>
      <c r="E10" s="16"/>
      <c r="F10" s="16"/>
      <c r="G10" s="16"/>
      <c r="H10" s="16"/>
      <c r="I10" s="16"/>
      <c r="J10" s="44"/>
      <c r="K10" s="16"/>
      <c r="L10" s="16"/>
      <c r="M10" s="16"/>
      <c r="N10" s="16"/>
      <c r="O10" s="16"/>
    </row>
    <row r="11" spans="1:15" x14ac:dyDescent="0.25">
      <c r="A11" s="19"/>
      <c r="B11" s="20" t="s">
        <v>39</v>
      </c>
      <c r="C11" s="21">
        <v>10000000</v>
      </c>
      <c r="D11" s="21">
        <v>12000000</v>
      </c>
      <c r="E11" s="21">
        <v>1500000</v>
      </c>
      <c r="F11" s="21">
        <f>D11-E11</f>
        <v>10500000</v>
      </c>
      <c r="G11" s="21">
        <f>F11-C11</f>
        <v>500000</v>
      </c>
      <c r="H11" s="22">
        <v>43466</v>
      </c>
      <c r="I11" s="21">
        <v>80</v>
      </c>
      <c r="J11" s="45">
        <f>DAYS360(H11,$C$5)/360</f>
        <v>12</v>
      </c>
      <c r="K11" s="33">
        <v>1.115</v>
      </c>
      <c r="L11" s="21">
        <f>IF((((G11-(G11/I11)*J11))*K11)&lt;0,"0",((G11-(G11/I11)*J11))*K11)</f>
        <v>473875</v>
      </c>
      <c r="M11" s="23">
        <v>1</v>
      </c>
      <c r="N11" s="23">
        <v>0</v>
      </c>
      <c r="O11" s="21">
        <f>M11*L11</f>
        <v>473875</v>
      </c>
    </row>
    <row r="12" spans="1:15" x14ac:dyDescent="0.25">
      <c r="A12" s="19"/>
      <c r="B12" s="20" t="s">
        <v>40</v>
      </c>
      <c r="C12" s="21">
        <v>6000000</v>
      </c>
      <c r="D12" s="21">
        <v>8000000</v>
      </c>
      <c r="E12" s="21">
        <v>1000000</v>
      </c>
      <c r="F12" s="21">
        <f>D12-E12</f>
        <v>7000000</v>
      </c>
      <c r="G12" s="21">
        <f>F12-C12</f>
        <v>1000000</v>
      </c>
      <c r="H12" s="22">
        <v>43830</v>
      </c>
      <c r="I12" s="21">
        <v>40</v>
      </c>
      <c r="J12" s="45">
        <f>DAYS360(H12,$C$5)/360</f>
        <v>11</v>
      </c>
      <c r="K12" s="33">
        <v>1.1140000000000001</v>
      </c>
      <c r="L12" s="21">
        <f>IF((((G12-(G12/I12)*J12))*K12)&lt;0,"0",((G12-(G12/I12)*J12))*K12)</f>
        <v>807650.00000000012</v>
      </c>
      <c r="M12" s="23">
        <v>1</v>
      </c>
      <c r="N12" s="23">
        <v>0</v>
      </c>
      <c r="O12" s="21">
        <f>M12*L12</f>
        <v>807650.00000000012</v>
      </c>
    </row>
    <row r="13" spans="1:15" x14ac:dyDescent="0.25">
      <c r="A13" s="19"/>
      <c r="B13" s="19"/>
      <c r="C13" s="21"/>
      <c r="D13" s="21"/>
      <c r="E13" s="21"/>
      <c r="F13" s="21"/>
      <c r="G13" s="21"/>
      <c r="H13" s="25"/>
      <c r="I13" s="21"/>
      <c r="J13" s="45"/>
      <c r="K13" s="33"/>
      <c r="L13" s="21"/>
      <c r="M13" s="23"/>
      <c r="N13" s="23"/>
      <c r="O13" s="21"/>
    </row>
    <row r="14" spans="1:15" x14ac:dyDescent="0.25">
      <c r="A14" s="26"/>
      <c r="B14" s="15" t="s">
        <v>41</v>
      </c>
      <c r="C14" s="27"/>
      <c r="D14" s="27"/>
      <c r="E14" s="27"/>
      <c r="F14" s="27"/>
      <c r="G14" s="27"/>
      <c r="H14" s="28"/>
      <c r="I14" s="27"/>
      <c r="J14" s="50"/>
      <c r="K14" s="27"/>
      <c r="L14" s="27"/>
      <c r="M14" s="30"/>
      <c r="N14" s="30"/>
      <c r="O14" s="27"/>
    </row>
    <row r="15" spans="1:15" x14ac:dyDescent="0.25">
      <c r="A15" s="31"/>
      <c r="B15" s="19"/>
      <c r="C15" s="21"/>
      <c r="D15" s="21"/>
      <c r="E15" s="21"/>
      <c r="F15" s="21"/>
      <c r="G15" s="21"/>
      <c r="H15" s="25"/>
      <c r="I15" s="21"/>
      <c r="J15" s="45"/>
      <c r="K15" s="33"/>
      <c r="L15" s="21"/>
      <c r="M15" s="23"/>
      <c r="N15" s="23"/>
      <c r="O15" s="21"/>
    </row>
    <row r="16" spans="1:15" x14ac:dyDescent="0.25">
      <c r="A16" s="31"/>
      <c r="B16" s="19"/>
      <c r="C16" s="21"/>
      <c r="D16" s="21"/>
      <c r="E16" s="21"/>
      <c r="F16" s="21"/>
      <c r="G16" s="21"/>
      <c r="H16" s="25"/>
      <c r="I16" s="21"/>
      <c r="J16" s="45"/>
      <c r="K16" s="33"/>
      <c r="L16" s="21"/>
      <c r="M16" s="23"/>
      <c r="N16" s="23"/>
      <c r="O16" s="21"/>
    </row>
    <row r="17" spans="1:15" x14ac:dyDescent="0.25">
      <c r="A17" s="31"/>
      <c r="B17" s="19"/>
      <c r="C17" s="21"/>
      <c r="D17" s="21"/>
      <c r="E17" s="21"/>
      <c r="F17" s="21"/>
      <c r="G17" s="21"/>
      <c r="H17" s="25"/>
      <c r="I17" s="21"/>
      <c r="J17" s="45"/>
      <c r="K17" s="33"/>
      <c r="L17" s="21"/>
      <c r="M17" s="23"/>
      <c r="N17" s="23"/>
      <c r="O17" s="21"/>
    </row>
    <row r="18" spans="1:15" x14ac:dyDescent="0.25">
      <c r="A18" s="26"/>
      <c r="B18" s="15" t="s">
        <v>26</v>
      </c>
      <c r="C18" s="27"/>
      <c r="D18" s="27"/>
      <c r="E18" s="27"/>
      <c r="F18" s="27"/>
      <c r="G18" s="27"/>
      <c r="H18" s="28"/>
      <c r="I18" s="27"/>
      <c r="J18" s="50"/>
      <c r="K18" s="27"/>
      <c r="L18" s="27"/>
      <c r="M18" s="30"/>
      <c r="N18" s="30"/>
      <c r="O18" s="27"/>
    </row>
    <row r="19" spans="1:15" x14ac:dyDescent="0.25">
      <c r="A19" s="31"/>
      <c r="B19" s="19"/>
      <c r="C19" s="21"/>
      <c r="D19" s="21"/>
      <c r="E19" s="21"/>
      <c r="F19" s="21"/>
      <c r="G19" s="21"/>
      <c r="H19" s="25"/>
      <c r="I19" s="21"/>
      <c r="J19" s="45"/>
      <c r="K19" s="33"/>
      <c r="L19" s="21"/>
      <c r="M19" s="23"/>
      <c r="N19" s="23"/>
      <c r="O19" s="21"/>
    </row>
    <row r="20" spans="1:15" x14ac:dyDescent="0.25">
      <c r="A20" s="31"/>
      <c r="B20" s="19"/>
      <c r="C20" s="21"/>
      <c r="D20" s="21"/>
      <c r="E20" s="21"/>
      <c r="F20" s="21"/>
      <c r="G20" s="21"/>
      <c r="H20" s="25"/>
      <c r="I20" s="21"/>
      <c r="J20" s="45"/>
      <c r="K20" s="33"/>
      <c r="L20" s="21"/>
      <c r="M20" s="23"/>
      <c r="N20" s="23"/>
      <c r="O20" s="21"/>
    </row>
    <row r="21" spans="1:15" x14ac:dyDescent="0.25">
      <c r="A21" s="31"/>
      <c r="B21" s="19"/>
      <c r="C21" s="21"/>
      <c r="D21" s="21"/>
      <c r="E21" s="21"/>
      <c r="F21" s="21"/>
      <c r="G21" s="21"/>
      <c r="H21" s="25"/>
      <c r="I21" s="21"/>
      <c r="J21" s="45"/>
      <c r="K21" s="33"/>
      <c r="L21" s="21"/>
      <c r="M21" s="23"/>
      <c r="N21" s="23"/>
      <c r="O21" s="21"/>
    </row>
    <row r="22" spans="1:15" x14ac:dyDescent="0.25">
      <c r="A22" s="26"/>
      <c r="B22" s="15" t="s">
        <v>25</v>
      </c>
      <c r="C22" s="27"/>
      <c r="D22" s="27"/>
      <c r="E22" s="27"/>
      <c r="F22" s="27"/>
      <c r="G22" s="27"/>
      <c r="H22" s="28"/>
      <c r="I22" s="27"/>
      <c r="J22" s="50"/>
      <c r="K22" s="27"/>
      <c r="L22" s="27"/>
      <c r="M22" s="30"/>
      <c r="N22" s="30"/>
      <c r="O22" s="27"/>
    </row>
    <row r="23" spans="1:15" x14ac:dyDescent="0.25">
      <c r="A23" s="31"/>
      <c r="B23" s="19"/>
      <c r="C23" s="21"/>
      <c r="D23" s="21"/>
      <c r="E23" s="21"/>
      <c r="F23" s="21"/>
      <c r="G23" s="21"/>
      <c r="H23" s="25"/>
      <c r="I23" s="21"/>
      <c r="J23" s="45"/>
      <c r="K23" s="33"/>
      <c r="L23" s="21"/>
      <c r="M23" s="23"/>
      <c r="N23" s="23"/>
      <c r="O23" s="21"/>
    </row>
    <row r="24" spans="1:15" x14ac:dyDescent="0.25">
      <c r="A24" s="31"/>
      <c r="B24" s="19"/>
      <c r="C24" s="21"/>
      <c r="D24" s="21"/>
      <c r="E24" s="21"/>
      <c r="F24" s="21"/>
      <c r="G24" s="21"/>
      <c r="H24" s="25"/>
      <c r="I24" s="21"/>
      <c r="J24" s="45"/>
      <c r="K24" s="33"/>
      <c r="L24" s="21"/>
      <c r="M24" s="23"/>
      <c r="N24" s="23"/>
      <c r="O24" s="21"/>
    </row>
    <row r="25" spans="1:15" x14ac:dyDescent="0.25">
      <c r="A25" s="31"/>
      <c r="B25" s="19"/>
      <c r="C25" s="21"/>
      <c r="D25" s="21"/>
      <c r="E25" s="21"/>
      <c r="F25" s="21"/>
      <c r="G25" s="21"/>
      <c r="H25" s="25"/>
      <c r="I25" s="21"/>
      <c r="J25" s="45"/>
      <c r="K25" s="33"/>
      <c r="L25" s="21"/>
      <c r="M25" s="23"/>
      <c r="N25" s="23"/>
      <c r="O25" s="21"/>
    </row>
    <row r="26" spans="1:15" x14ac:dyDescent="0.25">
      <c r="A26" s="34"/>
      <c r="B26" s="35" t="s">
        <v>28</v>
      </c>
      <c r="C26" s="36"/>
      <c r="D26" s="36"/>
      <c r="E26" s="36"/>
      <c r="F26" s="36"/>
      <c r="G26" s="36"/>
      <c r="H26" s="37"/>
      <c r="I26" s="36"/>
      <c r="J26" s="48"/>
      <c r="K26" s="36"/>
      <c r="L26" s="36"/>
      <c r="M26" s="38"/>
      <c r="N26" s="38"/>
      <c r="O26" s="36"/>
    </row>
    <row r="27" spans="1:15" x14ac:dyDescent="0.25">
      <c r="J27" s="49"/>
    </row>
    <row r="28" spans="1:15" x14ac:dyDescent="0.25">
      <c r="J28" s="49"/>
    </row>
    <row r="29" spans="1:15" x14ac:dyDescent="0.25">
      <c r="J29" s="49"/>
    </row>
  </sheetData>
  <mergeCells count="14">
    <mergeCell ref="M7:N7"/>
    <mergeCell ref="O7:O8"/>
    <mergeCell ref="G7:G8"/>
    <mergeCell ref="H7:H8"/>
    <mergeCell ref="I7:I8"/>
    <mergeCell ref="J7:J8"/>
    <mergeCell ref="K7:K8"/>
    <mergeCell ref="L7:L8"/>
    <mergeCell ref="F7:F8"/>
    <mergeCell ref="A7:A9"/>
    <mergeCell ref="B7:B9"/>
    <mergeCell ref="C7:C8"/>
    <mergeCell ref="D7:D8"/>
    <mergeCell ref="E7:E8"/>
  </mergeCells>
  <conditionalFormatting sqref="J11:K13">
    <cfRule type="cellIs" dxfId="4" priority="5" stopIfTrue="1" operator="greaterThan">
      <formula>#REF!</formula>
    </cfRule>
  </conditionalFormatting>
  <conditionalFormatting sqref="J17:K17">
    <cfRule type="cellIs" dxfId="3" priority="4" stopIfTrue="1" operator="greaterThan">
      <formula>#REF!</formula>
    </cfRule>
  </conditionalFormatting>
  <conditionalFormatting sqref="J19:K21">
    <cfRule type="cellIs" dxfId="2" priority="3" stopIfTrue="1" operator="greaterThan">
      <formula>#REF!</formula>
    </cfRule>
  </conditionalFormatting>
  <conditionalFormatting sqref="J23:K25">
    <cfRule type="cellIs" dxfId="1" priority="2" stopIfTrue="1" operator="greaterThan">
      <formula>#REF!</formula>
    </cfRule>
  </conditionalFormatting>
  <conditionalFormatting sqref="J15:K16">
    <cfRule type="cellIs" dxfId="0" priority="1" stopIfTrue="1" operator="greaterThan">
      <formula>#REF!</formula>
    </cfRule>
  </conditionalFormatting>
  <pageMargins left="0.7" right="0.7" top="0.75" bottom="0.75" header="0.3" footer="0.3"/>
  <pageSetup paperSize="9" scale="4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9"/>
  <sheetViews>
    <sheetView workbookViewId="0"/>
  </sheetViews>
  <sheetFormatPr baseColWidth="10" defaultRowHeight="15" x14ac:dyDescent="0.25"/>
  <cols>
    <col min="2" max="2" width="78.42578125" customWidth="1"/>
    <col min="3" max="3" width="11.85546875" bestFit="1" customWidth="1"/>
  </cols>
  <sheetData>
    <row r="2" spans="2:3" x14ac:dyDescent="0.25">
      <c r="B2" s="41"/>
    </row>
    <row r="3" spans="2:3" x14ac:dyDescent="0.25">
      <c r="B3" s="41" t="s">
        <v>42</v>
      </c>
      <c r="C3" s="41" t="s">
        <v>66</v>
      </c>
    </row>
    <row r="4" spans="2:3" x14ac:dyDescent="0.25">
      <c r="B4" s="42" t="s">
        <v>43</v>
      </c>
      <c r="C4" s="42">
        <v>80</v>
      </c>
    </row>
    <row r="5" spans="2:3" x14ac:dyDescent="0.25">
      <c r="B5" s="42" t="s">
        <v>44</v>
      </c>
      <c r="C5" s="42">
        <v>80</v>
      </c>
    </row>
    <row r="6" spans="2:3" x14ac:dyDescent="0.25">
      <c r="B6" s="42" t="s">
        <v>45</v>
      </c>
      <c r="C6" s="42">
        <v>40</v>
      </c>
    </row>
    <row r="7" spans="2:3" x14ac:dyDescent="0.25">
      <c r="B7" s="42" t="s">
        <v>46</v>
      </c>
      <c r="C7" s="42">
        <v>80</v>
      </c>
    </row>
    <row r="8" spans="2:3" x14ac:dyDescent="0.25">
      <c r="B8" s="42" t="s">
        <v>47</v>
      </c>
      <c r="C8" s="42">
        <v>80</v>
      </c>
    </row>
    <row r="9" spans="2:3" x14ac:dyDescent="0.25">
      <c r="B9" s="42" t="s">
        <v>48</v>
      </c>
      <c r="C9" s="42">
        <v>40</v>
      </c>
    </row>
    <row r="10" spans="2:3" x14ac:dyDescent="0.25">
      <c r="B10" s="42" t="s">
        <v>49</v>
      </c>
      <c r="C10" s="42">
        <v>40</v>
      </c>
    </row>
    <row r="11" spans="2:3" x14ac:dyDescent="0.25">
      <c r="B11" s="42" t="s">
        <v>50</v>
      </c>
      <c r="C11" s="42">
        <v>30</v>
      </c>
    </row>
    <row r="12" spans="2:3" x14ac:dyDescent="0.25">
      <c r="B12" s="42" t="s">
        <v>51</v>
      </c>
      <c r="C12" s="42">
        <v>40</v>
      </c>
    </row>
    <row r="13" spans="2:3" x14ac:dyDescent="0.25">
      <c r="B13" s="42" t="s">
        <v>52</v>
      </c>
      <c r="C13" s="42">
        <v>15</v>
      </c>
    </row>
    <row r="14" spans="2:3" x14ac:dyDescent="0.25">
      <c r="B14" s="42" t="s">
        <v>53</v>
      </c>
      <c r="C14" s="42">
        <v>30</v>
      </c>
    </row>
    <row r="15" spans="2:3" x14ac:dyDescent="0.25">
      <c r="B15" s="42" t="s">
        <v>54</v>
      </c>
      <c r="C15" s="42">
        <v>30</v>
      </c>
    </row>
    <row r="16" spans="2:3" x14ac:dyDescent="0.25">
      <c r="B16" s="42" t="s">
        <v>55</v>
      </c>
      <c r="C16" s="42">
        <v>20</v>
      </c>
    </row>
    <row r="17" spans="2:3" x14ac:dyDescent="0.25">
      <c r="B17" s="42" t="s">
        <v>56</v>
      </c>
      <c r="C17" s="42">
        <v>50</v>
      </c>
    </row>
    <row r="18" spans="2:3" x14ac:dyDescent="0.25">
      <c r="B18" s="42" t="s">
        <v>57</v>
      </c>
      <c r="C18" s="42">
        <v>80</v>
      </c>
    </row>
    <row r="19" spans="2:3" x14ac:dyDescent="0.25">
      <c r="B19" s="42" t="s">
        <v>58</v>
      </c>
      <c r="C19" s="42">
        <v>40</v>
      </c>
    </row>
    <row r="20" spans="2:3" ht="25.5" x14ac:dyDescent="0.25">
      <c r="B20" s="42" t="s">
        <v>59</v>
      </c>
      <c r="C20" s="42">
        <v>60</v>
      </c>
    </row>
    <row r="21" spans="2:3" x14ac:dyDescent="0.25">
      <c r="B21" s="42" t="s">
        <v>60</v>
      </c>
      <c r="C21" s="42">
        <v>20</v>
      </c>
    </row>
    <row r="22" spans="2:3" x14ac:dyDescent="0.25">
      <c r="B22" s="42" t="s">
        <v>61</v>
      </c>
      <c r="C22" s="42">
        <v>40</v>
      </c>
    </row>
    <row r="23" spans="2:3" x14ac:dyDescent="0.25">
      <c r="B23" s="42" t="s">
        <v>27</v>
      </c>
      <c r="C23" s="42">
        <v>50</v>
      </c>
    </row>
    <row r="26" spans="2:3" x14ac:dyDescent="0.25">
      <c r="B26" s="41" t="s">
        <v>62</v>
      </c>
    </row>
    <row r="28" spans="2:3" x14ac:dyDescent="0.25">
      <c r="B28" s="43" t="s">
        <v>63</v>
      </c>
    </row>
    <row r="29" spans="2:3" x14ac:dyDescent="0.25">
      <c r="B29" s="43" t="s">
        <v>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Indemnité équitable</vt:lpstr>
      <vt:lpstr>Dédommagement modernisation</vt:lpstr>
      <vt:lpstr>Elements de l'aménagement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Pascal.HAENGGI@admin.vs.ch</dc:creator>
  <cp:lastModifiedBy>SEFH</cp:lastModifiedBy>
  <cp:lastPrinted>2023-05-11T13:17:17Z</cp:lastPrinted>
  <dcterms:created xsi:type="dcterms:W3CDTF">2023-05-11T12:38:20Z</dcterms:created>
  <dcterms:modified xsi:type="dcterms:W3CDTF">2024-04-09T15:38:33Z</dcterms:modified>
</cp:coreProperties>
</file>