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VITI\FannyIrrigation\Site-onglet irrigation\"/>
    </mc:Choice>
  </mc:AlternateContent>
  <bookViews>
    <workbookView xWindow="0" yWindow="0" windowWidth="38400" windowHeight="17850" activeTab="4"/>
  </bookViews>
  <sheets>
    <sheet name="Introduction" sheetId="6" r:id="rId1"/>
    <sheet name="Conseils et astuces " sheetId="4" r:id="rId2"/>
    <sheet name="Gàg" sheetId="1" r:id="rId3"/>
    <sheet name="Aspersion " sheetId="2" r:id="rId4"/>
    <sheet name="Temps et volume d'arrosage"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1" l="1"/>
  <c r="D13" i="1"/>
  <c r="F22" i="1" s="1"/>
  <c r="B13" i="1"/>
  <c r="B15" i="1" s="1"/>
  <c r="B9" i="3" s="1"/>
  <c r="D11" i="1"/>
  <c r="B18" i="3" l="1"/>
  <c r="F21" i="1"/>
  <c r="D12" i="2" l="1"/>
  <c r="D14" i="2" s="1"/>
  <c r="D16" i="2" s="1"/>
  <c r="F9" i="3" l="1"/>
  <c r="E18" i="3"/>
  <c r="F17" i="3" s="1"/>
  <c r="K22" i="1"/>
  <c r="M22" i="1" s="1"/>
  <c r="K21" i="1" l="1"/>
  <c r="M21" i="1" s="1"/>
  <c r="B17" i="3"/>
</calcChain>
</file>

<file path=xl/sharedStrings.xml><?xml version="1.0" encoding="utf-8"?>
<sst xmlns="http://schemas.openxmlformats.org/spreadsheetml/2006/main" count="140" uniqueCount="122">
  <si>
    <t xml:space="preserve">Ecartement entre les goutteurs (m) </t>
  </si>
  <si>
    <t>Débit du goutteur (l/h)</t>
  </si>
  <si>
    <t>Pression (bars)</t>
  </si>
  <si>
    <t>Gestion de l'irrigation par goutte-à-goutte (gàg)</t>
  </si>
  <si>
    <t>mm/h</t>
  </si>
  <si>
    <t xml:space="preserve">Gestion de l'irrigation par aspersion </t>
  </si>
  <si>
    <t>en général 18x18 - 20x18</t>
  </si>
  <si>
    <t>Débit (l/h):</t>
  </si>
  <si>
    <t>Distance en longueur entre deux asperseurs (m)</t>
  </si>
  <si>
    <t>Distance en largeur entre deux asperseurs (m)</t>
  </si>
  <si>
    <t xml:space="preserve">Pluviométrie horaire </t>
  </si>
  <si>
    <t>le débit oscille entre 1'000 l/h - 1'700 l/h selon le dispositif</t>
  </si>
  <si>
    <t>Ecartement de l'interligne (m)</t>
  </si>
  <si>
    <t xml:space="preserve">Comaparatif du système goutte-à-goutte et aspersion </t>
  </si>
  <si>
    <t>Goutte-à-goutte</t>
  </si>
  <si>
    <t>h</t>
  </si>
  <si>
    <t>mm</t>
  </si>
  <si>
    <t xml:space="preserve">concentrés sous le rang ! </t>
  </si>
  <si>
    <t>Etude des terroirs (vs.ch)</t>
  </si>
  <si>
    <t xml:space="preserve">Conseils et astuces pour un bon pilotage de l'irrigation </t>
  </si>
  <si>
    <t>à titre de comparaison</t>
  </si>
  <si>
    <t xml:space="preserve">Plus d'évapotranspiration de la vigne </t>
  </si>
  <si>
    <t xml:space="preserve">Millésime frais et humide </t>
  </si>
  <si>
    <t xml:space="preserve">Moins d'évapotranspiration de la vigne </t>
  </si>
  <si>
    <t>Débourrement-Floraison</t>
  </si>
  <si>
    <t xml:space="preserve">Nouaison-Véraison </t>
  </si>
  <si>
    <t>Maturation</t>
  </si>
  <si>
    <t xml:space="preserve">- ralentissement de la croissance </t>
  </si>
  <si>
    <t xml:space="preserve">- chute de l'apex </t>
  </si>
  <si>
    <t xml:space="preserve">- blocage de maturité </t>
  </si>
  <si>
    <t>sol dit "léger ou filtrant"</t>
  </si>
  <si>
    <t xml:space="preserve">sol dit "lourd" </t>
  </si>
  <si>
    <t>sur le site de Vitival</t>
  </si>
  <si>
    <t xml:space="preserve">*Pour des informations plus détaillées, notamment sur les indicateurs et mesures du statut hydrique de la vigne: consultez les travaux effectués par Jean-Sébastien Reynard et Vivian Zufferey sur la gestion de l'irrigation de la vigne </t>
  </si>
  <si>
    <t xml:space="preserve">Christian Blaser </t>
  </si>
  <si>
    <t>Temps d'arrosage</t>
  </si>
  <si>
    <t>Les avantages du goutte-à-goutte sont multiples comme:</t>
  </si>
  <si>
    <t>Economie d'eau 30-40%</t>
  </si>
  <si>
    <t xml:space="preserve">Absence d'eau sur le feuillage </t>
  </si>
  <si>
    <t>Automatisation facilitée</t>
  </si>
  <si>
    <t>Ferti-irrigation</t>
  </si>
  <si>
    <t xml:space="preserve">Pas d'incidence sur le développement des maladies </t>
  </si>
  <si>
    <t xml:space="preserve">Les encadrés sont à remplir selon vos données. </t>
  </si>
  <si>
    <t xml:space="preserve">Les calculs suivants se basent sur la présentation du système goutte-à-goutte de </t>
  </si>
  <si>
    <t>Les encadrés sont à remplir en fonction de vos données.</t>
  </si>
  <si>
    <t xml:space="preserve">Les encadrés sont à remplir en fonction de vos données. </t>
  </si>
  <si>
    <t xml:space="preserve">Nombre d'heures d'arrosage </t>
  </si>
  <si>
    <t xml:space="preserve">Millésime chaud et sec </t>
  </si>
  <si>
    <t xml:space="preserve">Irrigation plus fréquente </t>
  </si>
  <si>
    <t xml:space="preserve">Irrigation moins fréquente </t>
  </si>
  <si>
    <t xml:space="preserve">Sol peu profond, beaucoup d'éléments grossiers, texture sableuse </t>
  </si>
  <si>
    <t>- le porte greffe</t>
  </si>
  <si>
    <t xml:space="preserve">- le rendement </t>
  </si>
  <si>
    <t xml:space="preserve">- la surface foliaire exposée </t>
  </si>
  <si>
    <t xml:space="preserve">- l'âge de la vigne </t>
  </si>
  <si>
    <t xml:space="preserve">- le type de vin vinifié </t>
  </si>
  <si>
    <t xml:space="preserve">sur </t>
  </si>
  <si>
    <t>mm/ha</t>
  </si>
  <si>
    <t>est comprise entre 3,5 à 4,5 bars</t>
  </si>
  <si>
    <t xml:space="preserve">Efficacité à </t>
  </si>
  <si>
    <t>Bonne efficience de l'eau 90-95%</t>
  </si>
  <si>
    <t>- 30 à 50 mm pour l'aspersion</t>
  </si>
  <si>
    <t xml:space="preserve">- 7 à 15 mm pour le goutte à goutte </t>
  </si>
  <si>
    <t>Feuille temps et volume d'arrosage</t>
  </si>
  <si>
    <t xml:space="preserve">source photo: Agroscope </t>
  </si>
  <si>
    <t>Chute de l'apex = Stress hydrique modéré</t>
  </si>
  <si>
    <t xml:space="preserve">Jaunissement des feuilles adultes = Stress hydrique modéré-fort </t>
  </si>
  <si>
    <t>Chute des feuilles = Stress hydrique sévère</t>
  </si>
  <si>
    <r>
      <t xml:space="preserve">irrigation </t>
    </r>
    <r>
      <rPr>
        <b/>
        <u/>
        <sz val="11"/>
        <color theme="1"/>
        <rFont val="Arial"/>
        <family val="2"/>
      </rPr>
      <t>plus fréquente</t>
    </r>
    <r>
      <rPr>
        <b/>
        <sz val="11"/>
        <color theme="1"/>
        <rFont val="Arial"/>
        <family val="2"/>
      </rPr>
      <t xml:space="preserve"> à plus </t>
    </r>
    <r>
      <rPr>
        <b/>
        <u/>
        <sz val="11"/>
        <color theme="1"/>
        <rFont val="Arial"/>
        <family val="2"/>
      </rPr>
      <t>petit volume d'eau</t>
    </r>
    <r>
      <rPr>
        <b/>
        <sz val="11"/>
        <color theme="1"/>
        <rFont val="Arial"/>
        <family val="2"/>
      </rPr>
      <t xml:space="preserve"> </t>
    </r>
  </si>
  <si>
    <r>
      <t xml:space="preserve">irrigation </t>
    </r>
    <r>
      <rPr>
        <b/>
        <u/>
        <sz val="11"/>
        <color theme="1"/>
        <rFont val="Arial"/>
        <family val="2"/>
      </rPr>
      <t>moins fréquente</t>
    </r>
    <r>
      <rPr>
        <b/>
        <sz val="11"/>
        <color theme="1"/>
        <rFont val="Arial"/>
        <family val="2"/>
      </rPr>
      <t xml:space="preserve"> avec </t>
    </r>
    <r>
      <rPr>
        <b/>
        <u/>
        <sz val="11"/>
        <color theme="1"/>
        <rFont val="Arial"/>
        <family val="2"/>
      </rPr>
      <t>plus de volume d'eau</t>
    </r>
    <r>
      <rPr>
        <b/>
        <sz val="11"/>
        <color theme="1"/>
        <rFont val="Arial"/>
        <family val="2"/>
      </rPr>
      <t xml:space="preserve"> </t>
    </r>
  </si>
  <si>
    <t xml:space="preserve">2) Chambre à pression Scholander qui mesure la force à laquelle la sève est retenue par la vigne </t>
  </si>
  <si>
    <r>
      <rPr>
        <b/>
        <sz val="11"/>
        <color theme="1"/>
        <rFont val="Arial"/>
        <family val="2"/>
      </rPr>
      <t>Comment savoir s'il y a un manque d'eau effectif pour la vigne</t>
    </r>
    <r>
      <rPr>
        <sz val="11"/>
        <color theme="1"/>
        <rFont val="Arial"/>
        <family val="2"/>
      </rPr>
      <t xml:space="preserve"> ?</t>
    </r>
  </si>
  <si>
    <t xml:space="preserve">1) Observation du végétal </t>
  </si>
  <si>
    <t>Le pilotage de l'irrigation dépendra de plusieurs facteurs comme:</t>
  </si>
  <si>
    <t>1) Millésime*</t>
  </si>
  <si>
    <t>2) Stade phénologique de la vigne</t>
  </si>
  <si>
    <t xml:space="preserve">3) Type de sol </t>
  </si>
  <si>
    <t>4) D'autres facteurs sont également à prendre en compte comme:</t>
  </si>
  <si>
    <r>
      <t xml:space="preserve">Les quantités d'eau apportées ne doivent couvrir </t>
    </r>
    <r>
      <rPr>
        <b/>
        <i/>
        <u/>
        <sz val="12"/>
        <color theme="1"/>
        <rFont val="Arial"/>
        <family val="2"/>
      </rPr>
      <t>au maximum</t>
    </r>
    <r>
      <rPr>
        <b/>
        <i/>
        <sz val="12"/>
        <color theme="1"/>
        <rFont val="Arial"/>
        <family val="2"/>
      </rPr>
      <t xml:space="preserve"> que les besoins de 7-10 jours d'eau soit:</t>
    </r>
  </si>
  <si>
    <t>h:min</t>
  </si>
  <si>
    <t xml:space="preserve">Quantité d'eau </t>
  </si>
  <si>
    <r>
      <t>Dispositif (ou surface couverte par l'asperseur) (m</t>
    </r>
    <r>
      <rPr>
        <b/>
        <vertAlign val="superscript"/>
        <sz val="11"/>
        <color theme="1"/>
        <rFont val="Arial"/>
        <family val="2"/>
      </rPr>
      <t>2</t>
    </r>
    <r>
      <rPr>
        <b/>
        <sz val="11"/>
        <color theme="1"/>
        <rFont val="Arial"/>
        <family val="2"/>
      </rPr>
      <t>)</t>
    </r>
  </si>
  <si>
    <r>
      <t>m</t>
    </r>
    <r>
      <rPr>
        <vertAlign val="superscript"/>
        <sz val="11"/>
        <color theme="1"/>
        <rFont val="Arial"/>
        <family val="2"/>
      </rPr>
      <t>2</t>
    </r>
  </si>
  <si>
    <r>
      <rPr>
        <b/>
        <i/>
        <sz val="11"/>
        <color theme="1"/>
        <rFont val="Arial"/>
        <family val="2"/>
      </rPr>
      <t>sur toute la surface</t>
    </r>
    <r>
      <rPr>
        <b/>
        <sz val="11"/>
        <color theme="1"/>
        <rFont val="Arial"/>
        <family val="2"/>
      </rPr>
      <t xml:space="preserve"> </t>
    </r>
  </si>
  <si>
    <r>
      <t>m</t>
    </r>
    <r>
      <rPr>
        <vertAlign val="superscript"/>
        <sz val="11"/>
        <color theme="1"/>
        <rFont val="Arial"/>
        <family val="2"/>
      </rPr>
      <t>3</t>
    </r>
    <r>
      <rPr>
        <sz val="11"/>
        <color theme="1"/>
        <rFont val="Arial"/>
        <family val="2"/>
      </rPr>
      <t>/ha</t>
    </r>
  </si>
  <si>
    <r>
      <t xml:space="preserve">Pour mieux comprendre les calculs des feuilles qui suivent, il </t>
    </r>
    <r>
      <rPr>
        <b/>
        <sz val="11"/>
        <color theme="1"/>
        <rFont val="Arial"/>
        <family val="2"/>
      </rPr>
      <t>faut imaginer que l'aspersion réparti de l'eau sur toute la surface du sol, alors que le goutte-à-goutte concentre l'eau sous le rang</t>
    </r>
    <r>
      <rPr>
        <sz val="11"/>
        <color theme="1"/>
        <rFont val="Arial"/>
        <family val="2"/>
      </rPr>
      <t xml:space="preserve">. On ne peut donc pas raisonner de la même façon en pilotant un arrosage par aspersion qu'un arrosage par goutte-à-goutte. </t>
    </r>
  </si>
  <si>
    <r>
      <t xml:space="preserve">Permet de se rendre compte de la quantité d'eau apportée </t>
    </r>
    <r>
      <rPr>
        <b/>
        <sz val="11"/>
        <color theme="1"/>
        <rFont val="Arial"/>
        <family val="2"/>
      </rPr>
      <t>sur toute la surface</t>
    </r>
    <r>
      <rPr>
        <sz val="11"/>
        <color theme="1"/>
        <rFont val="Arial"/>
        <family val="2"/>
      </rPr>
      <t xml:space="preserve"> </t>
    </r>
  </si>
  <si>
    <r>
      <t xml:space="preserve">Quelques informations de </t>
    </r>
    <r>
      <rPr>
        <b/>
        <sz val="11"/>
        <color theme="1"/>
        <rFont val="Arial"/>
        <family val="2"/>
      </rPr>
      <t>bonnes pratiques viticoles</t>
    </r>
  </si>
  <si>
    <r>
      <rPr>
        <b/>
        <sz val="11"/>
        <color theme="1"/>
        <rFont val="Arial"/>
        <family val="2"/>
      </rPr>
      <t>Aucun stress hydrique</t>
    </r>
    <r>
      <rPr>
        <sz val="11"/>
        <color theme="1"/>
        <rFont val="Arial"/>
        <family val="2"/>
      </rPr>
      <t xml:space="preserve">  pour la mise en place de la surface foliaire et la croissance végétative </t>
    </r>
  </si>
  <si>
    <r>
      <rPr>
        <b/>
        <sz val="11"/>
        <color theme="1"/>
        <rFont val="Arial"/>
        <family val="2"/>
      </rPr>
      <t>Stress hydrique modéré</t>
    </r>
    <r>
      <rPr>
        <sz val="11"/>
        <color theme="1"/>
        <rFont val="Arial"/>
        <family val="2"/>
      </rPr>
      <t xml:space="preserve"> favorable à un arrêt de croissance végétative et au maintient d'une bonne photosynthèse </t>
    </r>
  </si>
  <si>
    <t>très souvent rencontré en Valais</t>
  </si>
  <si>
    <t xml:space="preserve">source photos: Agroscope </t>
  </si>
  <si>
    <t xml:space="preserve">- le cépage </t>
  </si>
  <si>
    <t>Sécurité des installations (ravinement, érosion, pression de travail)</t>
  </si>
  <si>
    <t xml:space="preserve">Ce document sert de support au bon pilotage de l'irrigation et se fait sous la responsabilité unique de l'utilisateur. Une mauvaise utilisation du fichier par l'utilisation de données erronnées ne dépend pas de la responsabilité de l'OVVin. </t>
  </si>
  <si>
    <t>Aspersion</t>
  </si>
  <si>
    <t>- l'enherbement</t>
  </si>
  <si>
    <t xml:space="preserve">Il faut être très vigilant sur la quantité d'eau que l'on utilise lors des pilotages goutte-à-goutte. Une utilisation trop importante de l'eau conduirait à des lixiviations de produits phytosanitaires et d'éléments fertilisants dans le sol (nappe phréatique), pourrait perturber la vie du sol et provoquer des érosions. Les différentes feuilles de ce document sont des outils pour vous aider à piloter au mieux votre irrigation. </t>
  </si>
  <si>
    <t xml:space="preserve">Comment évaluer le niveau de stress hydrique de la vigne ? </t>
  </si>
  <si>
    <t>En général la pression dans le réseau devrait être comprise entre 1,5 - 3 bars</t>
  </si>
  <si>
    <r>
      <t xml:space="preserve">Permet de se rendre compte de la quantité d'eau apportée </t>
    </r>
    <r>
      <rPr>
        <b/>
        <sz val="11"/>
        <color theme="1"/>
        <rFont val="Arial"/>
        <family val="2"/>
      </rPr>
      <t>sous le rang</t>
    </r>
    <r>
      <rPr>
        <sz val="11"/>
        <color theme="1"/>
        <rFont val="Arial"/>
        <family val="2"/>
      </rPr>
      <t xml:space="preserve"> en fonction de </t>
    </r>
    <r>
      <rPr>
        <u/>
        <sz val="11"/>
        <color theme="1"/>
        <rFont val="Arial"/>
        <family val="2"/>
      </rPr>
      <t>votre dispositif</t>
    </r>
    <r>
      <rPr>
        <sz val="11"/>
        <color theme="1"/>
        <rFont val="Arial"/>
        <family val="2"/>
      </rPr>
      <t xml:space="preserve"> (à remplir!)</t>
    </r>
  </si>
  <si>
    <r>
      <t xml:space="preserve">Piloter votre irrigation en fonction du </t>
    </r>
    <r>
      <rPr>
        <b/>
        <sz val="11"/>
        <color theme="1"/>
        <rFont val="Arial"/>
        <family val="2"/>
      </rPr>
      <t>temps d'arrosage</t>
    </r>
    <r>
      <rPr>
        <sz val="11"/>
        <color theme="1"/>
        <rFont val="Arial"/>
        <family val="2"/>
      </rPr>
      <t xml:space="preserve"> ou de la </t>
    </r>
    <r>
      <rPr>
        <b/>
        <sz val="11"/>
        <color theme="1"/>
        <rFont val="Arial"/>
        <family val="2"/>
      </rPr>
      <t>quantité d'eau</t>
    </r>
    <r>
      <rPr>
        <sz val="11"/>
        <color theme="1"/>
        <rFont val="Arial"/>
        <family val="2"/>
      </rPr>
      <t xml:space="preserve"> que l'on souhaite apporter à la parcelle</t>
    </r>
  </si>
  <si>
    <t xml:space="preserve">Pourquoi s'intéresser à comparer le goutte-à-goutte à la traditionnelle aspersion ? </t>
  </si>
  <si>
    <t>La bonne conduite de l'irrigation par goutte-à-goutte passe néanmoins par des bonnes pratiques, qui elles doivent être connues par les vignerons.</t>
  </si>
  <si>
    <t>- arrêt de la croissance de l'apex</t>
  </si>
  <si>
    <t xml:space="preserve">- jaunissement du feuillage </t>
  </si>
  <si>
    <t>- chute des feuilles</t>
  </si>
  <si>
    <r>
      <t>Maintien d'un stress hydrique</t>
    </r>
    <r>
      <rPr>
        <b/>
        <sz val="11"/>
        <color theme="1"/>
        <rFont val="Arial"/>
        <family val="2"/>
      </rPr>
      <t xml:space="preserve"> modéré</t>
    </r>
    <r>
      <rPr>
        <sz val="11"/>
        <color theme="1"/>
        <rFont val="Arial"/>
        <family val="2"/>
      </rPr>
      <t xml:space="preserve"> favorable à l'accumulation des sucres dans les baies et les organes de réserve </t>
    </r>
  </si>
  <si>
    <t xml:space="preserve">Sol profond, peu d'éléments grossiers, texture argileuse </t>
  </si>
  <si>
    <r>
      <t>La quantité d'eau à l'hectare apportée est la même, mais on comprend le phénomène de</t>
    </r>
    <r>
      <rPr>
        <b/>
        <u/>
        <sz val="12"/>
        <color theme="1"/>
        <rFont val="Arial"/>
        <family val="2"/>
      </rPr>
      <t xml:space="preserve"> concentration de l'eau </t>
    </r>
    <r>
      <rPr>
        <b/>
        <sz val="12"/>
        <color theme="1"/>
        <rFont val="Arial"/>
        <family val="2"/>
      </rPr>
      <t>sous le rang.</t>
    </r>
  </si>
  <si>
    <r>
      <t xml:space="preserve">Cette valeur est retenue pour le </t>
    </r>
    <r>
      <rPr>
        <b/>
        <sz val="11"/>
        <color theme="1"/>
        <rFont val="Arial"/>
        <family val="2"/>
      </rPr>
      <t>dimensionnement</t>
    </r>
    <r>
      <rPr>
        <sz val="11"/>
        <color theme="1"/>
        <rFont val="Arial"/>
        <family val="2"/>
      </rPr>
      <t xml:space="preserve"> de l'installation du goutte-à-goutte.</t>
    </r>
  </si>
  <si>
    <r>
      <t xml:space="preserve">Attention donc à ne pas utiliser cette valeur pour le </t>
    </r>
    <r>
      <rPr>
        <b/>
        <sz val="11"/>
        <color theme="1"/>
        <rFont val="Arial"/>
        <family val="2"/>
      </rPr>
      <t>pilotage</t>
    </r>
    <r>
      <rPr>
        <sz val="11"/>
        <color theme="1"/>
        <rFont val="Arial"/>
        <family val="2"/>
      </rPr>
      <t xml:space="preserve"> de votre goutte-à-goutte.</t>
    </r>
  </si>
  <si>
    <t>Efficacité à 90%</t>
  </si>
  <si>
    <t>mm/h rapporté à toute la surface</t>
  </si>
  <si>
    <t>mm/h rapporté à la surface irriguée</t>
  </si>
  <si>
    <t>Quantité d'eau que je souhaite apporter *</t>
  </si>
  <si>
    <r>
      <t>Largeur irriguée (m)</t>
    </r>
    <r>
      <rPr>
        <i/>
        <sz val="11"/>
        <color theme="1"/>
        <rFont val="Arial"/>
        <family val="2"/>
      </rPr>
      <t>(estimation)</t>
    </r>
  </si>
  <si>
    <t>rapporté à toute la surface (comme une pluie)</t>
  </si>
  <si>
    <t>*Un apport d'eau de 1 à 1.5 mm/jour pendant la période végétative est recommandé (en fonction des facteurs cités dans "conseils et astuces").</t>
  </si>
  <si>
    <t>Feuille aspersion</t>
  </si>
  <si>
    <t>Feuille goutte-à-goutte (Gàg)</t>
  </si>
  <si>
    <t>Feuille conseils et astuces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</si>
</sst>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x14ac:knownFonts="1">
    <font>
      <sz val="11"/>
      <color theme="1"/>
      <name val="Calibri"/>
      <family val="2"/>
      <scheme val="minor"/>
    </font>
    <font>
      <b/>
      <sz val="18"/>
      <color theme="1"/>
      <name val="Arial"/>
      <family val="2"/>
    </font>
    <font>
      <u/>
      <sz val="11"/>
      <color theme="10"/>
      <name val="Calibri"/>
      <family val="2"/>
      <scheme val="minor"/>
    </font>
    <font>
      <i/>
      <sz val="9"/>
      <color theme="1"/>
      <name val="Arial"/>
      <family val="2"/>
    </font>
    <font>
      <sz val="11"/>
      <color theme="1"/>
      <name val="Calibri"/>
      <family val="2"/>
      <scheme val="minor"/>
    </font>
    <font>
      <sz val="11"/>
      <color theme="1"/>
      <name val="Arial"/>
      <family val="2"/>
    </font>
    <font>
      <b/>
      <sz val="11"/>
      <color theme="1"/>
      <name val="Arial"/>
      <family val="2"/>
    </font>
    <font>
      <b/>
      <u/>
      <sz val="11"/>
      <color theme="1"/>
      <name val="Arial"/>
      <family val="2"/>
    </font>
    <font>
      <u/>
      <sz val="11"/>
      <color theme="10"/>
      <name val="Arial"/>
      <family val="2"/>
    </font>
    <font>
      <i/>
      <sz val="11"/>
      <color theme="1"/>
      <name val="Arial"/>
      <family val="2"/>
    </font>
    <font>
      <i/>
      <u/>
      <sz val="11"/>
      <color theme="10"/>
      <name val="Arial"/>
      <family val="2"/>
    </font>
    <font>
      <b/>
      <i/>
      <sz val="11"/>
      <color theme="1"/>
      <name val="Arial"/>
      <family val="2"/>
    </font>
    <font>
      <i/>
      <sz val="8"/>
      <color rgb="FF0070C0"/>
      <name val="Arial"/>
      <family val="2"/>
    </font>
    <font>
      <b/>
      <i/>
      <sz val="12"/>
      <color theme="1"/>
      <name val="Arial"/>
      <family val="2"/>
    </font>
    <font>
      <b/>
      <i/>
      <u/>
      <sz val="12"/>
      <color theme="1"/>
      <name val="Arial"/>
      <family val="2"/>
    </font>
    <font>
      <b/>
      <sz val="12"/>
      <color theme="1"/>
      <name val="Arial"/>
      <family val="2"/>
    </font>
    <font>
      <sz val="12"/>
      <color theme="1"/>
      <name val="Arial"/>
      <family val="2"/>
    </font>
    <font>
      <b/>
      <vertAlign val="superscript"/>
      <sz val="11"/>
      <color theme="1"/>
      <name val="Arial"/>
      <family val="2"/>
    </font>
    <font>
      <vertAlign val="superscript"/>
      <sz val="11"/>
      <color theme="1"/>
      <name val="Arial"/>
      <family val="2"/>
    </font>
    <font>
      <sz val="18"/>
      <color theme="1"/>
      <name val="Arial"/>
      <family val="2"/>
    </font>
    <font>
      <b/>
      <u/>
      <sz val="12"/>
      <color theme="1"/>
      <name val="Arial"/>
      <family val="2"/>
    </font>
    <font>
      <b/>
      <sz val="14"/>
      <color theme="1"/>
      <name val="Arial"/>
      <family val="2"/>
    </font>
    <font>
      <b/>
      <sz val="11"/>
      <color theme="0"/>
      <name val="Arial"/>
      <family val="2"/>
    </font>
    <font>
      <u/>
      <sz val="11"/>
      <color theme="1"/>
      <name val="Arial"/>
      <family val="2"/>
    </font>
    <font>
      <sz val="8"/>
      <color theme="1"/>
      <name val="Arial"/>
      <family val="2"/>
    </font>
    <font>
      <i/>
      <sz val="10"/>
      <color theme="1"/>
      <name val="Arial"/>
      <family val="2"/>
    </font>
  </fonts>
  <fills count="21">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2" fillId="0" borderId="0" applyNumberFormat="0" applyFill="0" applyBorder="0" applyAlignment="0" applyProtection="0"/>
    <xf numFmtId="9" fontId="4" fillId="0" borderId="0" applyFont="0" applyFill="0" applyBorder="0" applyAlignment="0" applyProtection="0"/>
  </cellStyleXfs>
  <cellXfs count="218">
    <xf numFmtId="0" fontId="0" fillId="0" borderId="0" xfId="0"/>
    <xf numFmtId="0" fontId="1" fillId="0" borderId="0" xfId="0" applyFont="1"/>
    <xf numFmtId="0" fontId="5" fillId="0" borderId="0" xfId="0" applyFont="1"/>
    <xf numFmtId="0" fontId="5" fillId="0" borderId="0" xfId="0" applyFont="1" applyFill="1"/>
    <xf numFmtId="0" fontId="9" fillId="0" borderId="0" xfId="0" applyFont="1"/>
    <xf numFmtId="0" fontId="10" fillId="0" borderId="0" xfId="1" applyFont="1"/>
    <xf numFmtId="0" fontId="8" fillId="0" borderId="0" xfId="1" applyFont="1"/>
    <xf numFmtId="0" fontId="6" fillId="0" borderId="3" xfId="0" applyFont="1" applyBorder="1"/>
    <xf numFmtId="0" fontId="6" fillId="0" borderId="4" xfId="0" applyFont="1" applyBorder="1"/>
    <xf numFmtId="0" fontId="5" fillId="0" borderId="4" xfId="0" applyFont="1" applyBorder="1"/>
    <xf numFmtId="0" fontId="5" fillId="0" borderId="5" xfId="0" applyFont="1" applyBorder="1"/>
    <xf numFmtId="0" fontId="5" fillId="0" borderId="6" xfId="0" applyFont="1" applyBorder="1"/>
    <xf numFmtId="0" fontId="5" fillId="0" borderId="0" xfId="0" applyFont="1" applyBorder="1"/>
    <xf numFmtId="3" fontId="5" fillId="0" borderId="0" xfId="0" applyNumberFormat="1" applyFont="1" applyBorder="1"/>
    <xf numFmtId="0" fontId="5" fillId="0" borderId="2" xfId="0" applyFont="1" applyBorder="1"/>
    <xf numFmtId="0" fontId="5" fillId="0" borderId="6" xfId="0" applyFont="1" applyFill="1" applyBorder="1"/>
    <xf numFmtId="0" fontId="5" fillId="0" borderId="0" xfId="0" applyFont="1" applyFill="1" applyBorder="1"/>
    <xf numFmtId="3" fontId="5" fillId="0" borderId="0" xfId="0" applyNumberFormat="1" applyFont="1" applyFill="1" applyBorder="1"/>
    <xf numFmtId="0" fontId="5" fillId="2" borderId="0" xfId="0" quotePrefix="1" applyFont="1" applyFill="1" applyBorder="1" applyAlignment="1">
      <alignment horizontal="left"/>
    </xf>
    <xf numFmtId="0" fontId="5" fillId="2" borderId="0" xfId="0" applyFont="1" applyFill="1" applyBorder="1" applyAlignment="1">
      <alignment horizontal="left"/>
    </xf>
    <xf numFmtId="0" fontId="5" fillId="0" borderId="6" xfId="0" quotePrefix="1" applyFont="1" applyFill="1" applyBorder="1" applyAlignment="1">
      <alignment horizontal="left"/>
    </xf>
    <xf numFmtId="0" fontId="5" fillId="0" borderId="0" xfId="0" quotePrefix="1" applyFont="1" applyFill="1" applyBorder="1" applyAlignment="1">
      <alignment horizontal="left"/>
    </xf>
    <xf numFmtId="0" fontId="5" fillId="0" borderId="0" xfId="0" applyFont="1" applyFill="1" applyBorder="1" applyAlignment="1">
      <alignment horizontal="left"/>
    </xf>
    <xf numFmtId="0" fontId="5" fillId="0" borderId="2" xfId="0" applyFont="1" applyFill="1" applyBorder="1"/>
    <xf numFmtId="0" fontId="12" fillId="0" borderId="7" xfId="0" applyFont="1" applyBorder="1" applyAlignment="1">
      <alignment horizontal="left" vertical="top"/>
    </xf>
    <xf numFmtId="0" fontId="5" fillId="0" borderId="8" xfId="0" applyFont="1" applyBorder="1" applyAlignment="1">
      <alignment horizontal="center" vertical="center"/>
    </xf>
    <xf numFmtId="0" fontId="5" fillId="0" borderId="8" xfId="0" applyFont="1" applyBorder="1" applyAlignment="1">
      <alignment horizontal="center" wrapText="1"/>
    </xf>
    <xf numFmtId="0" fontId="5" fillId="0" borderId="9" xfId="0" applyFont="1" applyBorder="1"/>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wrapText="1"/>
    </xf>
    <xf numFmtId="0" fontId="6" fillId="0" borderId="6" xfId="0" applyFont="1" applyBorder="1"/>
    <xf numFmtId="0" fontId="5" fillId="0" borderId="7" xfId="0" applyFont="1" applyBorder="1"/>
    <xf numFmtId="0" fontId="5" fillId="0" borderId="8" xfId="0" applyFont="1" applyBorder="1"/>
    <xf numFmtId="3" fontId="5" fillId="0" borderId="4" xfId="0" applyNumberFormat="1" applyFont="1" applyBorder="1"/>
    <xf numFmtId="0" fontId="9" fillId="7" borderId="0" xfId="0" applyFont="1" applyFill="1" applyBorder="1" applyAlignment="1">
      <alignment vertical="center" wrapText="1"/>
    </xf>
    <xf numFmtId="0" fontId="5" fillId="4" borderId="6" xfId="0" applyFont="1" applyFill="1" applyBorder="1" applyAlignment="1">
      <alignment wrapText="1"/>
    </xf>
    <xf numFmtId="0" fontId="9" fillId="4" borderId="0" xfId="0" applyFont="1" applyFill="1" applyBorder="1" applyAlignment="1">
      <alignment vertical="center" wrapText="1"/>
    </xf>
    <xf numFmtId="0" fontId="8" fillId="0" borderId="0" xfId="1" applyFont="1" applyBorder="1" applyAlignment="1">
      <alignment vertical="center"/>
    </xf>
    <xf numFmtId="0" fontId="5" fillId="0" borderId="0" xfId="0" applyFont="1" applyBorder="1" applyAlignment="1"/>
    <xf numFmtId="0" fontId="6" fillId="0" borderId="0" xfId="0" applyFont="1" applyBorder="1"/>
    <xf numFmtId="0" fontId="5" fillId="3" borderId="6" xfId="0" applyFont="1" applyFill="1" applyBorder="1"/>
    <xf numFmtId="0" fontId="5" fillId="3" borderId="0" xfId="0" applyFont="1" applyFill="1" applyBorder="1"/>
    <xf numFmtId="0" fontId="5" fillId="6" borderId="6" xfId="0" applyFont="1" applyFill="1" applyBorder="1"/>
    <xf numFmtId="0" fontId="5" fillId="6" borderId="0" xfId="0" applyFont="1" applyFill="1" applyBorder="1"/>
    <xf numFmtId="0" fontId="9" fillId="0" borderId="0" xfId="0" applyFont="1" applyBorder="1"/>
    <xf numFmtId="0" fontId="5" fillId="11" borderId="6" xfId="0" applyFont="1" applyFill="1" applyBorder="1"/>
    <xf numFmtId="0" fontId="5" fillId="11" borderId="0" xfId="0" applyFont="1" applyFill="1" applyBorder="1"/>
    <xf numFmtId="0" fontId="5" fillId="8" borderId="6" xfId="0" applyFont="1" applyFill="1" applyBorder="1"/>
    <xf numFmtId="0" fontId="5" fillId="8" borderId="0" xfId="0" applyFont="1" applyFill="1" applyBorder="1"/>
    <xf numFmtId="0" fontId="5" fillId="12" borderId="6" xfId="0" applyFont="1" applyFill="1" applyBorder="1"/>
    <xf numFmtId="0" fontId="5" fillId="12" borderId="0" xfId="0" applyFont="1" applyFill="1" applyBorder="1"/>
    <xf numFmtId="0" fontId="9" fillId="0" borderId="6" xfId="0" quotePrefix="1" applyFont="1" applyBorder="1"/>
    <xf numFmtId="0" fontId="9" fillId="0" borderId="7" xfId="0" applyFont="1" applyBorder="1"/>
    <xf numFmtId="0" fontId="1" fillId="0" borderId="3" xfId="0" applyFont="1" applyBorder="1"/>
    <xf numFmtId="0" fontId="1" fillId="0" borderId="6" xfId="0" applyFont="1" applyBorder="1"/>
    <xf numFmtId="0" fontId="5" fillId="0" borderId="3" xfId="0" applyFont="1" applyBorder="1"/>
    <xf numFmtId="0" fontId="5" fillId="0" borderId="7" xfId="0" applyFont="1" applyFill="1" applyBorder="1"/>
    <xf numFmtId="0" fontId="5" fillId="0" borderId="8" xfId="0" applyFont="1" applyFill="1" applyBorder="1"/>
    <xf numFmtId="0" fontId="5" fillId="0" borderId="8" xfId="0" applyFont="1" applyFill="1" applyBorder="1" applyAlignment="1">
      <alignment horizontal="left"/>
    </xf>
    <xf numFmtId="0" fontId="5" fillId="0" borderId="9" xfId="0" applyFont="1" applyFill="1" applyBorder="1"/>
    <xf numFmtId="0" fontId="11" fillId="0" borderId="6" xfId="0" applyFont="1" applyBorder="1"/>
    <xf numFmtId="0" fontId="15" fillId="0" borderId="11" xfId="0" quotePrefix="1" applyFont="1" applyBorder="1" applyAlignment="1"/>
    <xf numFmtId="0" fontId="15" fillId="0" borderId="12" xfId="0" applyFont="1" applyBorder="1" applyAlignment="1"/>
    <xf numFmtId="0" fontId="16" fillId="0" borderId="12" xfId="0" applyFont="1" applyBorder="1"/>
    <xf numFmtId="0" fontId="16" fillId="0" borderId="13" xfId="0" applyFont="1" applyBorder="1"/>
    <xf numFmtId="0" fontId="16" fillId="0" borderId="0" xfId="0" applyFont="1"/>
    <xf numFmtId="0" fontId="15" fillId="0" borderId="11" xfId="0" quotePrefix="1" applyFont="1" applyBorder="1"/>
    <xf numFmtId="0" fontId="15" fillId="0" borderId="12" xfId="0" applyFont="1" applyBorder="1"/>
    <xf numFmtId="0" fontId="9" fillId="0" borderId="8" xfId="0" applyFont="1" applyFill="1" applyBorder="1"/>
    <xf numFmtId="3" fontId="6" fillId="10" borderId="0" xfId="0" applyNumberFormat="1" applyFont="1" applyFill="1" applyBorder="1" applyAlignment="1" applyProtection="1">
      <alignment vertical="center"/>
    </xf>
    <xf numFmtId="1" fontId="6" fillId="10" borderId="0" xfId="0" applyNumberFormat="1" applyFont="1" applyFill="1" applyBorder="1" applyAlignment="1" applyProtection="1">
      <alignment vertical="center"/>
    </xf>
    <xf numFmtId="0" fontId="5" fillId="0" borderId="0" xfId="0" applyFont="1" applyBorder="1" applyProtection="1"/>
    <xf numFmtId="3" fontId="5" fillId="0" borderId="0" xfId="0" applyNumberFormat="1" applyFont="1" applyProtection="1"/>
    <xf numFmtId="3" fontId="6" fillId="8" borderId="0" xfId="0" applyNumberFormat="1" applyFont="1" applyFill="1" applyProtection="1"/>
    <xf numFmtId="0" fontId="5" fillId="10" borderId="14" xfId="0" applyFont="1" applyFill="1" applyBorder="1"/>
    <xf numFmtId="0" fontId="5" fillId="0" borderId="0" xfId="0" applyFont="1" applyAlignment="1">
      <alignment wrapText="1"/>
    </xf>
    <xf numFmtId="0" fontId="12" fillId="0" borderId="0" xfId="0" applyFont="1" applyBorder="1" applyAlignment="1">
      <alignment horizontal="left" vertical="top"/>
    </xf>
    <xf numFmtId="0" fontId="5" fillId="2" borderId="6" xfId="0" quotePrefix="1" applyFont="1" applyFill="1" applyBorder="1" applyAlignment="1">
      <alignment horizontal="left"/>
    </xf>
    <xf numFmtId="0" fontId="1" fillId="0" borderId="0" xfId="0" applyFont="1" applyProtection="1"/>
    <xf numFmtId="0" fontId="5" fillId="0" borderId="0" xfId="0" applyFont="1" applyProtection="1"/>
    <xf numFmtId="0" fontId="9" fillId="0" borderId="0" xfId="0" applyFont="1" applyProtection="1"/>
    <xf numFmtId="0" fontId="8" fillId="0" borderId="0" xfId="1" applyFont="1" applyProtection="1"/>
    <xf numFmtId="0" fontId="3" fillId="0" borderId="0" xfId="0" applyFont="1" applyAlignment="1" applyProtection="1">
      <alignment wrapText="1"/>
    </xf>
    <xf numFmtId="0" fontId="6" fillId="0" borderId="0" xfId="0" applyFont="1" applyProtection="1"/>
    <xf numFmtId="3" fontId="5" fillId="0" borderId="0" xfId="0" applyNumberFormat="1" applyFont="1" applyBorder="1" applyProtection="1"/>
    <xf numFmtId="0" fontId="6" fillId="3" borderId="0" xfId="0" applyFont="1" applyFill="1" applyProtection="1"/>
    <xf numFmtId="0" fontId="5" fillId="9" borderId="0" xfId="0" applyFont="1" applyFill="1" applyProtection="1"/>
    <xf numFmtId="0" fontId="3" fillId="0" borderId="0" xfId="0" applyFont="1" applyAlignment="1" applyProtection="1">
      <alignment vertical="top" wrapText="1"/>
    </xf>
    <xf numFmtId="0" fontId="5" fillId="0" borderId="0" xfId="0" applyFont="1" applyFill="1" applyProtection="1"/>
    <xf numFmtId="0" fontId="6" fillId="2" borderId="0" xfId="0" applyFont="1" applyFill="1" applyProtection="1"/>
    <xf numFmtId="0" fontId="6" fillId="5" borderId="0" xfId="0" applyFont="1" applyFill="1" applyProtection="1"/>
    <xf numFmtId="0" fontId="6" fillId="0" borderId="0" xfId="0" applyFont="1" applyFill="1" applyProtection="1"/>
    <xf numFmtId="0" fontId="6" fillId="0" borderId="6" xfId="0" applyFont="1" applyBorder="1" applyProtection="1"/>
    <xf numFmtId="0" fontId="6" fillId="0" borderId="0" xfId="0" applyFont="1" applyBorder="1" applyProtection="1"/>
    <xf numFmtId="165" fontId="5" fillId="0" borderId="0" xfId="0" applyNumberFormat="1" applyFont="1" applyFill="1" applyProtection="1"/>
    <xf numFmtId="0" fontId="6" fillId="7" borderId="0" xfId="0" applyFont="1" applyFill="1" applyBorder="1" applyProtection="1"/>
    <xf numFmtId="0" fontId="5" fillId="7" borderId="0" xfId="0" applyFont="1" applyFill="1" applyBorder="1" applyProtection="1"/>
    <xf numFmtId="3" fontId="5" fillId="7" borderId="0" xfId="0" applyNumberFormat="1" applyFont="1" applyFill="1" applyBorder="1" applyProtection="1"/>
    <xf numFmtId="1" fontId="5" fillId="7" borderId="0" xfId="0" applyNumberFormat="1" applyFont="1" applyFill="1" applyBorder="1" applyProtection="1"/>
    <xf numFmtId="0" fontId="6" fillId="16" borderId="0" xfId="0" applyFont="1" applyFill="1" applyProtection="1"/>
    <xf numFmtId="0" fontId="5" fillId="16" borderId="0" xfId="0" applyFont="1" applyFill="1" applyProtection="1"/>
    <xf numFmtId="165" fontId="5" fillId="16" borderId="0" xfId="0" applyNumberFormat="1" applyFont="1" applyFill="1" applyProtection="1"/>
    <xf numFmtId="3" fontId="5" fillId="16" borderId="0" xfId="0" applyNumberFormat="1" applyFont="1" applyFill="1" applyProtection="1"/>
    <xf numFmtId="1" fontId="5" fillId="16" borderId="0" xfId="0" applyNumberFormat="1" applyFont="1" applyFill="1" applyProtection="1"/>
    <xf numFmtId="0" fontId="5" fillId="0" borderId="0" xfId="0" applyFont="1" applyAlignment="1" applyProtection="1">
      <alignment vertical="top"/>
    </xf>
    <xf numFmtId="0" fontId="19" fillId="0" borderId="0" xfId="0" applyFont="1" applyProtection="1"/>
    <xf numFmtId="3" fontId="19" fillId="0" borderId="0" xfId="0" applyNumberFormat="1" applyFont="1" applyProtection="1"/>
    <xf numFmtId="0" fontId="3" fillId="0" borderId="0" xfId="0" applyFont="1" applyProtection="1"/>
    <xf numFmtId="0" fontId="6" fillId="17" borderId="0" xfId="0" applyFont="1" applyFill="1" applyProtection="1"/>
    <xf numFmtId="0" fontId="6" fillId="4" borderId="0" xfId="0" applyFont="1" applyFill="1" applyAlignment="1" applyProtection="1">
      <alignment horizontal="left"/>
    </xf>
    <xf numFmtId="0" fontId="5" fillId="4" borderId="0" xfId="0" applyFont="1" applyFill="1" applyAlignment="1" applyProtection="1">
      <alignment horizontal="left"/>
    </xf>
    <xf numFmtId="9" fontId="6" fillId="0" borderId="0" xfId="2" applyFont="1" applyBorder="1" applyProtection="1"/>
    <xf numFmtId="0" fontId="21" fillId="0" borderId="0" xfId="0" applyFont="1" applyProtection="1"/>
    <xf numFmtId="0" fontId="5" fillId="0" borderId="3" xfId="0" applyFont="1" applyBorder="1" applyProtection="1"/>
    <xf numFmtId="0" fontId="5" fillId="0" borderId="4" xfId="0" applyFont="1" applyBorder="1" applyProtection="1"/>
    <xf numFmtId="3" fontId="5" fillId="0" borderId="4" xfId="0" applyNumberFormat="1" applyFont="1" applyBorder="1" applyProtection="1"/>
    <xf numFmtId="0" fontId="5" fillId="0" borderId="5" xfId="0" applyFont="1" applyBorder="1" applyProtection="1"/>
    <xf numFmtId="0" fontId="5" fillId="0" borderId="6" xfId="0" applyFont="1" applyBorder="1" applyProtection="1"/>
    <xf numFmtId="0" fontId="5" fillId="0" borderId="2" xfId="0" applyFont="1" applyBorder="1" applyProtection="1"/>
    <xf numFmtId="0" fontId="6" fillId="0" borderId="6" xfId="0" applyFont="1" applyBorder="1" applyAlignment="1" applyProtection="1">
      <alignment vertical="center"/>
    </xf>
    <xf numFmtId="0" fontId="5" fillId="0" borderId="0" xfId="0" applyFont="1" applyBorder="1" applyAlignment="1" applyProtection="1">
      <alignment vertical="center"/>
    </xf>
    <xf numFmtId="0" fontId="6" fillId="10" borderId="0" xfId="0" applyFont="1" applyFill="1" applyBorder="1" applyAlignment="1" applyProtection="1">
      <alignment vertical="center"/>
    </xf>
    <xf numFmtId="0" fontId="11" fillId="10" borderId="0" xfId="0" applyFont="1" applyFill="1" applyBorder="1" applyAlignment="1" applyProtection="1">
      <alignment vertical="center"/>
    </xf>
    <xf numFmtId="0" fontId="5" fillId="10" borderId="0" xfId="0" applyFont="1" applyFill="1" applyBorder="1" applyProtection="1"/>
    <xf numFmtId="0" fontId="5" fillId="10" borderId="0" xfId="0" applyFont="1" applyFill="1" applyProtection="1"/>
    <xf numFmtId="0" fontId="5" fillId="0" borderId="0" xfId="0" applyFont="1" applyAlignment="1" applyProtection="1">
      <alignment vertical="center"/>
    </xf>
    <xf numFmtId="0" fontId="5" fillId="0" borderId="7" xfId="0" applyFont="1" applyBorder="1" applyProtection="1"/>
    <xf numFmtId="0" fontId="5" fillId="0" borderId="8" xfId="0" applyFont="1" applyBorder="1" applyProtection="1"/>
    <xf numFmtId="3" fontId="5" fillId="0" borderId="8" xfId="0" applyNumberFormat="1" applyFont="1" applyBorder="1" applyProtection="1"/>
    <xf numFmtId="0" fontId="5" fillId="0" borderId="9" xfId="0" applyFont="1" applyBorder="1" applyProtection="1"/>
    <xf numFmtId="0" fontId="5" fillId="0" borderId="0" xfId="0" applyFont="1" applyFill="1" applyBorder="1" applyProtection="1"/>
    <xf numFmtId="0" fontId="6" fillId="0" borderId="0" xfId="0" applyFont="1" applyBorder="1" applyAlignment="1" applyProtection="1">
      <alignment horizontal="left" wrapText="1"/>
    </xf>
    <xf numFmtId="0" fontId="6" fillId="0" borderId="0" xfId="0" applyFont="1" applyAlignment="1" applyProtection="1">
      <alignment horizontal="center"/>
    </xf>
    <xf numFmtId="0" fontId="15" fillId="0" borderId="0" xfId="0" applyFont="1" applyBorder="1" applyAlignment="1" applyProtection="1">
      <alignment horizontal="left" vertical="center" wrapText="1"/>
    </xf>
    <xf numFmtId="3" fontId="24" fillId="0" borderId="0" xfId="0" applyNumberFormat="1" applyFont="1" applyAlignment="1" applyProtection="1">
      <alignment vertical="center" wrapText="1"/>
    </xf>
    <xf numFmtId="164" fontId="5" fillId="0" borderId="0" xfId="0" applyNumberFormat="1" applyFont="1" applyBorder="1" applyAlignment="1" applyProtection="1">
      <alignment vertical="center"/>
    </xf>
    <xf numFmtId="0" fontId="24" fillId="0" borderId="0" xfId="0" applyFont="1" applyAlignment="1" applyProtection="1">
      <alignment vertical="center" wrapText="1"/>
    </xf>
    <xf numFmtId="164" fontId="6" fillId="8" borderId="0" xfId="0" applyNumberFormat="1" applyFont="1" applyFill="1" applyProtection="1"/>
    <xf numFmtId="164" fontId="6" fillId="8" borderId="0" xfId="0" applyNumberFormat="1" applyFont="1" applyFill="1" applyBorder="1" applyProtection="1"/>
    <xf numFmtId="0" fontId="6" fillId="8" borderId="0" xfId="0" applyFont="1" applyFill="1" applyBorder="1" applyProtection="1"/>
    <xf numFmtId="165" fontId="5" fillId="7" borderId="0" xfId="0" applyNumberFormat="1" applyFont="1" applyFill="1" applyBorder="1" applyProtection="1"/>
    <xf numFmtId="165" fontId="22" fillId="20" borderId="8" xfId="0" applyNumberFormat="1" applyFont="1" applyFill="1" applyBorder="1" applyProtection="1"/>
    <xf numFmtId="0" fontId="22" fillId="20" borderId="8" xfId="0" applyFont="1" applyFill="1" applyBorder="1" applyProtection="1"/>
    <xf numFmtId="0" fontId="6" fillId="12" borderId="0" xfId="0" applyFont="1" applyFill="1" applyBorder="1" applyAlignment="1" applyProtection="1">
      <alignment vertical="center"/>
    </xf>
    <xf numFmtId="3" fontId="5" fillId="0" borderId="1" xfId="0" applyNumberFormat="1" applyFont="1" applyBorder="1" applyAlignment="1" applyProtection="1">
      <alignment horizontal="center" vertical="center"/>
      <protection locked="0"/>
    </xf>
    <xf numFmtId="0" fontId="25" fillId="0" borderId="0" xfId="0" applyFont="1" applyBorder="1" applyProtection="1"/>
    <xf numFmtId="3" fontId="5" fillId="0" borderId="0" xfId="0" applyNumberFormat="1" applyFont="1" applyFill="1" applyBorder="1" applyProtection="1">
      <protection locked="0"/>
    </xf>
    <xf numFmtId="0" fontId="6" fillId="0" borderId="0" xfId="0" applyFont="1" applyFill="1" applyAlignment="1" applyProtection="1">
      <alignment horizontal="left"/>
    </xf>
    <xf numFmtId="0" fontId="5" fillId="0" borderId="1" xfId="0" applyFont="1" applyBorder="1" applyAlignment="1" applyProtection="1">
      <alignment horizontal="center" vertical="center"/>
      <protection locked="0"/>
    </xf>
    <xf numFmtId="0" fontId="5" fillId="0" borderId="0" xfId="0" applyFont="1" applyAlignment="1" applyProtection="1">
      <alignment horizontal="center" vertical="center"/>
    </xf>
    <xf numFmtId="3" fontId="5" fillId="0" borderId="1" xfId="0" applyNumberFormat="1"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0" fontId="5" fillId="0" borderId="0" xfId="0" applyFont="1" applyBorder="1" applyAlignment="1" applyProtection="1">
      <alignment horizontal="right" vertical="center"/>
    </xf>
    <xf numFmtId="20" fontId="6" fillId="12" borderId="0" xfId="0" applyNumberFormat="1" applyFont="1" applyFill="1" applyBorder="1" applyAlignment="1" applyProtection="1">
      <alignment horizontal="center" vertical="center"/>
    </xf>
    <xf numFmtId="0" fontId="5" fillId="0" borderId="15" xfId="0" applyFont="1" applyBorder="1" applyProtection="1"/>
    <xf numFmtId="0" fontId="5" fillId="0" borderId="10" xfId="0" applyFont="1" applyBorder="1" applyAlignment="1" applyProtection="1">
      <alignment vertical="center"/>
    </xf>
    <xf numFmtId="0" fontId="5" fillId="0" borderId="16" xfId="0" applyFont="1" applyBorder="1" applyProtection="1"/>
    <xf numFmtId="0" fontId="5" fillId="0" borderId="10" xfId="0" applyFont="1" applyBorder="1" applyProtection="1"/>
    <xf numFmtId="164" fontId="22" fillId="20" borderId="16" xfId="0" applyNumberFormat="1" applyFont="1" applyFill="1" applyBorder="1" applyProtection="1"/>
    <xf numFmtId="0" fontId="5" fillId="0" borderId="0" xfId="0" applyFont="1" applyFill="1" applyBorder="1" applyAlignment="1" applyProtection="1">
      <alignment vertical="center"/>
    </xf>
    <xf numFmtId="0" fontId="12" fillId="0" borderId="4" xfId="0" applyFont="1" applyBorder="1" applyAlignment="1">
      <alignment horizontal="left" vertical="top"/>
    </xf>
    <xf numFmtId="0" fontId="9" fillId="0" borderId="0" xfId="0" applyFont="1" applyAlignment="1">
      <alignment horizontal="left" wrapText="1"/>
    </xf>
    <xf numFmtId="0" fontId="6" fillId="15" borderId="3" xfId="0" applyFont="1" applyFill="1" applyBorder="1" applyAlignment="1">
      <alignment horizontal="left"/>
    </xf>
    <xf numFmtId="0" fontId="6" fillId="15" borderId="4" xfId="0" applyFont="1" applyFill="1" applyBorder="1" applyAlignment="1">
      <alignment horizontal="left"/>
    </xf>
    <xf numFmtId="0" fontId="6" fillId="14" borderId="7" xfId="0" applyFont="1" applyFill="1" applyBorder="1" applyAlignment="1">
      <alignment horizontal="left"/>
    </xf>
    <xf numFmtId="0" fontId="6" fillId="14" borderId="8" xfId="0" applyFont="1" applyFill="1" applyBorder="1" applyAlignment="1">
      <alignment horizontal="left"/>
    </xf>
    <xf numFmtId="0" fontId="6" fillId="13" borderId="6" xfId="0" applyFont="1" applyFill="1" applyBorder="1" applyAlignment="1">
      <alignment horizontal="left"/>
    </xf>
    <xf numFmtId="0" fontId="6" fillId="13" borderId="0" xfId="0" applyFont="1" applyFill="1" applyBorder="1" applyAlignment="1">
      <alignment horizontal="left"/>
    </xf>
    <xf numFmtId="0" fontId="6" fillId="9" borderId="6" xfId="0" applyFont="1" applyFill="1" applyBorder="1" applyAlignment="1">
      <alignment horizontal="left"/>
    </xf>
    <xf numFmtId="0" fontId="6" fillId="9" borderId="0" xfId="0" applyFont="1" applyFill="1" applyBorder="1" applyAlignment="1">
      <alignment horizontal="left"/>
    </xf>
    <xf numFmtId="0" fontId="5" fillId="15" borderId="4" xfId="0" applyFont="1" applyFill="1" applyBorder="1" applyAlignment="1">
      <alignment horizontal="left"/>
    </xf>
    <xf numFmtId="0" fontId="5" fillId="15" borderId="5" xfId="0" applyFont="1" applyFill="1" applyBorder="1" applyAlignment="1">
      <alignment horizontal="left"/>
    </xf>
    <xf numFmtId="0" fontId="5" fillId="14" borderId="8" xfId="0" applyFont="1" applyFill="1" applyBorder="1" applyAlignment="1">
      <alignment horizontal="left"/>
    </xf>
    <xf numFmtId="0" fontId="5" fillId="14" borderId="9" xfId="0" applyFont="1" applyFill="1" applyBorder="1" applyAlignment="1">
      <alignment horizontal="left"/>
    </xf>
    <xf numFmtId="0" fontId="5" fillId="13" borderId="0" xfId="0" applyFont="1" applyFill="1" applyBorder="1" applyAlignment="1">
      <alignment horizontal="left"/>
    </xf>
    <xf numFmtId="0" fontId="5" fillId="13" borderId="2" xfId="0" applyFont="1" applyFill="1" applyBorder="1" applyAlignment="1">
      <alignment horizontal="left"/>
    </xf>
    <xf numFmtId="0" fontId="5" fillId="9" borderId="0" xfId="0" applyFont="1" applyFill="1" applyBorder="1" applyAlignment="1">
      <alignment horizontal="left"/>
    </xf>
    <xf numFmtId="0" fontId="5" fillId="9" borderId="2" xfId="0" applyFont="1" applyFill="1" applyBorder="1"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10" xfId="0" applyFont="1" applyBorder="1" applyAlignment="1">
      <alignment horizontal="left"/>
    </xf>
    <xf numFmtId="0" fontId="5" fillId="0" borderId="0" xfId="0" applyFont="1" applyAlignment="1">
      <alignment horizontal="left" wrapText="1"/>
    </xf>
    <xf numFmtId="0" fontId="13" fillId="0" borderId="11" xfId="0" applyFont="1" applyBorder="1" applyAlignment="1">
      <alignment horizontal="left"/>
    </xf>
    <xf numFmtId="0" fontId="13" fillId="0" borderId="12" xfId="0" applyFont="1" applyBorder="1" applyAlignment="1">
      <alignment horizontal="left"/>
    </xf>
    <xf numFmtId="0" fontId="5" fillId="11" borderId="0" xfId="0" applyFont="1" applyFill="1" applyBorder="1" applyAlignment="1">
      <alignment horizontal="left"/>
    </xf>
    <xf numFmtId="0" fontId="5" fillId="8" borderId="0" xfId="0" applyFont="1" applyFill="1" applyBorder="1" applyAlignment="1">
      <alignment horizontal="left"/>
    </xf>
    <xf numFmtId="0" fontId="5" fillId="12" borderId="0" xfId="0" applyFont="1" applyFill="1" applyBorder="1" applyAlignment="1">
      <alignment horizontal="left"/>
    </xf>
    <xf numFmtId="0" fontId="5" fillId="3" borderId="0" xfId="0" applyFont="1" applyFill="1" applyBorder="1" applyAlignment="1">
      <alignment horizontal="left"/>
    </xf>
    <xf numFmtId="0" fontId="5" fillId="6" borderId="0" xfId="0" applyFont="1" applyFill="1" applyBorder="1" applyAlignment="1">
      <alignment horizontal="left"/>
    </xf>
    <xf numFmtId="0" fontId="5" fillId="0" borderId="8" xfId="0" applyFont="1" applyBorder="1" applyAlignment="1">
      <alignment horizontal="center"/>
    </xf>
    <xf numFmtId="0" fontId="5" fillId="2" borderId="6" xfId="0" quotePrefix="1" applyFont="1" applyFill="1" applyBorder="1" applyAlignment="1">
      <alignment horizontal="left"/>
    </xf>
    <xf numFmtId="0" fontId="5" fillId="2" borderId="0" xfId="0" quotePrefix="1" applyFont="1" applyFill="1" applyBorder="1" applyAlignment="1">
      <alignment horizontal="left"/>
    </xf>
    <xf numFmtId="0" fontId="5" fillId="2" borderId="0" xfId="0" applyFont="1" applyFill="1" applyBorder="1" applyAlignment="1">
      <alignment horizontal="left"/>
    </xf>
    <xf numFmtId="0" fontId="5" fillId="0" borderId="0" xfId="0" applyFont="1" applyBorder="1" applyAlignment="1">
      <alignment horizontal="center"/>
    </xf>
    <xf numFmtId="0" fontId="5" fillId="0" borderId="2" xfId="0" applyFont="1" applyBorder="1" applyAlignment="1">
      <alignment horizontal="center"/>
    </xf>
    <xf numFmtId="0" fontId="5" fillId="0" borderId="9" xfId="0" applyFont="1" applyBorder="1" applyAlignment="1">
      <alignment horizontal="center"/>
    </xf>
    <xf numFmtId="0" fontId="6" fillId="7"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center" wrapText="1"/>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pplyProtection="1">
      <alignment horizontal="left"/>
    </xf>
    <xf numFmtId="0" fontId="6" fillId="0" borderId="0" xfId="0" applyFont="1" applyBorder="1" applyAlignment="1" applyProtection="1">
      <alignment horizontal="left"/>
    </xf>
    <xf numFmtId="0" fontId="3" fillId="0" borderId="0" xfId="0" applyFont="1" applyAlignment="1" applyProtection="1">
      <alignment horizontal="left" vertical="top" wrapText="1"/>
    </xf>
    <xf numFmtId="0" fontId="15" fillId="0" borderId="0" xfId="0" applyFont="1" applyBorder="1" applyAlignment="1" applyProtection="1">
      <alignment horizontal="left" vertical="center" wrapText="1"/>
    </xf>
    <xf numFmtId="0" fontId="3" fillId="0" borderId="0" xfId="0" applyFont="1" applyAlignment="1" applyProtection="1">
      <alignment horizontal="center" wrapText="1"/>
    </xf>
    <xf numFmtId="0" fontId="6" fillId="19" borderId="0" xfId="0" applyFont="1" applyFill="1" applyAlignment="1" applyProtection="1">
      <alignment horizontal="left"/>
    </xf>
    <xf numFmtId="0" fontId="6" fillId="18" borderId="0" xfId="0" applyFont="1" applyFill="1" applyAlignment="1" applyProtection="1">
      <alignment horizontal="left"/>
    </xf>
    <xf numFmtId="0" fontId="3" fillId="0" borderId="0" xfId="0" applyFont="1" applyAlignment="1" applyProtection="1">
      <alignment horizontal="left" wrapText="1"/>
    </xf>
    <xf numFmtId="0" fontId="6" fillId="0" borderId="6" xfId="0" applyFont="1" applyBorder="1" applyAlignment="1" applyProtection="1">
      <alignment horizontal="left" wrapText="1"/>
    </xf>
    <xf numFmtId="0" fontId="5" fillId="0" borderId="0" xfId="0" applyFont="1" applyAlignment="1" applyProtection="1">
      <alignment horizontal="left" wrapText="1"/>
    </xf>
    <xf numFmtId="0" fontId="5" fillId="7" borderId="6" xfId="0" applyFont="1" applyFill="1" applyBorder="1" applyAlignment="1">
      <alignment vertical="center" wrapText="1"/>
    </xf>
    <xf numFmtId="0" fontId="5" fillId="0" borderId="6" xfId="0" quotePrefix="1" applyFont="1" applyFill="1" applyBorder="1" applyAlignment="1">
      <alignment horizontal="left"/>
    </xf>
    <xf numFmtId="0" fontId="5" fillId="0" borderId="0" xfId="0" quotePrefix="1" applyFont="1" applyFill="1" applyBorder="1" applyAlignment="1">
      <alignment horizontal="left"/>
    </xf>
    <xf numFmtId="0" fontId="5" fillId="0" borderId="0" xfId="0" applyFont="1" applyFill="1" applyBorder="1" applyAlignment="1">
      <alignment horizontal="left"/>
    </xf>
  </cellXfs>
  <cellStyles count="3">
    <cellStyle name="Lien hypertexte" xfId="1" builtinId="8"/>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412750</xdr:colOff>
      <xdr:row>12</xdr:row>
      <xdr:rowOff>63501</xdr:rowOff>
    </xdr:from>
    <xdr:to>
      <xdr:col>3</xdr:col>
      <xdr:colOff>488009</xdr:colOff>
      <xdr:row>21</xdr:row>
      <xdr:rowOff>36025</xdr:rowOff>
    </xdr:to>
    <xdr:pic>
      <xdr:nvPicPr>
        <xdr:cNvPr id="2" name="Image 1"/>
        <xdr:cNvPicPr>
          <a:picLocks noChangeAspect="1"/>
        </xdr:cNvPicPr>
      </xdr:nvPicPr>
      <xdr:blipFill>
        <a:blip xmlns:r="http://schemas.openxmlformats.org/officeDocument/2006/relationships" r:embed="rId1"/>
        <a:stretch>
          <a:fillRect/>
        </a:stretch>
      </xdr:blipFill>
      <xdr:spPr>
        <a:xfrm>
          <a:off x="412750" y="2254251"/>
          <a:ext cx="4457700" cy="1572724"/>
        </a:xfrm>
        <a:prstGeom prst="rect">
          <a:avLst/>
        </a:prstGeom>
      </xdr:spPr>
    </xdr:pic>
    <xdr:clientData/>
  </xdr:twoCellAnchor>
  <xdr:twoCellAnchor editAs="oneCell">
    <xdr:from>
      <xdr:col>5</xdr:col>
      <xdr:colOff>880691</xdr:colOff>
      <xdr:row>23</xdr:row>
      <xdr:rowOff>279636</xdr:rowOff>
    </xdr:from>
    <xdr:to>
      <xdr:col>13</xdr:col>
      <xdr:colOff>504577</xdr:colOff>
      <xdr:row>34</xdr:row>
      <xdr:rowOff>26968</xdr:rowOff>
    </xdr:to>
    <xdr:pic>
      <xdr:nvPicPr>
        <xdr:cNvPr id="3" name="Image 2"/>
        <xdr:cNvPicPr>
          <a:picLocks noChangeAspect="1"/>
        </xdr:cNvPicPr>
      </xdr:nvPicPr>
      <xdr:blipFill>
        <a:blip xmlns:r="http://schemas.openxmlformats.org/officeDocument/2006/relationships" r:embed="rId2"/>
        <a:stretch>
          <a:fillRect/>
        </a:stretch>
      </xdr:blipFill>
      <xdr:spPr>
        <a:xfrm>
          <a:off x="6352666" y="5108772"/>
          <a:ext cx="6279092" cy="1958073"/>
        </a:xfrm>
        <a:prstGeom prst="rect">
          <a:avLst/>
        </a:prstGeom>
      </xdr:spPr>
    </xdr:pic>
    <xdr:clientData/>
  </xdr:twoCellAnchor>
  <xdr:twoCellAnchor editAs="oneCell">
    <xdr:from>
      <xdr:col>9</xdr:col>
      <xdr:colOff>273050</xdr:colOff>
      <xdr:row>2</xdr:row>
      <xdr:rowOff>127000</xdr:rowOff>
    </xdr:from>
    <xdr:to>
      <xdr:col>12</xdr:col>
      <xdr:colOff>250267</xdr:colOff>
      <xdr:row>21</xdr:row>
      <xdr:rowOff>88900</xdr:rowOff>
    </xdr:to>
    <xdr:pic>
      <xdr:nvPicPr>
        <xdr:cNvPr id="4" name="Image 3"/>
        <xdr:cNvPicPr>
          <a:picLocks noChangeAspect="1"/>
        </xdr:cNvPicPr>
      </xdr:nvPicPr>
      <xdr:blipFill>
        <a:blip xmlns:r="http://schemas.openxmlformats.org/officeDocument/2006/relationships" r:embed="rId3"/>
        <a:stretch>
          <a:fillRect/>
        </a:stretch>
      </xdr:blipFill>
      <xdr:spPr>
        <a:xfrm>
          <a:off x="9112250" y="304800"/>
          <a:ext cx="2450830" cy="3340100"/>
        </a:xfrm>
        <a:prstGeom prst="rect">
          <a:avLst/>
        </a:prstGeom>
      </xdr:spPr>
    </xdr:pic>
    <xdr:clientData/>
  </xdr:twoCellAnchor>
  <xdr:twoCellAnchor editAs="oneCell">
    <xdr:from>
      <xdr:col>5</xdr:col>
      <xdr:colOff>393700</xdr:colOff>
      <xdr:row>2</xdr:row>
      <xdr:rowOff>158749</xdr:rowOff>
    </xdr:from>
    <xdr:to>
      <xdr:col>8</xdr:col>
      <xdr:colOff>165884</xdr:colOff>
      <xdr:row>21</xdr:row>
      <xdr:rowOff>31749</xdr:rowOff>
    </xdr:to>
    <xdr:pic>
      <xdr:nvPicPr>
        <xdr:cNvPr id="5" name="Image 4"/>
        <xdr:cNvPicPr>
          <a:picLocks noChangeAspect="1"/>
        </xdr:cNvPicPr>
      </xdr:nvPicPr>
      <xdr:blipFill>
        <a:blip xmlns:r="http://schemas.openxmlformats.org/officeDocument/2006/relationships" r:embed="rId4"/>
        <a:stretch>
          <a:fillRect/>
        </a:stretch>
      </xdr:blipFill>
      <xdr:spPr>
        <a:xfrm>
          <a:off x="5867400" y="336549"/>
          <a:ext cx="2438400" cy="3251200"/>
        </a:xfrm>
        <a:prstGeom prst="rect">
          <a:avLst/>
        </a:prstGeom>
      </xdr:spPr>
    </xdr:pic>
    <xdr:clientData/>
  </xdr:twoCellAnchor>
  <xdr:twoCellAnchor>
    <xdr:from>
      <xdr:col>4</xdr:col>
      <xdr:colOff>342900</xdr:colOff>
      <xdr:row>15</xdr:row>
      <xdr:rowOff>146050</xdr:rowOff>
    </xdr:from>
    <xdr:to>
      <xdr:col>5</xdr:col>
      <xdr:colOff>114300</xdr:colOff>
      <xdr:row>17</xdr:row>
      <xdr:rowOff>158750</xdr:rowOff>
    </xdr:to>
    <xdr:sp macro="" textlink="">
      <xdr:nvSpPr>
        <xdr:cNvPr id="6" name="Flèche droite 5"/>
        <xdr:cNvSpPr/>
      </xdr:nvSpPr>
      <xdr:spPr>
        <a:xfrm>
          <a:off x="5054600" y="2889250"/>
          <a:ext cx="533400" cy="3810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CH" sz="1100"/>
        </a:p>
      </xdr:txBody>
    </xdr:sp>
    <xdr:clientData/>
  </xdr:twoCellAnchor>
  <xdr:twoCellAnchor>
    <xdr:from>
      <xdr:col>8</xdr:col>
      <xdr:colOff>412750</xdr:colOff>
      <xdr:row>15</xdr:row>
      <xdr:rowOff>120650</xdr:rowOff>
    </xdr:from>
    <xdr:to>
      <xdr:col>9</xdr:col>
      <xdr:colOff>184150</xdr:colOff>
      <xdr:row>17</xdr:row>
      <xdr:rowOff>133350</xdr:rowOff>
    </xdr:to>
    <xdr:sp macro="" textlink="">
      <xdr:nvSpPr>
        <xdr:cNvPr id="7" name="Flèche droite 6"/>
        <xdr:cNvSpPr/>
      </xdr:nvSpPr>
      <xdr:spPr>
        <a:xfrm>
          <a:off x="8489950" y="2863850"/>
          <a:ext cx="533400" cy="3810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313971</xdr:colOff>
      <xdr:row>16</xdr:row>
      <xdr:rowOff>180724</xdr:rowOff>
    </xdr:from>
    <xdr:to>
      <xdr:col>2</xdr:col>
      <xdr:colOff>715635</xdr:colOff>
      <xdr:row>25</xdr:row>
      <xdr:rowOff>151191</xdr:rowOff>
    </xdr:to>
    <xdr:grpSp>
      <xdr:nvGrpSpPr>
        <xdr:cNvPr id="6" name="Groupe 5"/>
        <xdr:cNvGrpSpPr/>
      </xdr:nvGrpSpPr>
      <xdr:grpSpPr>
        <a:xfrm>
          <a:off x="313971" y="3345645"/>
          <a:ext cx="3657299" cy="1895625"/>
          <a:chOff x="2952749" y="5257801"/>
          <a:chExt cx="3778251" cy="1955799"/>
        </a:xfrm>
      </xdr:grpSpPr>
      <xdr:sp macro="" textlink="">
        <xdr:nvSpPr>
          <xdr:cNvPr id="3" name="Organigramme : Disque magnétique 2"/>
          <xdr:cNvSpPr/>
        </xdr:nvSpPr>
        <xdr:spPr>
          <a:xfrm>
            <a:off x="3575050" y="7048500"/>
            <a:ext cx="3155950" cy="165100"/>
          </a:xfrm>
          <a:prstGeom prst="flowChartMagneticDisk">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4" name="Organigramme : Disque magnétique 3"/>
          <xdr:cNvSpPr/>
        </xdr:nvSpPr>
        <xdr:spPr>
          <a:xfrm>
            <a:off x="3619500" y="6394450"/>
            <a:ext cx="933450" cy="584200"/>
          </a:xfrm>
          <a:prstGeom prst="flowChartMagneticDisk">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pic>
        <xdr:nvPicPr>
          <xdr:cNvPr id="5" name="Image 4"/>
          <xdr:cNvPicPr>
            <a:picLocks noChangeAspect="1"/>
          </xdr:cNvPicPr>
        </xdr:nvPicPr>
        <xdr:blipFill rotWithShape="1">
          <a:blip xmlns:r="http://schemas.openxmlformats.org/officeDocument/2006/relationships" r:embed="rId1"/>
          <a:srcRect l="1309"/>
          <a:stretch/>
        </xdr:blipFill>
        <xdr:spPr>
          <a:xfrm>
            <a:off x="2952749" y="5257801"/>
            <a:ext cx="2393657" cy="1054100"/>
          </a:xfrm>
          <a:prstGeom prst="rect">
            <a:avLst/>
          </a:prstGeom>
        </xdr:spPr>
      </xdr:pic>
    </xdr:grpSp>
    <xdr:clientData/>
  </xdr:twoCellAnchor>
  <xdr:twoCellAnchor>
    <xdr:from>
      <xdr:col>4</xdr:col>
      <xdr:colOff>1028095</xdr:colOff>
      <xdr:row>21</xdr:row>
      <xdr:rowOff>0</xdr:rowOff>
    </xdr:from>
    <xdr:to>
      <xdr:col>14</xdr:col>
      <xdr:colOff>6350</xdr:colOff>
      <xdr:row>23</xdr:row>
      <xdr:rowOff>50800</xdr:rowOff>
    </xdr:to>
    <xdr:grpSp>
      <xdr:nvGrpSpPr>
        <xdr:cNvPr id="10" name="Groupe 9"/>
        <xdr:cNvGrpSpPr/>
      </xdr:nvGrpSpPr>
      <xdr:grpSpPr>
        <a:xfrm>
          <a:off x="5664603" y="4102302"/>
          <a:ext cx="6598255" cy="443895"/>
          <a:chOff x="8616950" y="6013450"/>
          <a:chExt cx="7023100" cy="600075"/>
        </a:xfrm>
      </xdr:grpSpPr>
      <xdr:sp macro="" textlink="">
        <xdr:nvSpPr>
          <xdr:cNvPr id="7" name="Rectangle 6"/>
          <xdr:cNvSpPr/>
        </xdr:nvSpPr>
        <xdr:spPr>
          <a:xfrm>
            <a:off x="8616950" y="6013450"/>
            <a:ext cx="7023100" cy="463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xnSp macro="">
        <xdr:nvCxnSpPr>
          <xdr:cNvPr id="9" name="Connecteur en angle 8"/>
          <xdr:cNvCxnSpPr/>
        </xdr:nvCxnSpPr>
        <xdr:spPr>
          <a:xfrm>
            <a:off x="11049000" y="6477000"/>
            <a:ext cx="462606" cy="136525"/>
          </a:xfrm>
          <a:prstGeom prst="bentConnector3">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1943504</xdr:colOff>
      <xdr:row>20</xdr:row>
      <xdr:rowOff>200479</xdr:rowOff>
    </xdr:from>
    <xdr:to>
      <xdr:col>1</xdr:col>
      <xdr:colOff>209954</xdr:colOff>
      <xdr:row>22</xdr:row>
      <xdr:rowOff>151191</xdr:rowOff>
    </xdr:to>
    <xdr:sp macro="" textlink="">
      <xdr:nvSpPr>
        <xdr:cNvPr id="11" name="Flèche gauche 10"/>
        <xdr:cNvSpPr/>
      </xdr:nvSpPr>
      <xdr:spPr>
        <a:xfrm rot="19792831">
          <a:off x="1943504" y="4201987"/>
          <a:ext cx="806450" cy="37404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CH"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214923</xdr:colOff>
      <xdr:row>19</xdr:row>
      <xdr:rowOff>107462</xdr:rowOff>
    </xdr:from>
    <xdr:to>
      <xdr:col>3</xdr:col>
      <xdr:colOff>107462</xdr:colOff>
      <xdr:row>29</xdr:row>
      <xdr:rowOff>156308</xdr:rowOff>
    </xdr:to>
    <xdr:grpSp>
      <xdr:nvGrpSpPr>
        <xdr:cNvPr id="2" name="Groupe 1"/>
        <xdr:cNvGrpSpPr/>
      </xdr:nvGrpSpPr>
      <xdr:grpSpPr>
        <a:xfrm>
          <a:off x="214923" y="3673900"/>
          <a:ext cx="3589457" cy="1788572"/>
          <a:chOff x="2952749" y="5257801"/>
          <a:chExt cx="3778251" cy="1955799"/>
        </a:xfrm>
      </xdr:grpSpPr>
      <xdr:sp macro="" textlink="">
        <xdr:nvSpPr>
          <xdr:cNvPr id="3" name="Organigramme : Disque magnétique 2"/>
          <xdr:cNvSpPr/>
        </xdr:nvSpPr>
        <xdr:spPr>
          <a:xfrm>
            <a:off x="3575050" y="7048500"/>
            <a:ext cx="3155950" cy="165100"/>
          </a:xfrm>
          <a:prstGeom prst="flowChartMagneticDisk">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sp macro="" textlink="">
        <xdr:nvSpPr>
          <xdr:cNvPr id="4" name="Organigramme : Disque magnétique 3"/>
          <xdr:cNvSpPr/>
        </xdr:nvSpPr>
        <xdr:spPr>
          <a:xfrm>
            <a:off x="3619500" y="6394450"/>
            <a:ext cx="933450" cy="584200"/>
          </a:xfrm>
          <a:prstGeom prst="flowChartMagneticDisk">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pic>
        <xdr:nvPicPr>
          <xdr:cNvPr id="5" name="Image 4"/>
          <xdr:cNvPicPr>
            <a:picLocks noChangeAspect="1"/>
          </xdr:cNvPicPr>
        </xdr:nvPicPr>
        <xdr:blipFill rotWithShape="1">
          <a:blip xmlns:r="http://schemas.openxmlformats.org/officeDocument/2006/relationships" r:embed="rId1"/>
          <a:srcRect l="1309"/>
          <a:stretch/>
        </xdr:blipFill>
        <xdr:spPr>
          <a:xfrm>
            <a:off x="2952749" y="5257801"/>
            <a:ext cx="2393657" cy="1054100"/>
          </a:xfrm>
          <a:prstGeom prst="rect">
            <a:avLst/>
          </a:prstGeom>
        </xdr:spPr>
      </xdr:pic>
    </xdr:grpSp>
    <xdr:clientData/>
  </xdr:twoCellAnchor>
  <xdr:twoCellAnchor>
    <xdr:from>
      <xdr:col>3</xdr:col>
      <xdr:colOff>4397</xdr:colOff>
      <xdr:row>26</xdr:row>
      <xdr:rowOff>95249</xdr:rowOff>
    </xdr:from>
    <xdr:to>
      <xdr:col>3</xdr:col>
      <xdr:colOff>810847</xdr:colOff>
      <xdr:row>28</xdr:row>
      <xdr:rowOff>107949</xdr:rowOff>
    </xdr:to>
    <xdr:sp macro="" textlink="">
      <xdr:nvSpPr>
        <xdr:cNvPr id="7" name="Flèche gauche 6"/>
        <xdr:cNvSpPr/>
      </xdr:nvSpPr>
      <xdr:spPr>
        <a:xfrm rot="19792831">
          <a:off x="3697166" y="5468326"/>
          <a:ext cx="806450" cy="364392"/>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itival.ch/media/document/0/reunion-vitival-novembre-2022-reynardjs-1.pdf" TargetMode="External"/><Relationship Id="rId1" Type="http://schemas.openxmlformats.org/officeDocument/2006/relationships/hyperlink" Target="https://www.vs.ch/web/sca/etude-des-terroir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vitival.ch/media/document/0/cours-vitival-gag-15.11.22.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vitival.ch/media/document/0/cours-vitival-gag-15.11.2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65" workbookViewId="0">
      <selection activeCell="G14" sqref="G14"/>
    </sheetView>
  </sheetViews>
  <sheetFormatPr baseColWidth="10" defaultRowHeight="14" x14ac:dyDescent="0.3"/>
  <cols>
    <col min="1" max="1" width="2.7265625" style="2" customWidth="1"/>
    <col min="2" max="2" width="14.7265625" style="2" customWidth="1"/>
    <col min="3" max="3" width="17.453125" style="2" customWidth="1"/>
    <col min="4" max="4" width="14.453125" style="2" customWidth="1"/>
    <col min="5" max="5" width="10.90625" style="2" customWidth="1"/>
    <col min="6" max="13" width="10.90625" style="2"/>
    <col min="14" max="14" width="27.36328125" style="2" customWidth="1"/>
    <col min="15" max="15" width="22.453125" style="2" customWidth="1"/>
    <col min="16" max="16384" width="10.90625" style="2"/>
  </cols>
  <sheetData>
    <row r="1" spans="1:13" ht="23" x14ac:dyDescent="0.5">
      <c r="B1" s="1" t="s">
        <v>102</v>
      </c>
      <c r="C1" s="1"/>
      <c r="D1" s="1"/>
      <c r="E1" s="1"/>
      <c r="F1" s="1"/>
      <c r="G1" s="1"/>
      <c r="H1" s="1"/>
      <c r="I1" s="1"/>
    </row>
    <row r="3" spans="1:13" x14ac:dyDescent="0.3">
      <c r="B3" s="179" t="s">
        <v>36</v>
      </c>
      <c r="C3" s="179"/>
      <c r="D3" s="179"/>
      <c r="E3" s="179"/>
      <c r="F3" s="179"/>
      <c r="G3" s="179"/>
    </row>
    <row r="5" spans="1:13" x14ac:dyDescent="0.3">
      <c r="A5" s="75"/>
      <c r="B5" s="182" t="s">
        <v>37</v>
      </c>
      <c r="C5" s="179"/>
      <c r="D5" s="179"/>
      <c r="E5" s="179"/>
      <c r="F5" s="179"/>
    </row>
    <row r="6" spans="1:13" x14ac:dyDescent="0.3">
      <c r="A6" s="75"/>
      <c r="B6" s="182" t="s">
        <v>60</v>
      </c>
      <c r="C6" s="179"/>
      <c r="D6" s="179"/>
      <c r="E6" s="179"/>
      <c r="F6" s="179"/>
    </row>
    <row r="7" spans="1:13" x14ac:dyDescent="0.3">
      <c r="A7" s="75"/>
      <c r="B7" s="182" t="s">
        <v>38</v>
      </c>
      <c r="C7" s="179"/>
      <c r="D7" s="179"/>
      <c r="E7" s="179"/>
      <c r="F7" s="179"/>
    </row>
    <row r="8" spans="1:13" x14ac:dyDescent="0.3">
      <c r="A8" s="75"/>
      <c r="B8" s="182" t="s">
        <v>41</v>
      </c>
      <c r="C8" s="179"/>
      <c r="D8" s="179"/>
      <c r="E8" s="179"/>
      <c r="F8" s="179"/>
    </row>
    <row r="9" spans="1:13" x14ac:dyDescent="0.3">
      <c r="A9" s="75"/>
      <c r="B9" s="182" t="s">
        <v>93</v>
      </c>
      <c r="C9" s="179"/>
      <c r="D9" s="179"/>
      <c r="E9" s="179"/>
      <c r="F9" s="179"/>
    </row>
    <row r="10" spans="1:13" x14ac:dyDescent="0.3">
      <c r="A10" s="75"/>
      <c r="B10" s="182" t="s">
        <v>39</v>
      </c>
      <c r="C10" s="179"/>
      <c r="D10" s="179"/>
      <c r="E10" s="179"/>
      <c r="F10" s="179"/>
    </row>
    <row r="11" spans="1:13" x14ac:dyDescent="0.3">
      <c r="A11" s="75"/>
      <c r="B11" s="182" t="s">
        <v>40</v>
      </c>
      <c r="C11" s="179"/>
      <c r="D11" s="179"/>
      <c r="E11" s="179"/>
      <c r="F11" s="179"/>
    </row>
    <row r="12" spans="1:13" ht="16" customHeight="1" x14ac:dyDescent="0.3"/>
    <row r="13" spans="1:13" ht="13.5" customHeight="1" x14ac:dyDescent="0.3">
      <c r="B13" s="183" t="s">
        <v>103</v>
      </c>
      <c r="C13" s="183"/>
      <c r="D13" s="183"/>
      <c r="E13" s="183"/>
      <c r="F13" s="183"/>
      <c r="G13" s="183"/>
      <c r="H13" s="183"/>
      <c r="I13" s="183"/>
      <c r="J13" s="183"/>
      <c r="K13" s="183"/>
      <c r="L13" s="183"/>
      <c r="M13" s="183"/>
    </row>
    <row r="14" spans="1:13" x14ac:dyDescent="0.3">
      <c r="B14" s="76"/>
      <c r="C14" s="76"/>
      <c r="D14" s="76"/>
      <c r="E14" s="76"/>
      <c r="F14" s="76"/>
      <c r="G14" s="76"/>
      <c r="H14" s="76"/>
      <c r="I14" s="76"/>
      <c r="J14" s="76"/>
      <c r="K14" s="76"/>
      <c r="L14" s="76"/>
      <c r="M14" s="76"/>
    </row>
    <row r="16" spans="1:13" x14ac:dyDescent="0.3">
      <c r="B16" s="181" t="s">
        <v>85</v>
      </c>
      <c r="C16" s="181"/>
      <c r="D16" s="181"/>
      <c r="E16" s="181"/>
      <c r="F16" s="181"/>
      <c r="G16" s="181"/>
      <c r="H16" s="181"/>
      <c r="I16" s="181"/>
      <c r="J16" s="181"/>
      <c r="K16" s="181"/>
      <c r="L16" s="181"/>
      <c r="M16" s="181"/>
    </row>
    <row r="17" spans="2:14" ht="32" customHeight="1" x14ac:dyDescent="0.3">
      <c r="B17" s="181"/>
      <c r="C17" s="181"/>
      <c r="D17" s="181"/>
      <c r="E17" s="181"/>
      <c r="F17" s="181"/>
      <c r="G17" s="181"/>
      <c r="H17" s="181"/>
      <c r="I17" s="181"/>
      <c r="J17" s="181"/>
      <c r="K17" s="181"/>
      <c r="L17" s="181"/>
      <c r="M17" s="181"/>
    </row>
    <row r="19" spans="2:14" x14ac:dyDescent="0.3">
      <c r="B19" s="180" t="s">
        <v>97</v>
      </c>
      <c r="C19" s="180"/>
      <c r="D19" s="180"/>
      <c r="E19" s="180"/>
      <c r="F19" s="180"/>
      <c r="G19" s="180"/>
      <c r="H19" s="180"/>
      <c r="I19" s="180"/>
      <c r="J19" s="180"/>
      <c r="K19" s="180"/>
      <c r="L19" s="180"/>
      <c r="M19" s="180"/>
    </row>
    <row r="20" spans="2:14" x14ac:dyDescent="0.3">
      <c r="B20" s="180"/>
      <c r="C20" s="180"/>
      <c r="D20" s="180"/>
      <c r="E20" s="180"/>
      <c r="F20" s="180"/>
      <c r="G20" s="180"/>
      <c r="H20" s="180"/>
      <c r="I20" s="180"/>
      <c r="J20" s="180"/>
      <c r="K20" s="180"/>
      <c r="L20" s="180"/>
      <c r="M20" s="180"/>
    </row>
    <row r="21" spans="2:14" x14ac:dyDescent="0.3">
      <c r="B21" s="180"/>
      <c r="C21" s="180"/>
      <c r="D21" s="180"/>
      <c r="E21" s="180"/>
      <c r="F21" s="180"/>
      <c r="G21" s="180"/>
      <c r="H21" s="180"/>
      <c r="I21" s="180"/>
      <c r="J21" s="180"/>
      <c r="K21" s="180"/>
      <c r="L21" s="180"/>
      <c r="M21" s="180"/>
    </row>
    <row r="22" spans="2:14" x14ac:dyDescent="0.3">
      <c r="B22" s="180"/>
      <c r="C22" s="180"/>
      <c r="D22" s="180"/>
      <c r="E22" s="180"/>
      <c r="F22" s="180"/>
      <c r="G22" s="180"/>
      <c r="H22" s="180"/>
      <c r="I22" s="180"/>
      <c r="J22" s="180"/>
      <c r="K22" s="180"/>
      <c r="L22" s="180"/>
      <c r="M22" s="180"/>
    </row>
    <row r="23" spans="2:14" ht="14.5" thickBot="1" x14ac:dyDescent="0.35"/>
    <row r="24" spans="2:14" x14ac:dyDescent="0.3">
      <c r="B24" s="163" t="s">
        <v>121</v>
      </c>
      <c r="C24" s="164"/>
      <c r="D24" s="164"/>
      <c r="E24" s="164"/>
      <c r="F24" s="171" t="s">
        <v>87</v>
      </c>
      <c r="G24" s="171"/>
      <c r="H24" s="171"/>
      <c r="I24" s="171"/>
      <c r="J24" s="171"/>
      <c r="K24" s="171"/>
      <c r="L24" s="171"/>
      <c r="M24" s="171"/>
      <c r="N24" s="172"/>
    </row>
    <row r="25" spans="2:14" x14ac:dyDescent="0.3">
      <c r="B25" s="169" t="s">
        <v>120</v>
      </c>
      <c r="C25" s="170"/>
      <c r="D25" s="170"/>
      <c r="E25" s="170"/>
      <c r="F25" s="177" t="s">
        <v>100</v>
      </c>
      <c r="G25" s="177"/>
      <c r="H25" s="177"/>
      <c r="I25" s="177"/>
      <c r="J25" s="177"/>
      <c r="K25" s="177"/>
      <c r="L25" s="177"/>
      <c r="M25" s="177"/>
      <c r="N25" s="178"/>
    </row>
    <row r="26" spans="2:14" x14ac:dyDescent="0.3">
      <c r="B26" s="167" t="s">
        <v>119</v>
      </c>
      <c r="C26" s="168"/>
      <c r="D26" s="168"/>
      <c r="E26" s="168"/>
      <c r="F26" s="175" t="s">
        <v>86</v>
      </c>
      <c r="G26" s="175"/>
      <c r="H26" s="175"/>
      <c r="I26" s="175"/>
      <c r="J26" s="175"/>
      <c r="K26" s="175"/>
      <c r="L26" s="175"/>
      <c r="M26" s="175"/>
      <c r="N26" s="176"/>
    </row>
    <row r="27" spans="2:14" ht="14.5" thickBot="1" x14ac:dyDescent="0.35">
      <c r="B27" s="165" t="s">
        <v>63</v>
      </c>
      <c r="C27" s="166"/>
      <c r="D27" s="166"/>
      <c r="E27" s="166"/>
      <c r="F27" s="173" t="s">
        <v>101</v>
      </c>
      <c r="G27" s="173"/>
      <c r="H27" s="173"/>
      <c r="I27" s="173"/>
      <c r="J27" s="173"/>
      <c r="K27" s="173"/>
      <c r="L27" s="173"/>
      <c r="M27" s="173"/>
      <c r="N27" s="174"/>
    </row>
    <row r="30" spans="2:14" ht="14.5" customHeight="1" x14ac:dyDescent="0.3">
      <c r="B30" s="162" t="s">
        <v>94</v>
      </c>
      <c r="C30" s="162"/>
      <c r="D30" s="162"/>
      <c r="E30" s="162"/>
      <c r="F30" s="162"/>
      <c r="G30" s="162"/>
      <c r="H30" s="162"/>
      <c r="I30" s="162"/>
      <c r="J30" s="162"/>
    </row>
    <row r="31" spans="2:14" x14ac:dyDescent="0.3">
      <c r="B31" s="162"/>
      <c r="C31" s="162"/>
      <c r="D31" s="162"/>
      <c r="E31" s="162"/>
      <c r="F31" s="162"/>
      <c r="G31" s="162"/>
      <c r="H31" s="162"/>
      <c r="I31" s="162"/>
      <c r="J31" s="162"/>
    </row>
  </sheetData>
  <sheetProtection algorithmName="SHA-512" hashValue="szI+sCv8klov6cPw5tZf0Gz36ZB05CZ+HelmE+kJB8oA7s6rfggCXTCXDvKUXmCeQgdYpV8IAzkKMVjYiP04Mw==" saltValue="H26UKaHDLFWbA5QU3j7eNg==" spinCount="100000" sheet="1" objects="1" scenarios="1"/>
  <mergeCells count="20">
    <mergeCell ref="B3:G3"/>
    <mergeCell ref="B19:M22"/>
    <mergeCell ref="B16:M17"/>
    <mergeCell ref="B11:F11"/>
    <mergeCell ref="B10:F10"/>
    <mergeCell ref="B9:F9"/>
    <mergeCell ref="B8:F8"/>
    <mergeCell ref="B7:F7"/>
    <mergeCell ref="B13:M13"/>
    <mergeCell ref="B6:F6"/>
    <mergeCell ref="B5:F5"/>
    <mergeCell ref="B30:J31"/>
    <mergeCell ref="B24:E24"/>
    <mergeCell ref="B27:E27"/>
    <mergeCell ref="B26:E26"/>
    <mergeCell ref="B25:E25"/>
    <mergeCell ref="F24:N24"/>
    <mergeCell ref="F27:N27"/>
    <mergeCell ref="F26:N26"/>
    <mergeCell ref="F25:N25"/>
  </mergeCells>
  <pageMargins left="0.70866141732283472" right="0.7086614173228347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showGridLines="0" topLeftCell="A34" zoomScale="49" zoomScaleNormal="81" workbookViewId="0">
      <selection activeCell="R24" sqref="R24"/>
    </sheetView>
  </sheetViews>
  <sheetFormatPr baseColWidth="10" defaultRowHeight="14" x14ac:dyDescent="0.3"/>
  <cols>
    <col min="1" max="1" width="35.54296875" style="2" customWidth="1"/>
    <col min="2" max="3" width="13.54296875" style="2" customWidth="1"/>
    <col min="4" max="4" width="11.453125" style="2" customWidth="1"/>
    <col min="5" max="5" width="10.90625" style="2"/>
    <col min="6" max="6" width="13.36328125" style="2" customWidth="1"/>
    <col min="7" max="7" width="10.90625" style="2"/>
    <col min="8" max="8" width="13.90625" style="2" customWidth="1"/>
    <col min="9" max="11" width="10.90625" style="2"/>
    <col min="12" max="12" width="13.6328125" style="2" customWidth="1"/>
    <col min="13" max="13" width="10.90625" style="2"/>
    <col min="14" max="14" width="31.7265625" style="2" customWidth="1"/>
    <col min="15" max="15" width="0.1796875" style="2" customWidth="1"/>
    <col min="16" max="16384" width="10.90625" style="2"/>
  </cols>
  <sheetData>
    <row r="1" spans="1:14" ht="23" x14ac:dyDescent="0.5">
      <c r="A1" s="54" t="s">
        <v>19</v>
      </c>
      <c r="B1" s="8"/>
      <c r="C1" s="8"/>
      <c r="D1" s="8"/>
      <c r="E1" s="9"/>
      <c r="F1" s="9"/>
      <c r="G1" s="9"/>
      <c r="H1" s="9"/>
      <c r="I1" s="9"/>
      <c r="J1" s="9"/>
      <c r="K1" s="9"/>
      <c r="L1" s="9"/>
      <c r="M1" s="9"/>
      <c r="N1" s="10"/>
    </row>
    <row r="2" spans="1:14" ht="23.5" thickBot="1" x14ac:dyDescent="0.55000000000000004">
      <c r="A2" s="55"/>
      <c r="B2" s="40"/>
      <c r="C2" s="40"/>
      <c r="D2" s="40"/>
      <c r="E2" s="12"/>
      <c r="F2" s="12"/>
      <c r="G2" s="12"/>
      <c r="H2" s="12"/>
      <c r="I2" s="12"/>
      <c r="J2" s="12"/>
      <c r="K2" s="12"/>
      <c r="L2" s="12"/>
      <c r="M2" s="12"/>
      <c r="N2" s="14"/>
    </row>
    <row r="3" spans="1:14" x14ac:dyDescent="0.3">
      <c r="A3" s="56"/>
      <c r="B3" s="9"/>
      <c r="C3" s="9"/>
      <c r="D3" s="34"/>
      <c r="E3" s="9"/>
      <c r="F3" s="9"/>
      <c r="G3" s="9"/>
      <c r="H3" s="9"/>
      <c r="I3" s="9"/>
      <c r="J3" s="9"/>
      <c r="K3" s="9"/>
      <c r="L3" s="9"/>
      <c r="M3" s="9"/>
      <c r="N3" s="10"/>
    </row>
    <row r="4" spans="1:14" x14ac:dyDescent="0.3">
      <c r="A4" s="15" t="s">
        <v>71</v>
      </c>
      <c r="B4" s="16"/>
      <c r="C4" s="16"/>
      <c r="D4" s="17"/>
      <c r="E4" s="16"/>
      <c r="F4" s="12"/>
      <c r="G4" s="12"/>
      <c r="H4" s="12"/>
      <c r="I4" s="12"/>
      <c r="J4" s="12"/>
      <c r="K4" s="12"/>
      <c r="L4" s="12"/>
      <c r="M4" s="12"/>
      <c r="N4" s="14"/>
    </row>
    <row r="5" spans="1:14" x14ac:dyDescent="0.3">
      <c r="A5" s="192" t="s">
        <v>27</v>
      </c>
      <c r="B5" s="193"/>
      <c r="C5" s="194"/>
      <c r="D5" s="194"/>
      <c r="E5" s="194"/>
      <c r="F5" s="12"/>
      <c r="G5" s="12"/>
      <c r="H5" s="12"/>
      <c r="I5" s="12"/>
      <c r="J5" s="12"/>
      <c r="K5" s="12"/>
      <c r="L5" s="12"/>
      <c r="M5" s="12"/>
      <c r="N5" s="14"/>
    </row>
    <row r="6" spans="1:14" x14ac:dyDescent="0.3">
      <c r="A6" s="192" t="s">
        <v>104</v>
      </c>
      <c r="B6" s="193"/>
      <c r="C6" s="194"/>
      <c r="D6" s="194"/>
      <c r="E6" s="194"/>
      <c r="F6" s="12"/>
      <c r="G6" s="12"/>
      <c r="H6" s="12"/>
      <c r="I6" s="12"/>
      <c r="J6" s="12"/>
      <c r="K6" s="12"/>
      <c r="L6" s="12"/>
      <c r="M6" s="12"/>
      <c r="N6" s="14"/>
    </row>
    <row r="7" spans="1:14" x14ac:dyDescent="0.3">
      <c r="A7" s="78" t="s">
        <v>28</v>
      </c>
      <c r="B7" s="18"/>
      <c r="C7" s="19"/>
      <c r="D7" s="19"/>
      <c r="E7" s="19"/>
      <c r="F7" s="12"/>
      <c r="G7" s="12"/>
      <c r="H7" s="12"/>
      <c r="I7" s="12"/>
      <c r="J7" s="12"/>
      <c r="K7" s="12"/>
      <c r="L7" s="12"/>
      <c r="M7" s="12"/>
      <c r="N7" s="14"/>
    </row>
    <row r="8" spans="1:14" x14ac:dyDescent="0.3">
      <c r="A8" s="192" t="s">
        <v>105</v>
      </c>
      <c r="B8" s="193"/>
      <c r="C8" s="194"/>
      <c r="D8" s="194"/>
      <c r="E8" s="194"/>
      <c r="F8" s="12"/>
      <c r="G8" s="12"/>
      <c r="H8" s="12"/>
      <c r="I8" s="12"/>
      <c r="J8" s="12"/>
      <c r="K8" s="12"/>
      <c r="L8" s="12"/>
      <c r="M8" s="12"/>
      <c r="N8" s="14"/>
    </row>
    <row r="9" spans="1:14" x14ac:dyDescent="0.3">
      <c r="A9" s="192" t="s">
        <v>106</v>
      </c>
      <c r="B9" s="193"/>
      <c r="C9" s="194"/>
      <c r="D9" s="194"/>
      <c r="E9" s="194"/>
      <c r="F9" s="12"/>
      <c r="G9" s="12"/>
      <c r="H9" s="12"/>
      <c r="I9" s="12"/>
      <c r="J9" s="12"/>
      <c r="K9" s="12"/>
      <c r="L9" s="12"/>
      <c r="M9" s="12"/>
      <c r="N9" s="14"/>
    </row>
    <row r="10" spans="1:14" x14ac:dyDescent="0.3">
      <c r="A10" s="192" t="s">
        <v>29</v>
      </c>
      <c r="B10" s="193"/>
      <c r="C10" s="194"/>
      <c r="D10" s="194"/>
      <c r="E10" s="194"/>
      <c r="F10" s="12"/>
      <c r="G10" s="12"/>
      <c r="H10" s="12"/>
      <c r="I10" s="12"/>
      <c r="J10" s="12"/>
      <c r="K10" s="12"/>
      <c r="L10" s="12"/>
      <c r="M10" s="12"/>
      <c r="N10" s="14"/>
    </row>
    <row r="11" spans="1:14" x14ac:dyDescent="0.3">
      <c r="A11" s="215"/>
      <c r="B11" s="216"/>
      <c r="C11" s="217"/>
      <c r="D11" s="217"/>
      <c r="E11" s="217"/>
      <c r="F11" s="12"/>
      <c r="G11" s="12"/>
      <c r="H11" s="12"/>
      <c r="I11" s="12"/>
      <c r="J11" s="12"/>
      <c r="K11" s="12"/>
      <c r="L11" s="12"/>
      <c r="M11" s="12"/>
      <c r="N11" s="14"/>
    </row>
    <row r="12" spans="1:14" s="3" customFormat="1" x14ac:dyDescent="0.3">
      <c r="A12" s="20"/>
      <c r="B12" s="21"/>
      <c r="C12" s="22"/>
      <c r="D12" s="22"/>
      <c r="E12" s="22"/>
      <c r="F12" s="16"/>
      <c r="G12" s="16"/>
      <c r="H12" s="16"/>
      <c r="I12" s="16"/>
      <c r="J12" s="16"/>
      <c r="K12" s="16"/>
      <c r="L12" s="16"/>
      <c r="M12" s="16"/>
      <c r="N12" s="23"/>
    </row>
    <row r="13" spans="1:14" s="3" customFormat="1" x14ac:dyDescent="0.3">
      <c r="A13" s="20"/>
      <c r="B13" s="21"/>
      <c r="C13" s="22"/>
      <c r="D13" s="22"/>
      <c r="E13" s="22"/>
      <c r="F13" s="16"/>
      <c r="G13" s="16"/>
      <c r="H13" s="16"/>
      <c r="I13" s="16"/>
      <c r="J13" s="16"/>
      <c r="K13" s="16"/>
      <c r="L13" s="16"/>
      <c r="M13" s="16"/>
      <c r="N13" s="23"/>
    </row>
    <row r="14" spans="1:14" s="3" customFormat="1" x14ac:dyDescent="0.3">
      <c r="A14" s="20"/>
      <c r="B14" s="21"/>
      <c r="C14" s="22"/>
      <c r="D14" s="22"/>
      <c r="E14" s="22"/>
      <c r="F14" s="16"/>
      <c r="G14" s="16"/>
      <c r="H14" s="16"/>
      <c r="I14" s="16"/>
      <c r="J14" s="16"/>
      <c r="K14" s="16"/>
      <c r="L14" s="16"/>
      <c r="M14" s="16"/>
      <c r="N14" s="23"/>
    </row>
    <row r="15" spans="1:14" s="3" customFormat="1" x14ac:dyDescent="0.3">
      <c r="A15" s="20"/>
      <c r="B15" s="21"/>
      <c r="C15" s="22"/>
      <c r="D15" s="22"/>
      <c r="E15" s="22"/>
      <c r="F15" s="16"/>
      <c r="G15" s="16"/>
      <c r="H15" s="16"/>
      <c r="I15" s="16"/>
      <c r="J15" s="16"/>
      <c r="K15" s="16"/>
      <c r="L15" s="16"/>
      <c r="M15" s="16"/>
      <c r="N15" s="23"/>
    </row>
    <row r="16" spans="1:14" s="3" customFormat="1" x14ac:dyDescent="0.3">
      <c r="A16" s="20"/>
      <c r="B16" s="21"/>
      <c r="C16" s="22"/>
      <c r="D16" s="22"/>
      <c r="E16" s="22"/>
      <c r="F16" s="16"/>
      <c r="G16" s="16"/>
      <c r="H16" s="16"/>
      <c r="I16" s="16"/>
      <c r="J16" s="16"/>
      <c r="K16" s="16"/>
      <c r="L16" s="16"/>
      <c r="M16" s="16"/>
      <c r="N16" s="23"/>
    </row>
    <row r="17" spans="1:14" s="3" customFormat="1" x14ac:dyDescent="0.3">
      <c r="A17" s="20"/>
      <c r="B17" s="21"/>
      <c r="C17" s="22"/>
      <c r="D17" s="22"/>
      <c r="E17" s="22"/>
      <c r="F17" s="16"/>
      <c r="G17" s="16"/>
      <c r="H17" s="16"/>
      <c r="I17" s="16"/>
      <c r="J17" s="16"/>
      <c r="K17" s="16"/>
      <c r="L17" s="16"/>
      <c r="M17" s="16"/>
      <c r="N17" s="23"/>
    </row>
    <row r="18" spans="1:14" s="3" customFormat="1" x14ac:dyDescent="0.3">
      <c r="A18" s="20"/>
      <c r="B18" s="21"/>
      <c r="C18" s="22"/>
      <c r="D18" s="22"/>
      <c r="E18" s="22"/>
      <c r="F18" s="16"/>
      <c r="G18" s="16"/>
      <c r="H18" s="16"/>
      <c r="I18" s="16"/>
      <c r="J18" s="16"/>
      <c r="K18" s="16"/>
      <c r="L18" s="16"/>
      <c r="M18" s="16"/>
      <c r="N18" s="23"/>
    </row>
    <row r="19" spans="1:14" s="3" customFormat="1" x14ac:dyDescent="0.3">
      <c r="A19" s="20"/>
      <c r="B19" s="21"/>
      <c r="C19" s="22"/>
      <c r="D19" s="22"/>
      <c r="E19" s="22"/>
      <c r="F19" s="16"/>
      <c r="G19" s="16"/>
      <c r="H19" s="16"/>
      <c r="I19" s="16"/>
      <c r="J19" s="16"/>
      <c r="K19" s="16"/>
      <c r="L19" s="16"/>
      <c r="M19" s="16"/>
      <c r="N19" s="23"/>
    </row>
    <row r="20" spans="1:14" s="3" customFormat="1" x14ac:dyDescent="0.3">
      <c r="A20" s="20"/>
      <c r="B20" s="21"/>
      <c r="C20" s="22"/>
      <c r="D20" s="22"/>
      <c r="E20" s="22"/>
      <c r="F20" s="16"/>
      <c r="G20" s="16"/>
      <c r="H20" s="16"/>
      <c r="I20" s="16"/>
      <c r="J20" s="16"/>
      <c r="K20" s="16"/>
      <c r="L20" s="16"/>
      <c r="M20" s="16"/>
      <c r="N20" s="23"/>
    </row>
    <row r="21" spans="1:14" s="3" customFormat="1" x14ac:dyDescent="0.3">
      <c r="A21" s="20"/>
      <c r="B21" s="21"/>
      <c r="C21" s="22"/>
      <c r="D21" s="22"/>
      <c r="E21" s="22"/>
      <c r="F21" s="16"/>
      <c r="G21" s="16"/>
      <c r="H21" s="16"/>
      <c r="I21" s="16"/>
      <c r="J21" s="16"/>
      <c r="K21" s="16"/>
      <c r="L21" s="16"/>
      <c r="M21" s="16"/>
      <c r="N21" s="23"/>
    </row>
    <row r="22" spans="1:14" ht="32" customHeight="1" x14ac:dyDescent="0.3">
      <c r="A22" s="202" t="s">
        <v>65</v>
      </c>
      <c r="B22" s="200"/>
      <c r="C22" s="200"/>
      <c r="D22" s="200"/>
      <c r="E22" s="200"/>
      <c r="F22" s="201" t="s">
        <v>66</v>
      </c>
      <c r="G22" s="201"/>
      <c r="H22" s="201"/>
      <c r="I22" s="201"/>
      <c r="J22" s="200" t="s">
        <v>67</v>
      </c>
      <c r="K22" s="200"/>
      <c r="L22" s="200"/>
      <c r="M22" s="200"/>
      <c r="N22" s="14"/>
    </row>
    <row r="23" spans="1:14" ht="32" customHeight="1" thickBot="1" x14ac:dyDescent="0.35">
      <c r="A23" s="24" t="s">
        <v>91</v>
      </c>
      <c r="B23" s="25"/>
      <c r="C23" s="25"/>
      <c r="D23" s="25"/>
      <c r="E23" s="25"/>
      <c r="F23" s="26"/>
      <c r="G23" s="26"/>
      <c r="H23" s="26"/>
      <c r="I23" s="26"/>
      <c r="J23" s="25"/>
      <c r="K23" s="25"/>
      <c r="L23" s="25"/>
      <c r="M23" s="25"/>
      <c r="N23" s="27"/>
    </row>
    <row r="24" spans="1:14" ht="32" customHeight="1" x14ac:dyDescent="0.3">
      <c r="A24" s="28"/>
      <c r="B24" s="29"/>
      <c r="C24" s="29"/>
      <c r="D24" s="29"/>
      <c r="E24" s="29"/>
      <c r="F24" s="30"/>
      <c r="G24" s="30"/>
      <c r="H24" s="30"/>
      <c r="I24" s="30"/>
      <c r="J24" s="29"/>
      <c r="K24" s="29"/>
      <c r="L24" s="29"/>
      <c r="M24" s="29"/>
      <c r="N24" s="10"/>
    </row>
    <row r="25" spans="1:14" x14ac:dyDescent="0.3">
      <c r="A25" s="11"/>
      <c r="B25" s="12"/>
      <c r="C25" s="12"/>
      <c r="D25" s="13"/>
      <c r="E25" s="12"/>
      <c r="F25" s="12"/>
      <c r="G25" s="12"/>
      <c r="H25" s="12"/>
      <c r="I25" s="12"/>
      <c r="J25" s="12"/>
      <c r="K25" s="12"/>
      <c r="L25" s="12"/>
      <c r="M25" s="12"/>
      <c r="N25" s="14"/>
    </row>
    <row r="26" spans="1:14" x14ac:dyDescent="0.3">
      <c r="A26" s="31" t="s">
        <v>98</v>
      </c>
      <c r="B26" s="12"/>
      <c r="C26" s="12"/>
      <c r="D26" s="13"/>
      <c r="E26" s="12"/>
      <c r="F26" s="12"/>
      <c r="G26" s="12"/>
      <c r="H26" s="12"/>
      <c r="I26" s="12"/>
      <c r="J26" s="12"/>
      <c r="K26" s="12"/>
      <c r="L26" s="12"/>
      <c r="M26" s="12"/>
      <c r="N26" s="14"/>
    </row>
    <row r="27" spans="1:14" x14ac:dyDescent="0.3">
      <c r="A27" s="31"/>
      <c r="B27" s="12"/>
      <c r="C27" s="12"/>
      <c r="D27" s="13"/>
      <c r="E27" s="12"/>
      <c r="F27" s="12"/>
      <c r="G27" s="12"/>
      <c r="H27" s="12"/>
      <c r="I27" s="12"/>
      <c r="J27" s="12"/>
      <c r="K27" s="12"/>
      <c r="L27" s="12"/>
      <c r="M27" s="12"/>
      <c r="N27" s="14"/>
    </row>
    <row r="28" spans="1:14" x14ac:dyDescent="0.3">
      <c r="A28" s="11" t="s">
        <v>72</v>
      </c>
      <c r="B28" s="12"/>
      <c r="C28" s="12"/>
      <c r="D28" s="13"/>
      <c r="E28" s="12"/>
      <c r="F28" s="12"/>
      <c r="G28" s="12"/>
      <c r="H28" s="12"/>
      <c r="I28" s="12"/>
      <c r="J28" s="12"/>
      <c r="K28" s="12"/>
      <c r="L28" s="12"/>
      <c r="M28" s="12"/>
      <c r="N28" s="14"/>
    </row>
    <row r="29" spans="1:14" x14ac:dyDescent="0.3">
      <c r="A29" s="11" t="s">
        <v>70</v>
      </c>
      <c r="B29" s="12"/>
      <c r="C29" s="12"/>
      <c r="D29" s="13"/>
      <c r="E29" s="12"/>
      <c r="F29" s="12"/>
      <c r="G29" s="12"/>
      <c r="H29" s="12"/>
      <c r="I29" s="12"/>
      <c r="J29" s="12"/>
      <c r="K29" s="12"/>
      <c r="L29" s="12"/>
      <c r="M29" s="12"/>
      <c r="N29" s="14"/>
    </row>
    <row r="30" spans="1:14" x14ac:dyDescent="0.3">
      <c r="A30" s="11"/>
      <c r="B30" s="12"/>
      <c r="C30" s="12"/>
      <c r="D30" s="13"/>
      <c r="E30" s="12"/>
      <c r="F30" s="12"/>
      <c r="G30" s="12"/>
      <c r="H30" s="12"/>
      <c r="I30" s="12"/>
      <c r="J30" s="12"/>
      <c r="K30" s="12"/>
      <c r="L30" s="12"/>
      <c r="M30" s="12"/>
      <c r="N30" s="14"/>
    </row>
    <row r="31" spans="1:14" x14ac:dyDescent="0.3">
      <c r="A31" s="11"/>
      <c r="B31" s="12"/>
      <c r="C31" s="12"/>
      <c r="D31" s="13"/>
      <c r="E31" s="12"/>
      <c r="F31" s="12"/>
      <c r="G31" s="12"/>
      <c r="H31" s="12"/>
      <c r="I31" s="12"/>
      <c r="J31" s="12"/>
      <c r="K31" s="12"/>
      <c r="L31" s="12"/>
      <c r="M31" s="12"/>
      <c r="N31" s="14"/>
    </row>
    <row r="32" spans="1:14" x14ac:dyDescent="0.3">
      <c r="A32" s="11"/>
      <c r="B32" s="12"/>
      <c r="C32" s="12"/>
      <c r="D32" s="13"/>
      <c r="E32" s="12"/>
      <c r="F32" s="12"/>
      <c r="G32" s="12"/>
      <c r="H32" s="12"/>
      <c r="I32" s="12"/>
      <c r="J32" s="12"/>
      <c r="K32" s="12"/>
      <c r="L32" s="12"/>
      <c r="M32" s="12"/>
      <c r="N32" s="14"/>
    </row>
    <row r="33" spans="1:15" x14ac:dyDescent="0.3">
      <c r="A33" s="11"/>
      <c r="B33" s="12"/>
      <c r="C33" s="12"/>
      <c r="D33" s="13"/>
      <c r="E33" s="12"/>
      <c r="F33" s="12"/>
      <c r="G33" s="12"/>
      <c r="H33" s="12"/>
      <c r="I33" s="12"/>
      <c r="J33" s="12"/>
      <c r="K33" s="12"/>
      <c r="L33" s="12"/>
      <c r="M33" s="12"/>
      <c r="N33" s="14"/>
    </row>
    <row r="34" spans="1:15" x14ac:dyDescent="0.3">
      <c r="A34" s="11"/>
      <c r="B34" s="12"/>
      <c r="C34" s="12"/>
      <c r="D34" s="13"/>
      <c r="E34" s="12"/>
      <c r="F34" s="12"/>
      <c r="G34" s="12"/>
      <c r="H34" s="12"/>
      <c r="I34" s="12"/>
      <c r="J34" s="12"/>
      <c r="K34" s="12"/>
      <c r="L34" s="12"/>
      <c r="M34" s="12"/>
      <c r="N34" s="14"/>
    </row>
    <row r="35" spans="1:15" ht="14.5" thickBot="1" x14ac:dyDescent="0.35">
      <c r="A35" s="11"/>
      <c r="B35" s="12"/>
      <c r="C35" s="12"/>
      <c r="D35" s="13"/>
      <c r="E35" s="12"/>
      <c r="F35" s="12"/>
      <c r="G35" s="77" t="s">
        <v>64</v>
      </c>
      <c r="H35" s="12"/>
      <c r="I35" s="12"/>
      <c r="J35" s="12"/>
      <c r="K35" s="12"/>
      <c r="L35" s="12"/>
      <c r="M35" s="12"/>
      <c r="N35" s="14"/>
    </row>
    <row r="36" spans="1:15" ht="14.5" thickBot="1" x14ac:dyDescent="0.35">
      <c r="A36" s="56"/>
      <c r="B36" s="9"/>
      <c r="C36" s="9"/>
      <c r="D36" s="34"/>
      <c r="E36" s="9"/>
      <c r="F36" s="9"/>
      <c r="G36" s="161"/>
      <c r="H36" s="9"/>
      <c r="I36" s="9"/>
      <c r="J36" s="9"/>
      <c r="K36" s="9"/>
      <c r="L36" s="9"/>
      <c r="M36" s="9"/>
      <c r="N36" s="9"/>
      <c r="O36" s="10"/>
    </row>
    <row r="37" spans="1:15" x14ac:dyDescent="0.3">
      <c r="A37" s="31" t="s">
        <v>73</v>
      </c>
      <c r="B37" s="12"/>
      <c r="C37" s="12"/>
      <c r="D37" s="13"/>
      <c r="E37" s="12"/>
      <c r="F37" s="12"/>
      <c r="G37" s="12"/>
      <c r="H37" s="12"/>
      <c r="I37" s="12"/>
      <c r="J37" s="12"/>
      <c r="K37" s="12"/>
      <c r="L37" s="12"/>
      <c r="M37" s="12"/>
      <c r="N37" s="12"/>
      <c r="O37" s="10"/>
    </row>
    <row r="38" spans="1:15" x14ac:dyDescent="0.3">
      <c r="A38" s="31"/>
      <c r="B38" s="12"/>
      <c r="C38" s="12"/>
      <c r="D38" s="13"/>
      <c r="E38" s="12"/>
      <c r="F38" s="12"/>
      <c r="G38" s="12"/>
      <c r="H38" s="12"/>
      <c r="I38" s="12"/>
      <c r="J38" s="12"/>
      <c r="K38" s="12"/>
      <c r="L38" s="12"/>
      <c r="M38" s="12"/>
      <c r="N38" s="12"/>
      <c r="O38" s="14"/>
    </row>
    <row r="39" spans="1:15" x14ac:dyDescent="0.3">
      <c r="A39" s="31" t="s">
        <v>74</v>
      </c>
      <c r="B39" s="40"/>
      <c r="C39" s="12"/>
      <c r="D39" s="12"/>
      <c r="E39" s="12"/>
      <c r="F39" s="12"/>
      <c r="G39" s="12"/>
      <c r="H39" s="12"/>
      <c r="I39" s="12"/>
      <c r="J39" s="12"/>
      <c r="K39" s="195"/>
      <c r="L39" s="195"/>
      <c r="M39" s="195"/>
      <c r="N39" s="195"/>
      <c r="O39" s="196"/>
    </row>
    <row r="40" spans="1:15" x14ac:dyDescent="0.3">
      <c r="A40" s="41" t="s">
        <v>47</v>
      </c>
      <c r="B40" s="42"/>
      <c r="C40" s="189" t="s">
        <v>21</v>
      </c>
      <c r="D40" s="189"/>
      <c r="E40" s="189"/>
      <c r="F40" s="189"/>
      <c r="G40" s="189" t="s">
        <v>48</v>
      </c>
      <c r="H40" s="189"/>
      <c r="I40" s="12"/>
      <c r="J40" s="12"/>
      <c r="K40" s="12"/>
      <c r="L40" s="12"/>
      <c r="M40" s="12"/>
      <c r="N40" s="12"/>
      <c r="O40" s="14"/>
    </row>
    <row r="41" spans="1:15" ht="14.5" x14ac:dyDescent="0.35">
      <c r="A41" s="43" t="s">
        <v>22</v>
      </c>
      <c r="B41" s="44"/>
      <c r="C41" s="44" t="s">
        <v>23</v>
      </c>
      <c r="D41" s="44"/>
      <c r="E41" s="44"/>
      <c r="F41" s="44"/>
      <c r="G41" s="190" t="s">
        <v>49</v>
      </c>
      <c r="H41" s="190"/>
      <c r="I41" s="45"/>
      <c r="J41" s="12"/>
      <c r="K41" s="12"/>
      <c r="L41" s="12"/>
      <c r="M41" s="12"/>
      <c r="N41" s="12"/>
      <c r="O41" s="14"/>
    </row>
    <row r="42" spans="1:15" s="3" customFormat="1" ht="15" thickBot="1" x14ac:dyDescent="0.4">
      <c r="A42" s="57"/>
      <c r="B42" s="58"/>
      <c r="C42" s="58"/>
      <c r="D42" s="58"/>
      <c r="E42" s="58"/>
      <c r="F42" s="58"/>
      <c r="G42" s="59"/>
      <c r="H42" s="59"/>
      <c r="I42" s="69"/>
      <c r="J42" s="58"/>
      <c r="K42" s="58"/>
      <c r="L42" s="58"/>
      <c r="M42" s="58"/>
      <c r="N42" s="58"/>
      <c r="O42" s="60"/>
    </row>
    <row r="43" spans="1:15" x14ac:dyDescent="0.3">
      <c r="A43" s="31" t="s">
        <v>75</v>
      </c>
      <c r="B43" s="40"/>
      <c r="C43" s="12"/>
      <c r="D43" s="12"/>
      <c r="E43" s="12"/>
      <c r="F43" s="12"/>
      <c r="G43" s="12"/>
      <c r="H43" s="12"/>
      <c r="I43" s="12"/>
      <c r="J43" s="12"/>
      <c r="K43" s="12"/>
      <c r="L43" s="12"/>
      <c r="M43" s="12"/>
      <c r="N43" s="12"/>
      <c r="O43" s="14"/>
    </row>
    <row r="44" spans="1:15" x14ac:dyDescent="0.3">
      <c r="A44" s="46" t="s">
        <v>24</v>
      </c>
      <c r="B44" s="47"/>
      <c r="C44" s="186" t="s">
        <v>88</v>
      </c>
      <c r="D44" s="186"/>
      <c r="E44" s="186"/>
      <c r="F44" s="186"/>
      <c r="G44" s="186"/>
      <c r="H44" s="186"/>
      <c r="I44" s="186"/>
      <c r="J44" s="186"/>
      <c r="K44" s="186"/>
      <c r="L44" s="186"/>
      <c r="M44" s="12"/>
      <c r="N44" s="12"/>
      <c r="O44" s="14"/>
    </row>
    <row r="45" spans="1:15" x14ac:dyDescent="0.3">
      <c r="A45" s="48" t="s">
        <v>25</v>
      </c>
      <c r="B45" s="49"/>
      <c r="C45" s="187" t="s">
        <v>89</v>
      </c>
      <c r="D45" s="187"/>
      <c r="E45" s="187"/>
      <c r="F45" s="187"/>
      <c r="G45" s="187"/>
      <c r="H45" s="187"/>
      <c r="I45" s="187"/>
      <c r="J45" s="187"/>
      <c r="K45" s="187"/>
      <c r="L45" s="187"/>
      <c r="M45" s="12"/>
      <c r="N45" s="12"/>
      <c r="O45" s="14"/>
    </row>
    <row r="46" spans="1:15" x14ac:dyDescent="0.3">
      <c r="A46" s="50" t="s">
        <v>26</v>
      </c>
      <c r="B46" s="51"/>
      <c r="C46" s="188" t="s">
        <v>107</v>
      </c>
      <c r="D46" s="188"/>
      <c r="E46" s="188"/>
      <c r="F46" s="188"/>
      <c r="G46" s="188"/>
      <c r="H46" s="188"/>
      <c r="I46" s="188"/>
      <c r="J46" s="188"/>
      <c r="K46" s="188"/>
      <c r="L46" s="188"/>
      <c r="M46" s="12"/>
      <c r="N46" s="12"/>
      <c r="O46" s="14"/>
    </row>
    <row r="47" spans="1:15" s="3" customFormat="1" ht="14.5" thickBot="1" x14ac:dyDescent="0.35">
      <c r="A47" s="57"/>
      <c r="B47" s="58"/>
      <c r="C47" s="59"/>
      <c r="D47" s="59"/>
      <c r="E47" s="59"/>
      <c r="F47" s="59"/>
      <c r="G47" s="59"/>
      <c r="H47" s="59"/>
      <c r="I47" s="59"/>
      <c r="J47" s="59"/>
      <c r="K47" s="59"/>
      <c r="L47" s="59"/>
      <c r="M47" s="58"/>
      <c r="N47" s="58"/>
      <c r="O47" s="60"/>
    </row>
    <row r="48" spans="1:15" x14ac:dyDescent="0.3">
      <c r="A48" s="7" t="s">
        <v>76</v>
      </c>
      <c r="B48" s="8"/>
      <c r="C48" s="9"/>
      <c r="D48" s="34"/>
      <c r="E48" s="9"/>
      <c r="F48" s="9"/>
      <c r="G48" s="9"/>
      <c r="H48" s="9"/>
      <c r="I48" s="9"/>
      <c r="J48" s="9"/>
      <c r="K48" s="9"/>
      <c r="L48" s="9"/>
      <c r="M48" s="9"/>
      <c r="N48" s="9"/>
      <c r="O48" s="10"/>
    </row>
    <row r="49" spans="1:16" ht="50" customHeight="1" x14ac:dyDescent="0.35">
      <c r="A49" s="214" t="s">
        <v>50</v>
      </c>
      <c r="B49" s="35" t="s">
        <v>30</v>
      </c>
      <c r="C49" s="198" t="s">
        <v>68</v>
      </c>
      <c r="D49" s="198"/>
      <c r="E49" s="198"/>
      <c r="F49" s="198"/>
      <c r="G49" s="45" t="s">
        <v>90</v>
      </c>
      <c r="H49" s="12"/>
      <c r="I49" s="12"/>
      <c r="J49" s="12"/>
      <c r="K49" s="200"/>
      <c r="L49" s="200"/>
      <c r="M49" s="200"/>
      <c r="N49" s="200"/>
      <c r="O49" s="203"/>
      <c r="P49" s="6"/>
    </row>
    <row r="50" spans="1:16" ht="28.5" customHeight="1" x14ac:dyDescent="0.3">
      <c r="A50" s="36" t="s">
        <v>108</v>
      </c>
      <c r="B50" s="37" t="s">
        <v>31</v>
      </c>
      <c r="C50" s="199" t="s">
        <v>69</v>
      </c>
      <c r="D50" s="199"/>
      <c r="E50" s="199"/>
      <c r="F50" s="199"/>
      <c r="G50" s="38" t="s">
        <v>18</v>
      </c>
      <c r="H50" s="12"/>
      <c r="I50" s="39"/>
      <c r="J50" s="12"/>
      <c r="K50" s="195"/>
      <c r="L50" s="195"/>
      <c r="M50" s="195"/>
      <c r="N50" s="195"/>
      <c r="O50" s="196"/>
    </row>
    <row r="51" spans="1:16" ht="14.5" thickBot="1" x14ac:dyDescent="0.35">
      <c r="A51" s="32"/>
      <c r="B51" s="33"/>
      <c r="C51" s="33"/>
      <c r="D51" s="33"/>
      <c r="E51" s="33"/>
      <c r="F51" s="33"/>
      <c r="G51" s="33"/>
      <c r="H51" s="33"/>
      <c r="I51" s="33"/>
      <c r="J51" s="33"/>
      <c r="K51" s="191"/>
      <c r="L51" s="191"/>
      <c r="M51" s="191"/>
      <c r="N51" s="191"/>
      <c r="O51" s="197"/>
    </row>
    <row r="52" spans="1:16" x14ac:dyDescent="0.3">
      <c r="A52" s="11"/>
      <c r="B52" s="12"/>
      <c r="C52" s="12"/>
      <c r="D52" s="12"/>
      <c r="E52" s="12"/>
      <c r="F52" s="12"/>
      <c r="G52" s="12"/>
      <c r="H52" s="12"/>
      <c r="I52" s="12"/>
      <c r="J52" s="12"/>
      <c r="K52" s="12"/>
      <c r="L52" s="12"/>
      <c r="M52" s="12"/>
      <c r="N52" s="12"/>
      <c r="O52" s="14"/>
    </row>
    <row r="53" spans="1:16" x14ac:dyDescent="0.3">
      <c r="A53" s="61" t="s">
        <v>77</v>
      </c>
      <c r="B53" s="12"/>
      <c r="C53" s="12"/>
      <c r="D53" s="12"/>
      <c r="E53" s="12"/>
      <c r="F53" s="12"/>
      <c r="G53" s="12"/>
      <c r="H53" s="12"/>
      <c r="I53" s="12"/>
      <c r="J53" s="12"/>
      <c r="K53" s="12"/>
      <c r="L53" s="12"/>
      <c r="M53" s="12"/>
      <c r="N53" s="12"/>
      <c r="O53" s="14"/>
    </row>
    <row r="54" spans="1:16" ht="14.5" x14ac:dyDescent="0.35">
      <c r="A54" s="52" t="s">
        <v>96</v>
      </c>
      <c r="B54" s="12"/>
      <c r="C54" s="12"/>
      <c r="D54" s="12"/>
      <c r="E54" s="12"/>
      <c r="F54" s="12"/>
      <c r="G54" s="12"/>
      <c r="H54" s="12"/>
      <c r="I54" s="12"/>
      <c r="J54" s="12"/>
      <c r="K54" s="12"/>
      <c r="L54" s="12"/>
      <c r="M54" s="12"/>
      <c r="N54" s="12"/>
      <c r="O54" s="14"/>
    </row>
    <row r="55" spans="1:16" ht="14.5" x14ac:dyDescent="0.35">
      <c r="A55" s="52" t="s">
        <v>51</v>
      </c>
      <c r="B55" s="12"/>
      <c r="C55" s="12"/>
      <c r="D55" s="12"/>
      <c r="E55" s="12"/>
      <c r="F55" s="12"/>
      <c r="G55" s="12"/>
      <c r="H55" s="12"/>
      <c r="I55" s="12"/>
      <c r="J55" s="12"/>
      <c r="K55" s="12"/>
      <c r="L55" s="12"/>
      <c r="M55" s="12"/>
      <c r="N55" s="12"/>
      <c r="O55" s="14"/>
    </row>
    <row r="56" spans="1:16" ht="14.5" x14ac:dyDescent="0.35">
      <c r="A56" s="52" t="s">
        <v>92</v>
      </c>
      <c r="B56" s="12"/>
      <c r="C56" s="12"/>
      <c r="D56" s="12"/>
      <c r="E56" s="12"/>
      <c r="F56" s="12"/>
      <c r="G56" s="12"/>
      <c r="H56" s="12"/>
      <c r="I56" s="12"/>
      <c r="J56" s="12"/>
      <c r="K56" s="12"/>
      <c r="L56" s="12"/>
      <c r="M56" s="12"/>
      <c r="N56" s="12"/>
      <c r="O56" s="14"/>
    </row>
    <row r="57" spans="1:16" ht="14.5" x14ac:dyDescent="0.35">
      <c r="A57" s="52" t="s">
        <v>52</v>
      </c>
      <c r="B57" s="12"/>
      <c r="C57" s="12"/>
      <c r="D57" s="12"/>
      <c r="E57" s="12"/>
      <c r="F57" s="12"/>
      <c r="G57" s="12"/>
      <c r="H57" s="12"/>
      <c r="I57" s="12"/>
      <c r="J57" s="12"/>
      <c r="K57" s="12"/>
      <c r="L57" s="12"/>
      <c r="M57" s="12"/>
      <c r="N57" s="12"/>
      <c r="O57" s="14"/>
    </row>
    <row r="58" spans="1:16" ht="14.5" x14ac:dyDescent="0.35">
      <c r="A58" s="52" t="s">
        <v>53</v>
      </c>
      <c r="B58" s="12"/>
      <c r="C58" s="12"/>
      <c r="D58" s="12"/>
      <c r="E58" s="12"/>
      <c r="F58" s="12"/>
      <c r="G58" s="12"/>
      <c r="H58" s="12"/>
      <c r="I58" s="12"/>
      <c r="J58" s="12"/>
      <c r="K58" s="12"/>
      <c r="L58" s="12"/>
      <c r="M58" s="12"/>
      <c r="N58" s="12"/>
      <c r="O58" s="14"/>
    </row>
    <row r="59" spans="1:16" ht="14.5" x14ac:dyDescent="0.35">
      <c r="A59" s="52" t="s">
        <v>54</v>
      </c>
      <c r="B59" s="12"/>
      <c r="C59" s="12"/>
      <c r="D59" s="12"/>
      <c r="E59" s="12"/>
      <c r="F59" s="12"/>
      <c r="G59" s="12"/>
      <c r="H59" s="12"/>
      <c r="I59" s="12"/>
      <c r="J59" s="12"/>
      <c r="K59" s="12"/>
      <c r="L59" s="12"/>
      <c r="M59" s="12"/>
      <c r="N59" s="12"/>
      <c r="O59" s="14"/>
    </row>
    <row r="60" spans="1:16" ht="14.5" x14ac:dyDescent="0.35">
      <c r="A60" s="52" t="s">
        <v>55</v>
      </c>
      <c r="B60" s="12"/>
      <c r="C60" s="12"/>
      <c r="D60" s="12"/>
      <c r="E60" s="12"/>
      <c r="F60" s="12"/>
      <c r="G60" s="12"/>
      <c r="H60" s="12"/>
      <c r="I60" s="12"/>
      <c r="J60" s="12"/>
      <c r="K60" s="12"/>
      <c r="L60" s="12"/>
      <c r="M60" s="12"/>
      <c r="N60" s="12"/>
      <c r="O60" s="14"/>
    </row>
    <row r="61" spans="1:16" ht="15" thickBot="1" x14ac:dyDescent="0.4">
      <c r="A61" s="53"/>
      <c r="B61" s="33"/>
      <c r="C61" s="33"/>
      <c r="D61" s="33"/>
      <c r="E61" s="33"/>
      <c r="F61" s="33"/>
      <c r="G61" s="33"/>
      <c r="H61" s="33"/>
      <c r="I61" s="33"/>
      <c r="J61" s="33"/>
      <c r="K61" s="33"/>
      <c r="L61" s="33"/>
      <c r="M61" s="33"/>
      <c r="N61" s="33"/>
      <c r="O61" s="27"/>
    </row>
    <row r="62" spans="1:16" ht="14.5" thickBot="1" x14ac:dyDescent="0.35"/>
    <row r="63" spans="1:16" ht="16" thickBot="1" x14ac:dyDescent="0.4">
      <c r="A63" s="184" t="s">
        <v>78</v>
      </c>
      <c r="B63" s="185"/>
      <c r="C63" s="185"/>
      <c r="D63" s="185"/>
      <c r="E63" s="185"/>
      <c r="F63" s="185"/>
      <c r="G63" s="185"/>
      <c r="H63" s="185"/>
      <c r="I63" s="62" t="s">
        <v>61</v>
      </c>
      <c r="J63" s="63"/>
      <c r="K63" s="64"/>
      <c r="L63" s="65"/>
    </row>
    <row r="64" spans="1:16" ht="16" thickBot="1" x14ac:dyDescent="0.4">
      <c r="A64" s="66"/>
      <c r="B64" s="66"/>
      <c r="C64" s="66"/>
      <c r="D64" s="66"/>
      <c r="E64" s="66"/>
      <c r="F64" s="66"/>
      <c r="G64" s="66"/>
      <c r="H64" s="66"/>
      <c r="I64" s="67" t="s">
        <v>62</v>
      </c>
      <c r="J64" s="68"/>
      <c r="K64" s="68"/>
      <c r="L64" s="65"/>
    </row>
    <row r="66" spans="1:15" ht="14.5" x14ac:dyDescent="0.35">
      <c r="A66" s="4" t="s">
        <v>33</v>
      </c>
      <c r="O66" s="5" t="s">
        <v>32</v>
      </c>
    </row>
  </sheetData>
  <sheetProtection algorithmName="SHA-512" hashValue="SX1ef1zEMhapA0UYniWGqradN1lGRWZOLJzLRzfOgzoMP8GI7vF++GYbZXXEZNPCFXFjGijU3WyfV4op/5TKCg==" saltValue="z57xcEdswRXOcuW19xzlBA==" spinCount="100000" sheet="1" objects="1" scenarios="1"/>
  <mergeCells count="26">
    <mergeCell ref="K39:L39"/>
    <mergeCell ref="M50:O50"/>
    <mergeCell ref="M51:O51"/>
    <mergeCell ref="M39:O39"/>
    <mergeCell ref="A11:E11"/>
    <mergeCell ref="C40:F40"/>
    <mergeCell ref="C49:F49"/>
    <mergeCell ref="C50:F50"/>
    <mergeCell ref="K49:L49"/>
    <mergeCell ref="F22:I22"/>
    <mergeCell ref="A22:E22"/>
    <mergeCell ref="J22:M22"/>
    <mergeCell ref="M49:O49"/>
    <mergeCell ref="K50:L50"/>
    <mergeCell ref="A5:E5"/>
    <mergeCell ref="A6:E6"/>
    <mergeCell ref="A8:E8"/>
    <mergeCell ref="A9:E9"/>
    <mergeCell ref="A10:E10"/>
    <mergeCell ref="A63:H63"/>
    <mergeCell ref="C44:L44"/>
    <mergeCell ref="C45:L45"/>
    <mergeCell ref="C46:L46"/>
    <mergeCell ref="G40:H40"/>
    <mergeCell ref="G41:H41"/>
    <mergeCell ref="K51:L51"/>
  </mergeCells>
  <hyperlinks>
    <hyperlink ref="G50" r:id="rId1"/>
    <hyperlink ref="O66" r:id="rId2"/>
  </hyperlinks>
  <pageMargins left="0.70866141732283472" right="0.70866141732283472" top="0.74803149606299213" bottom="0.74803149606299213" header="0.31496062992125984" footer="0.31496062992125984"/>
  <pageSetup paperSize="9" scale="46"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63" workbookViewId="0">
      <selection activeCell="G12" sqref="G12"/>
    </sheetView>
  </sheetViews>
  <sheetFormatPr baseColWidth="10" defaultRowHeight="14" x14ac:dyDescent="0.3"/>
  <cols>
    <col min="1" max="1" width="36.36328125" style="80" customWidth="1"/>
    <col min="2" max="2" width="10.26953125" style="80" customWidth="1"/>
    <col min="3" max="3" width="13.90625" style="73" customWidth="1"/>
    <col min="4" max="4" width="5.90625" style="80" customWidth="1"/>
    <col min="5" max="5" width="15" style="80" customWidth="1"/>
    <col min="6" max="6" width="7" style="80" customWidth="1"/>
    <col min="7" max="7" width="12.36328125" style="80" customWidth="1"/>
    <col min="8" max="8" width="9.36328125" style="80" customWidth="1"/>
    <col min="9" max="10" width="10.90625" style="80"/>
    <col min="11" max="11" width="10.453125" style="80" customWidth="1"/>
    <col min="12" max="16384" width="10.90625" style="80"/>
  </cols>
  <sheetData>
    <row r="1" spans="1:10" ht="23" x14ac:dyDescent="0.5">
      <c r="A1" s="79" t="s">
        <v>3</v>
      </c>
      <c r="F1" s="81"/>
    </row>
    <row r="2" spans="1:10" ht="19.5" customHeight="1" x14ac:dyDescent="0.3">
      <c r="A2" s="208" t="s">
        <v>43</v>
      </c>
      <c r="B2" s="208"/>
      <c r="C2" s="208"/>
      <c r="D2" s="208"/>
      <c r="E2" s="82" t="s">
        <v>34</v>
      </c>
      <c r="G2" s="83"/>
      <c r="H2" s="83"/>
    </row>
    <row r="4" spans="1:10" x14ac:dyDescent="0.3">
      <c r="A4" s="204" t="s">
        <v>42</v>
      </c>
      <c r="B4" s="204"/>
      <c r="C4" s="205"/>
      <c r="D4" s="72"/>
    </row>
    <row r="5" spans="1:10" x14ac:dyDescent="0.3">
      <c r="A5" s="84"/>
      <c r="B5" s="84"/>
      <c r="C5" s="85"/>
    </row>
    <row r="6" spans="1:10" ht="14.5" thickBot="1" x14ac:dyDescent="0.35">
      <c r="A6" s="84"/>
      <c r="B6" s="84"/>
      <c r="C6" s="85"/>
    </row>
    <row r="7" spans="1:10" ht="15" customHeight="1" thickBot="1" x14ac:dyDescent="0.35">
      <c r="A7" s="86" t="s">
        <v>12</v>
      </c>
      <c r="B7" s="149">
        <v>1.4</v>
      </c>
      <c r="E7" s="87" t="s">
        <v>2</v>
      </c>
      <c r="F7" s="87">
        <v>2</v>
      </c>
      <c r="G7" s="206" t="s">
        <v>99</v>
      </c>
      <c r="H7" s="206"/>
      <c r="I7" s="206"/>
      <c r="J7" s="88"/>
    </row>
    <row r="8" spans="1:10" ht="14.5" thickBot="1" x14ac:dyDescent="0.35">
      <c r="A8" s="89"/>
      <c r="B8" s="150"/>
      <c r="G8" s="206"/>
      <c r="H8" s="206"/>
      <c r="I8" s="206"/>
      <c r="J8" s="88"/>
    </row>
    <row r="9" spans="1:10" ht="14.5" thickBot="1" x14ac:dyDescent="0.35">
      <c r="A9" s="90" t="s">
        <v>0</v>
      </c>
      <c r="B9" s="149">
        <v>0.5</v>
      </c>
    </row>
    <row r="10" spans="1:10" ht="14.5" thickBot="1" x14ac:dyDescent="0.35">
      <c r="A10" s="91" t="s">
        <v>1</v>
      </c>
      <c r="B10" s="149">
        <v>1.6</v>
      </c>
    </row>
    <row r="11" spans="1:10" ht="14.5" x14ac:dyDescent="0.35">
      <c r="A11" s="92" t="s">
        <v>116</v>
      </c>
      <c r="B11" s="153">
        <v>0.5</v>
      </c>
      <c r="D11" s="80">
        <f>B7</f>
        <v>1.4</v>
      </c>
    </row>
    <row r="12" spans="1:10" x14ac:dyDescent="0.3">
      <c r="A12" s="92"/>
      <c r="B12" s="72"/>
    </row>
    <row r="13" spans="1:10" ht="20" x14ac:dyDescent="0.3">
      <c r="A13" s="92"/>
      <c r="B13" s="121">
        <f>(((10000/B7)/B9)*B10)/(B11*(10000/B7))</f>
        <v>6.4</v>
      </c>
      <c r="C13" s="135" t="s">
        <v>114</v>
      </c>
      <c r="D13" s="136">
        <f>(((10000/B7)/B9)*B10)/(B7*(10000/B7))</f>
        <v>2.285714285714286</v>
      </c>
      <c r="E13" s="137" t="s">
        <v>113</v>
      </c>
    </row>
    <row r="14" spans="1:10" x14ac:dyDescent="0.3">
      <c r="A14" s="92"/>
      <c r="B14" s="121"/>
      <c r="C14" s="135"/>
      <c r="D14" s="136"/>
      <c r="E14" s="137"/>
    </row>
    <row r="15" spans="1:10" x14ac:dyDescent="0.3">
      <c r="A15" s="92" t="s">
        <v>112</v>
      </c>
      <c r="B15" s="138">
        <f>B13*0.9</f>
        <v>5.7600000000000007</v>
      </c>
      <c r="C15" s="74" t="s">
        <v>4</v>
      </c>
    </row>
    <row r="21" spans="4:14" ht="16.5" x14ac:dyDescent="0.3">
      <c r="D21" s="96" t="s">
        <v>14</v>
      </c>
      <c r="E21" s="97"/>
      <c r="F21" s="141">
        <f>B13</f>
        <v>6.4</v>
      </c>
      <c r="G21" s="97" t="s">
        <v>16</v>
      </c>
      <c r="H21" s="97" t="s">
        <v>56</v>
      </c>
      <c r="I21" s="98">
        <f>((10000/B7)*B11)</f>
        <v>3571.4285714285716</v>
      </c>
      <c r="J21" s="97" t="s">
        <v>82</v>
      </c>
      <c r="K21" s="98">
        <f>F21*I21</f>
        <v>22857.142857142859</v>
      </c>
      <c r="L21" s="97" t="s">
        <v>57</v>
      </c>
      <c r="M21" s="99">
        <f>K21/1000</f>
        <v>22.857142857142858</v>
      </c>
      <c r="N21" s="97" t="s">
        <v>84</v>
      </c>
    </row>
    <row r="22" spans="4:14" ht="16.5" x14ac:dyDescent="0.3">
      <c r="D22" s="100"/>
      <c r="E22" s="101"/>
      <c r="F22" s="102">
        <f>D13</f>
        <v>2.285714285714286</v>
      </c>
      <c r="G22" s="101" t="s">
        <v>16</v>
      </c>
      <c r="H22" s="101" t="s">
        <v>56</v>
      </c>
      <c r="I22" s="103">
        <v>10000</v>
      </c>
      <c r="J22" s="101" t="s">
        <v>82</v>
      </c>
      <c r="K22" s="103">
        <f>F22*I22</f>
        <v>22857.142857142859</v>
      </c>
      <c r="L22" s="101" t="s">
        <v>57</v>
      </c>
      <c r="M22" s="104">
        <f>K22/1000</f>
        <v>22.857142857142858</v>
      </c>
      <c r="N22" s="101" t="s">
        <v>84</v>
      </c>
    </row>
    <row r="24" spans="4:14" ht="14.5" customHeight="1" x14ac:dyDescent="0.3">
      <c r="D24" s="207" t="s">
        <v>109</v>
      </c>
      <c r="E24" s="207"/>
      <c r="F24" s="207"/>
      <c r="G24" s="207"/>
      <c r="H24" s="207"/>
      <c r="I24" s="134"/>
      <c r="J24" s="80" t="s">
        <v>110</v>
      </c>
    </row>
    <row r="25" spans="4:14" ht="32.5" customHeight="1" x14ac:dyDescent="0.3">
      <c r="D25" s="207"/>
      <c r="E25" s="207"/>
      <c r="F25" s="207"/>
      <c r="G25" s="207"/>
      <c r="H25" s="207"/>
      <c r="I25" s="134"/>
      <c r="J25" s="105" t="s">
        <v>111</v>
      </c>
    </row>
    <row r="31" spans="4:14" ht="14.5" x14ac:dyDescent="0.35">
      <c r="G31" s="81"/>
      <c r="L31" s="82"/>
    </row>
  </sheetData>
  <sheetProtection algorithmName="SHA-512" hashValue="Rh5CNhv2d0WuEC0XvxS9XVS+r6kHCpMwXt4IcZ4wyr3h8aEZjhAgez4b89jJJJfK8t6LhjnwqahrWi481BOFPA==" saltValue="MjUOHa6ONaQKpXO9aGaqjA==" spinCount="100000" sheet="1" objects="1" scenarios="1"/>
  <mergeCells count="4">
    <mergeCell ref="A4:C4"/>
    <mergeCell ref="G7:I8"/>
    <mergeCell ref="D24:H25"/>
    <mergeCell ref="A2:D2"/>
  </mergeCells>
  <hyperlinks>
    <hyperlink ref="E2" r:id="rId1"/>
  </hyperlinks>
  <pageMargins left="0.70866141732283472" right="0.70866141732283472" top="0.74803149606299213" bottom="0.74803149606299213" header="0.31496062992125984" footer="0.31496062992125984"/>
  <pageSetup paperSize="9" scale="53"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showGridLines="0" zoomScale="73" workbookViewId="0">
      <selection activeCell="J20" sqref="J20"/>
    </sheetView>
  </sheetViews>
  <sheetFormatPr baseColWidth="10" defaultRowHeight="14" x14ac:dyDescent="0.3"/>
  <cols>
    <col min="1" max="1" width="18.1796875" style="80" customWidth="1"/>
    <col min="2" max="2" width="10.90625" style="80"/>
    <col min="3" max="3" width="23.7265625" style="80" customWidth="1"/>
    <col min="4" max="4" width="9.453125" style="73" customWidth="1"/>
    <col min="5" max="5" width="12.26953125" style="80" customWidth="1"/>
    <col min="6" max="7" width="10.90625" style="80"/>
    <col min="8" max="8" width="6.6328125" style="80" customWidth="1"/>
    <col min="9" max="9" width="10.90625" style="80"/>
    <col min="10" max="10" width="8.90625" style="80" customWidth="1"/>
    <col min="11" max="16384" width="10.90625" style="80"/>
  </cols>
  <sheetData>
    <row r="1" spans="1:12" ht="23" x14ac:dyDescent="0.5">
      <c r="A1" s="79" t="s">
        <v>5</v>
      </c>
      <c r="B1" s="106"/>
      <c r="C1" s="106"/>
      <c r="D1" s="107"/>
      <c r="E1" s="81"/>
      <c r="K1" s="82"/>
    </row>
    <row r="2" spans="1:12" ht="19.5" customHeight="1" x14ac:dyDescent="0.3">
      <c r="A2" s="211" t="s">
        <v>43</v>
      </c>
      <c r="B2" s="211"/>
      <c r="C2" s="211"/>
      <c r="D2" s="211"/>
      <c r="E2" s="82" t="s">
        <v>34</v>
      </c>
      <c r="G2" s="83"/>
      <c r="H2" s="83"/>
      <c r="L2" s="82"/>
    </row>
    <row r="4" spans="1:12" x14ac:dyDescent="0.3">
      <c r="A4" s="84" t="s">
        <v>44</v>
      </c>
      <c r="B4" s="84"/>
      <c r="C4" s="84"/>
      <c r="D4" s="85"/>
    </row>
    <row r="5" spans="1:12" x14ac:dyDescent="0.3">
      <c r="A5" s="84"/>
      <c r="B5" s="84"/>
      <c r="C5" s="84"/>
      <c r="D5" s="85"/>
    </row>
    <row r="6" spans="1:12" ht="14.5" thickBot="1" x14ac:dyDescent="0.35">
      <c r="A6" s="89"/>
      <c r="B6" s="89"/>
      <c r="C6" s="108"/>
    </row>
    <row r="7" spans="1:12" ht="14.5" thickBot="1" x14ac:dyDescent="0.35">
      <c r="A7" s="109" t="s">
        <v>7</v>
      </c>
      <c r="B7" s="152">
        <v>1360</v>
      </c>
      <c r="C7" s="108" t="s">
        <v>11</v>
      </c>
      <c r="G7" s="87" t="s">
        <v>2</v>
      </c>
      <c r="H7" s="87"/>
      <c r="I7" s="108" t="s">
        <v>58</v>
      </c>
    </row>
    <row r="8" spans="1:12" ht="14.5" thickBot="1" x14ac:dyDescent="0.35"/>
    <row r="9" spans="1:12" ht="14.5" thickBot="1" x14ac:dyDescent="0.35">
      <c r="A9" s="209" t="s">
        <v>8</v>
      </c>
      <c r="B9" s="209"/>
      <c r="C9" s="209"/>
      <c r="D9" s="151">
        <v>18</v>
      </c>
    </row>
    <row r="10" spans="1:12" ht="14.5" thickBot="1" x14ac:dyDescent="0.35">
      <c r="A10" s="210" t="s">
        <v>9</v>
      </c>
      <c r="B10" s="210"/>
      <c r="C10" s="210"/>
      <c r="D10" s="151">
        <v>18</v>
      </c>
    </row>
    <row r="11" spans="1:12" s="89" customFormat="1" x14ac:dyDescent="0.3">
      <c r="A11" s="148"/>
      <c r="B11" s="148"/>
      <c r="C11" s="148"/>
      <c r="D11" s="147"/>
    </row>
    <row r="12" spans="1:12" ht="16" x14ac:dyDescent="0.3">
      <c r="A12" s="110" t="s">
        <v>81</v>
      </c>
      <c r="B12" s="111"/>
      <c r="C12" s="111"/>
      <c r="D12" s="147">
        <f>D9*D10</f>
        <v>324</v>
      </c>
      <c r="E12" s="108" t="s">
        <v>6</v>
      </c>
    </row>
    <row r="14" spans="1:12" x14ac:dyDescent="0.3">
      <c r="A14" s="84" t="s">
        <v>10</v>
      </c>
      <c r="D14" s="95">
        <f>((10000/D12)*B7)/10000</f>
        <v>4.1975308641975309</v>
      </c>
      <c r="E14" s="89" t="s">
        <v>4</v>
      </c>
      <c r="F14" s="108" t="s">
        <v>117</v>
      </c>
    </row>
    <row r="16" spans="1:12" x14ac:dyDescent="0.3">
      <c r="A16" s="94" t="s">
        <v>59</v>
      </c>
      <c r="B16" s="112">
        <v>0.7</v>
      </c>
      <c r="C16" s="94"/>
      <c r="D16" s="139">
        <f>D14*B16</f>
        <v>2.9382716049382713</v>
      </c>
      <c r="E16" s="140" t="s">
        <v>4</v>
      </c>
      <c r="F16" s="146"/>
      <c r="G16" s="94"/>
      <c r="H16" s="72"/>
    </row>
  </sheetData>
  <sheetProtection algorithmName="SHA-512" hashValue="+gKwRxvcRmKhoahN8o8Bw43VGSsQQ0yWu1KgzNBJY3X8salspepLMSM+zQvInDQIs9Njbnxyk19WWzIF7VD26g==" saltValue="rVvHv3CLNACBdwA1AeaqmA==" spinCount="100000" sheet="1" objects="1" scenarios="1"/>
  <mergeCells count="3">
    <mergeCell ref="A9:C9"/>
    <mergeCell ref="A10:C10"/>
    <mergeCell ref="A2:D2"/>
  </mergeCells>
  <hyperlinks>
    <hyperlink ref="E2" r:id="rId1"/>
  </hyperlinks>
  <pageMargins left="0.70866141732283472" right="0.70866141732283472" top="0.74803149606299213" bottom="0.74803149606299213" header="0.31496062992125984" footer="0.31496062992125984"/>
  <pageSetup paperSize="9" scale="98"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tabSelected="1" zoomScale="61" zoomScaleNormal="86" workbookViewId="0">
      <selection activeCell="B17" sqref="B17"/>
    </sheetView>
  </sheetViews>
  <sheetFormatPr baseColWidth="10" defaultRowHeight="14" x14ac:dyDescent="0.3"/>
  <cols>
    <col min="1" max="1" width="29.6328125" style="80" customWidth="1"/>
    <col min="2" max="2" width="7.7265625" style="73" customWidth="1"/>
    <col min="3" max="3" width="5.90625" style="80" customWidth="1"/>
    <col min="4" max="4" width="26.26953125" style="80" customWidth="1"/>
    <col min="5" max="5" width="11.7265625" style="80" customWidth="1"/>
    <col min="6" max="6" width="6.81640625" style="80" customWidth="1"/>
    <col min="7" max="7" width="6.453125" style="80" customWidth="1"/>
    <col min="8" max="8" width="10.6328125" style="80" customWidth="1"/>
    <col min="9" max="9" width="10.90625" style="80"/>
    <col min="10" max="10" width="9.08984375" style="80" customWidth="1"/>
    <col min="11" max="11" width="4.54296875" style="80" customWidth="1"/>
    <col min="12" max="12" width="24.453125" style="80" customWidth="1"/>
    <col min="13" max="16384" width="10.90625" style="80"/>
  </cols>
  <sheetData>
    <row r="1" spans="1:12" ht="23" x14ac:dyDescent="0.5">
      <c r="A1" s="79" t="s">
        <v>13</v>
      </c>
    </row>
    <row r="3" spans="1:12" x14ac:dyDescent="0.3">
      <c r="A3" s="84" t="s">
        <v>45</v>
      </c>
      <c r="B3" s="84"/>
      <c r="C3" s="85"/>
      <c r="D3" s="72"/>
    </row>
    <row r="4" spans="1:12" ht="18.5" thickBot="1" x14ac:dyDescent="0.45">
      <c r="A4" s="113"/>
      <c r="E4" s="113"/>
    </row>
    <row r="5" spans="1:12" ht="18.5" thickBot="1" x14ac:dyDescent="0.45">
      <c r="A5" s="120" t="s">
        <v>46</v>
      </c>
      <c r="B5" s="145">
        <v>3</v>
      </c>
      <c r="C5" s="121" t="s">
        <v>15</v>
      </c>
      <c r="E5" s="113"/>
    </row>
    <row r="6" spans="1:12" ht="18" x14ac:dyDescent="0.4">
      <c r="A6" s="94"/>
      <c r="B6" s="85"/>
      <c r="C6" s="72"/>
      <c r="E6" s="113"/>
    </row>
    <row r="7" spans="1:12" ht="18.5" thickBot="1" x14ac:dyDescent="0.45">
      <c r="A7" s="113" t="s">
        <v>14</v>
      </c>
      <c r="E7" s="113" t="s">
        <v>95</v>
      </c>
    </row>
    <row r="8" spans="1:12" x14ac:dyDescent="0.3">
      <c r="A8" s="114"/>
      <c r="B8" s="116"/>
      <c r="C8" s="115"/>
      <c r="D8" s="115"/>
      <c r="E8" s="155"/>
      <c r="F8" s="115"/>
      <c r="G8" s="115"/>
      <c r="H8" s="115"/>
      <c r="I8" s="115"/>
      <c r="J8" s="117"/>
    </row>
    <row r="9" spans="1:12" ht="25" customHeight="1" x14ac:dyDescent="0.3">
      <c r="A9" s="120" t="s">
        <v>80</v>
      </c>
      <c r="B9" s="70">
        <f>Gàg!B15*'Temps et volume d''arrosage'!B5</f>
        <v>17.28</v>
      </c>
      <c r="C9" s="122" t="s">
        <v>16</v>
      </c>
      <c r="D9" s="123" t="s">
        <v>17</v>
      </c>
      <c r="E9" s="156"/>
      <c r="F9" s="71">
        <f>'Aspersion '!D16*'Temps et volume d''arrosage'!B5</f>
        <v>8.8148148148148131</v>
      </c>
      <c r="G9" s="122" t="s">
        <v>16</v>
      </c>
      <c r="H9" s="122" t="s">
        <v>83</v>
      </c>
      <c r="I9" s="124"/>
      <c r="J9" s="119"/>
      <c r="K9" s="125"/>
      <c r="L9" s="126" t="s">
        <v>20</v>
      </c>
    </row>
    <row r="10" spans="1:12" ht="14.5" thickBot="1" x14ac:dyDescent="0.35">
      <c r="A10" s="127"/>
      <c r="B10" s="129"/>
      <c r="C10" s="128"/>
      <c r="D10" s="128"/>
      <c r="E10" s="157"/>
      <c r="F10" s="128"/>
      <c r="G10" s="128"/>
      <c r="H10" s="128"/>
      <c r="I10" s="128"/>
      <c r="J10" s="130"/>
    </row>
    <row r="12" spans="1:12" ht="14.5" thickBot="1" x14ac:dyDescent="0.35">
      <c r="A12" s="212" t="s">
        <v>115</v>
      </c>
    </row>
    <row r="13" spans="1:12" ht="18" customHeight="1" thickBot="1" x14ac:dyDescent="0.35">
      <c r="A13" s="212"/>
      <c r="B13" s="145">
        <v>15</v>
      </c>
      <c r="C13" s="160" t="s">
        <v>16</v>
      </c>
    </row>
    <row r="14" spans="1:12" x14ac:dyDescent="0.3">
      <c r="A14" s="132"/>
      <c r="B14" s="116"/>
      <c r="C14" s="131"/>
    </row>
    <row r="15" spans="1:12" ht="18.5" thickBot="1" x14ac:dyDescent="0.45">
      <c r="A15" s="113" t="s">
        <v>14</v>
      </c>
      <c r="B15" s="129"/>
      <c r="C15" s="131"/>
      <c r="E15" s="113" t="s">
        <v>95</v>
      </c>
    </row>
    <row r="16" spans="1:12" x14ac:dyDescent="0.3">
      <c r="A16" s="114"/>
      <c r="B16" s="116"/>
      <c r="C16" s="115"/>
      <c r="D16" s="115"/>
      <c r="E16" s="155"/>
      <c r="F16" s="115"/>
      <c r="G16" s="115"/>
      <c r="H16" s="115"/>
      <c r="I16" s="115"/>
      <c r="J16" s="117"/>
      <c r="K16" s="118"/>
    </row>
    <row r="17" spans="1:11" ht="19" customHeight="1" x14ac:dyDescent="0.3">
      <c r="A17" s="93" t="s">
        <v>35</v>
      </c>
      <c r="B17" s="154">
        <f>B18/24</f>
        <v>0.10850694444444443</v>
      </c>
      <c r="C17" s="144" t="s">
        <v>79</v>
      </c>
      <c r="D17" s="72"/>
      <c r="E17" s="158"/>
      <c r="F17" s="154">
        <f>E18/24</f>
        <v>0.21271008403361347</v>
      </c>
      <c r="G17" s="144" t="s">
        <v>79</v>
      </c>
      <c r="H17" s="72"/>
      <c r="I17" s="72"/>
      <c r="J17" s="119"/>
      <c r="K17" s="118"/>
    </row>
    <row r="18" spans="1:11" ht="14.5" thickBot="1" x14ac:dyDescent="0.35">
      <c r="A18" s="127"/>
      <c r="B18" s="142">
        <f>B13/Gàg!B15</f>
        <v>2.6041666666666665</v>
      </c>
      <c r="C18" s="143" t="s">
        <v>15</v>
      </c>
      <c r="D18" s="128"/>
      <c r="E18" s="159">
        <f>B13/'Aspersion '!D16</f>
        <v>5.1050420168067232</v>
      </c>
      <c r="F18" s="128"/>
      <c r="G18" s="128"/>
      <c r="H18" s="128"/>
      <c r="I18" s="128"/>
      <c r="J18" s="130"/>
      <c r="K18" s="118"/>
    </row>
    <row r="20" spans="1:11" x14ac:dyDescent="0.3">
      <c r="A20" s="80" t="s">
        <v>118</v>
      </c>
      <c r="B20" s="84"/>
      <c r="C20" s="133"/>
      <c r="D20" s="133"/>
    </row>
    <row r="21" spans="1:11" ht="14" customHeight="1" x14ac:dyDescent="0.3">
      <c r="A21" s="213"/>
      <c r="B21" s="213"/>
      <c r="C21" s="213"/>
      <c r="D21" s="213"/>
      <c r="E21" s="133"/>
      <c r="F21" s="84"/>
    </row>
    <row r="22" spans="1:11" x14ac:dyDescent="0.3">
      <c r="A22" s="213"/>
      <c r="B22" s="213"/>
      <c r="C22" s="213"/>
      <c r="D22" s="213"/>
      <c r="E22" s="133"/>
      <c r="F22" s="84"/>
    </row>
  </sheetData>
  <sheetProtection algorithmName="SHA-512" hashValue="/gc/LDdGThWSxKNYb/ylhMZkTSbDetKUjx0YmiljQSeuKPy1sXvKf8yvsdTY5aGKYmXtdIMb31QZoQLB6IUnWw==" saltValue="DR1hYzE1+JFZfn1BannMJQ==" spinCount="100000" sheet="1" objects="1" scenarios="1"/>
  <mergeCells count="2">
    <mergeCell ref="A12:A13"/>
    <mergeCell ref="A21:D22"/>
  </mergeCells>
  <pageMargins left="0.70866141732283472" right="0.70866141732283472" top="0.74803149606299213" bottom="0.74803149606299213"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Introduction</vt:lpstr>
      <vt:lpstr>Conseils et astuces </vt:lpstr>
      <vt:lpstr>Gàg</vt:lpstr>
      <vt:lpstr>Aspersion </vt:lpstr>
      <vt:lpstr>Temps et volume d'arrosage</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CRETTENAND</dc:creator>
  <cp:lastModifiedBy>Fanny CRETTENAND</cp:lastModifiedBy>
  <cp:lastPrinted>2023-04-04T14:20:55Z</cp:lastPrinted>
  <dcterms:created xsi:type="dcterms:W3CDTF">2023-03-07T08:29:31Z</dcterms:created>
  <dcterms:modified xsi:type="dcterms:W3CDTF">2023-06-26T12:08:42Z</dcterms:modified>
</cp:coreProperties>
</file>