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1" l="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<sst xmlns="http://schemas.openxmlformats.org/spreadsheetml/2006/main" count="831" uniqueCount="409">
  <si>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</si>
  <si>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</si>
  <si>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</si>
  <si>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</si>
  <si>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</si>
  <si>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</si>
  <si>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</si>
  <si>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</si>
  <si>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</si>
  <si>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</si>
  <si>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</si>
  <si>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</si>
  <si>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</si>
  <si>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</si>
  <si>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</si>
  <si>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</si>
  <si>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</si>
  <si>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</si>
  <si>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</si>
  <si>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</si>
  <si>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</si>
  <si>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</si>
  <si>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</si>
  <si>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</si>
  <si>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</si>
  <si>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</si>
  <si>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</si>
  <si>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</si>
  <si>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</si>
  <si>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</si>
  <si>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</si>
  <si>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</si>
  <si>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</si>
  <si>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</si>
  <si>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</si>
  <si>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</si>
  <si>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</si>
  <si>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</si>
  <si>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</si>
  <si>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</si>
  <si>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</si>
  <si>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</si>
  <si>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</si>
  <si>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</si>
  <si>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</si>
  <si>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</si>
  <si>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</si>
  <si>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</si>
  <si>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</si>
  <si>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</si>
  <si>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</si>
  <si>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</si>
  <si>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</si>
  <si>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</si>
  <si>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</si>
  <si>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</si>
  <si>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</si>
  <si>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</si>
  <si>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</si>
  <si>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</si>
  <si>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</si>
  <si>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</si>
  <si>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</si>
  <si>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</si>
  <si>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</si>
  <si>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</si>
  <si>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</si>
  <si>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</si>
  <si>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</si>
  <si>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</si>
  <si>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</si>
  <si>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</si>
  <si>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</si>
  <si>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</si>
  <si>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</si>
  <si>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</si>
  <si>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</si>
  <si>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</si>
  <si>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</si>
  <si>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</si>
  <si>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</si>
  <si>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</si>
  <si>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</si>
  <si>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</si>
  <si>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</si>
  <si>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</si>
  <si>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</si>
  <si>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</si>
  <si>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</si>
  <si>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</si>
  <si>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</si>
  <si>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</si>
  <si>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</si>
  <si>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</si>
  <si>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</si>
  <si>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</si>
  <si>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</si>
  <si>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</si>
  <si>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</si>
  <si>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</si>
  <si>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</si>
  <si>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</si>
  <si>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</si>
  <si>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</si>
  <si>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</si>
  <si>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</si>
  <si>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</si>
  <si>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</si>
  <si>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</si>
  <si>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</si>
  <si>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</si>
  <si>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</si>
  <si>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</si>
  <si>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</si>
  <si>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</si>
  <si>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</si>
  <si>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</si>
  <si>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</si>
  <si>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</si>
  <si>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</si>
  <si>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</si>
  <si>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</si>
  <si>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</si>
  <si>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</si>
  <si>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</si>
  <si>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</si>
  <si>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</si>
  <si>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</si>
  <si>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</si>
  <si>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</si>
  <si>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</si>
  <si>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</si>
  <si>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</si>
  <si>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</si>
  <si>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</si>
  <si>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</si>
  <si>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</si>
  <si>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</si>
  <si>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</si>
  <si>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</si>
  <si>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</si>
  <si>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</si>
  <si>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</si>
  <si>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</si>
  <si>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</si>
  <si>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</si>
  <si>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</si>
  <si>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</si>
  <si>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</si>
  <si>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</si>
  <si>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</si>
  <si>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</si>
  <si>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</si>
  <si>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</si>
  <si>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</si>
  <si>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</si>
  <si>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</si>
  <si>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</si>
  <si>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</si>
  <si>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</si>
  <si>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</si>
  <si>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</si>
  <si>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</si>
  <si>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</si>
  <si>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</si>
  <si>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</si>
  <si>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</si>
  <si>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</si>
  <si>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</si>
  <si>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</si>
  <si>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</si>
  <si>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</si>
  <si>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</si>
  <si>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</si>
  <si>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</si>
  <si>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</si>
  <si>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</si>
  <si>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</si>
  <si>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</si>
  <si>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</si>
  <si>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</si>
  <si>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</si>
  <si>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</si>
  <si>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</si>
  <si>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</si>
  <si>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</si>
  <si>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</si>
  <si>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</si>
  <si>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</si>
  <si>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</si>
  <si>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</si>
  <si>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</si>
  <si>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</si>
  <si>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</si>
  <si>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</si>
  <si>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</si>
  <si>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</si>
  <si>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</si>
  <si>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</si>
  <si>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</si>
  <si>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</si>
  <si>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</si>
  <si>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</si>
  <si>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</si>
  <si>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</si>
  <si>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</si>
  <si>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</si>
  <si>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</si>
  <si>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</si>
  <si>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</si>
  <si>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</si>
  <si>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</si>
  <si>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</si>
  <si>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</si>
  <si>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</si>
  <si>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</si>
  <si>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</si>
  <si>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</si>
  <si>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</si>
  <si>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</si>
  <si>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</si>
  <si>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</si>
  <si>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</si>
  <si>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</si>
  <si>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</si>
  <si>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</si>
  <si>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</si>
  <si>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</si>
  <si>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</si>
  <si>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</si>
  <si>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</si>
  <si>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</si>
  <si>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</si>
  <si>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</si>
  <si>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</si>
  <si>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</si>
  <si>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</si>
  <si>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</si>
  <si>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</si>
  <si>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</si>
  <si>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</si>
  <si>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</si>
  <si>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</si>
  <si>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</si>
  <si>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</si>
  <si>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</si>
  <si>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</si>
  <si>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</si>
  <si>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</si>
  <si>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</si>
  <si>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</si>
  <si>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</si>
  <si>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</si>
  <si>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</si>
  <si>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</si>
  <si>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</si>
  <si>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</si>
  <si>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</si>
  <si>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</si>
  <si>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</si>
  <si>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</si>
  <si>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</si>
  <si>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</si>
  <si>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</si>
  <si>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</si>
  <si>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</si>
  <si>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</si>
  <si>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</si>
  <si>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</si>
  <si>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</si>
  <si>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</si>
  <si>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</si>
  <si>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</si>
  <si>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</si>
  <si>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</si>
  <si>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</si>
  <si>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</si>
  <si>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</si>
  <si>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</si>
  <si>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</si>
  <si>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</si>
  <si>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</si>
  <si>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</si>
  <si>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</si>
  <si>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</si>
  <si>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</si>
  <si>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</si>
  <si>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</si>
  <si>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</si>
  <si>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</si>
  <si>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</si>
  <si>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</si>
  <si>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</si>
  <si>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</si>
  <si>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</si>
  <si>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</si>
  <si>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</si>
  <si>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</si>
  <si>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</si>
  <si>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</si>
  <si>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</si>
  <si>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</si>
  <si>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</si>
  <si>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</si>
  <si>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</si>
  <si>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</si>
  <si>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</si>
  <si>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</si>
  <si>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</si>
  <si>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</si>
  <si>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</si>
  <si>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</si>
  <si>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</si>
  <si>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</si>
  <si>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</si>
  <si>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</si>
  <si>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</si>
  <si>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</si>
  <si>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</si>
  <si>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</si>
  <si>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</si>
  <si>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</si>
  <si>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</si>
  <si>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</si>
  <si>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</si>
  <si>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</si>
  <si>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</si>
  <si>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</si>
  <si>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</si>
  <si>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</si>
  <si>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</si>
  <si>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</si>
  <si>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</si>
  <si>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</si>
  <si>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</si>
  <si>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</si>
  <si>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</si>
  <si>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</si>
  <si>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</si>
  <si>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</si>
  <si>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</si>
  <si>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</si>
  <si>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</si>
  <si>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</si>
  <si>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</si>
  <si>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</si>
  <si>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</si>
  <si>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</si>
  <si>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</si>
  <si>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</si>
  <si>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</si>
  <si>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</si>
  <si>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St. Niklaus</t>
  </si>
  <si>
    <t>Inventar der Wasserentnahmen _x000D_
St. Niklaus</t>
  </si>
  <si>
    <t>Riedbach (KWM)</t>
  </si>
  <si>
    <t>Riedbach</t>
  </si>
  <si>
    <t>Kraftwerk Mattmark AG</t>
  </si>
  <si>
    <t>Mattervispa</t>
  </si>
  <si>
    <t>Aletsch AG</t>
  </si>
  <si>
    <t>Jungtal - Obra</t>
  </si>
  <si>
    <t>Jungbach</t>
  </si>
  <si>
    <t>Ackersand 2</t>
  </si>
  <si>
    <t>Bim bach</t>
  </si>
  <si>
    <t>Embdach</t>
  </si>
  <si>
    <t>Lochmatter Walter Birchmatten 3924 St. Niklaus</t>
  </si>
  <si>
    <t>Obra</t>
  </si>
  <si>
    <t>D'Undra</t>
  </si>
  <si>
    <t>Embdbach-Bächji</t>
  </si>
  <si>
    <t>Embdbach (et un de ses affluents RG)</t>
  </si>
  <si>
    <t>Bodeneigentümer</t>
  </si>
  <si>
    <t>Balmen Wasserleite</t>
  </si>
  <si>
    <t>Geteilschaft</t>
  </si>
  <si>
    <t>Jrmänzu Wasser</t>
  </si>
  <si>
    <t>Sparru-Wasserleite</t>
  </si>
  <si>
    <t>Rittneri</t>
  </si>
  <si>
    <t>Riederi</t>
  </si>
  <si>
    <t>Niwa (Schwidernu)</t>
  </si>
  <si>
    <t>Blattbach - Spisszug</t>
  </si>
  <si>
    <t>Wichjeri</t>
  </si>
  <si>
    <t>Geteilschaft und kommunal</t>
  </si>
  <si>
    <t>Hellenuwasser</t>
  </si>
  <si>
    <t>Consortage Hellene-Bifig</t>
  </si>
  <si>
    <t>Stockwasser</t>
  </si>
  <si>
    <t>Consortage Hellene - Bifig</t>
  </si>
  <si>
    <t>Feldwasser</t>
  </si>
  <si>
    <t>Eggeri</t>
  </si>
  <si>
    <t>kommunal</t>
  </si>
  <si>
    <t>Kilcheri</t>
  </si>
  <si>
    <t>Riedbach (RG Matter Vispa)</t>
  </si>
  <si>
    <t>Drieri</t>
  </si>
  <si>
    <t>Bineri</t>
  </si>
  <si>
    <t>Mattwasser</t>
  </si>
  <si>
    <t>Lammwasser</t>
  </si>
  <si>
    <t>Geistriftbach</t>
  </si>
  <si>
    <t>Schwidernu Wasserleite</t>
  </si>
  <si>
    <t>Blattbach</t>
  </si>
  <si>
    <t>proche du Riedbach</t>
  </si>
  <si>
    <t>commune</t>
  </si>
  <si>
    <t>proche de l'Embdbach</t>
  </si>
  <si>
    <t>proche de la RG du Riedbach</t>
  </si>
  <si>
    <t>proche de la Vispa</t>
  </si>
  <si>
    <t>Embdbach - Unnerbächji</t>
  </si>
  <si>
    <t>Embdbach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</si>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</sst>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42" totalsRowShown="0" headerRowDxfId="165" dataDxfId="164" headerRowCellStyle="Milliers" dataCellStyle="Milliers">
  <autoFilter ref="A11:CE42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HYPERLINK("https://sitonline.vs.ch/environnement/eaux_superficielles/fr/#/?locale=fr&amp;prelevement=SFH-12&amp;scale=4500","SFH-12")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42" totalsRowShown="0" headerRowDxfId="82" dataDxfId="81" headerRowCellStyle="Milliers" dataCellStyle="Milliers">
  <autoFilter ref="A11:CE42"/>
  <tableColumns count="83">
    <tableColumn id="1" name="No" dataDxfId="80"/>
    <tableColumn id="4" name="Capt_IDCant" dataDxfId="79">
      <calculatedColumnFormula>HYPERLINK("https://sitonline.vs.ch/environnement/eaux_superficielles/fr/#/?locale=fr&amp;prelevement=SFH-12&amp;scale=4500","SFH-12")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HYPERLINK("https://sitonline.vs.ch/environnement/eaux_superficielles/fr/#/?locale=fr&amp;prelevement=SFH-12&amp;scale=4500","SFH-12")</f>
        <v>SFH-12</v>
      </c>
      <c r="C12" s="114"/>
      <c r="D12" s="114" t="s">
        <v>354</v>
      </c>
      <c r="E12" s="115">
        <v>2630371</v>
      </c>
      <c r="F12" s="115"/>
      <c r="G12" s="115">
        <v>1113095</v>
      </c>
      <c r="H12" s="115"/>
      <c r="I12" s="115">
        <v>1831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HYPERLINK("https://sitonline.vs.ch/environnement/eaux_superficielles/fr/#/?locale=fr&amp;prelevement=SFH-217&amp;scale=4500","SFH-217")</f>
        <v>SFH-217</v>
      </c>
      <c r="C13" s="114"/>
      <c r="D13" s="114" t="s">
        <v>357</v>
      </c>
      <c r="E13" s="115">
        <v>2627199</v>
      </c>
      <c r="F13" s="115"/>
      <c r="G13" s="115">
        <v>1110200</v>
      </c>
      <c r="H13" s="115"/>
      <c r="I13" s="115">
        <v>1230</v>
      </c>
      <c r="J13" s="116"/>
      <c r="K13" s="117" t="s">
        <v>357</v>
      </c>
      <c r="L13" s="118"/>
      <c r="M13" s="118" t="s">
        <v>204</v>
      </c>
      <c r="N13" s="10"/>
      <c r="O13" s="10"/>
      <c r="P13" s="114"/>
      <c r="Q13" s="114" t="s">
        <v>358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HYPERLINK("https://sitonline.vs.ch/environnement/eaux_superficielles/fr/#/?locale=fr&amp;prelevement=SEN-1392&amp;scale=4500","SEN-1392")</f>
        <v>SEN-1392</v>
      </c>
      <c r="C14" s="114"/>
      <c r="D14" s="114" t="s">
        <v>359</v>
      </c>
      <c r="E14" s="115">
        <v>2626132</v>
      </c>
      <c r="F14" s="115"/>
      <c r="G14" s="115">
        <v>1115859</v>
      </c>
      <c r="H14" s="115"/>
      <c r="I14" s="115">
        <v>2365</v>
      </c>
      <c r="J14" s="116"/>
      <c r="K14" s="117" t="s">
        <v>360</v>
      </c>
      <c r="L14" s="118"/>
      <c r="M14" s="118" t="s">
        <v>204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 t="s">
        <v>104</v>
      </c>
      <c r="X14" s="120">
        <v>40837</v>
      </c>
      <c r="Y14" s="121"/>
      <c r="Z14" s="129" t="s">
        <v>404</v>
      </c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HYPERLINK("https://sitonline.vs.ch/environnement/eaux_superficielles/fr/#/?locale=fr&amp;prelevement=SEN-1447&amp;scale=4500","SEN-1447")</f>
        <v>SEN-1447</v>
      </c>
      <c r="C15" s="114"/>
      <c r="D15" s="114" t="s">
        <v>360</v>
      </c>
      <c r="E15" s="115">
        <v>2628204</v>
      </c>
      <c r="F15" s="115"/>
      <c r="G15" s="115">
        <v>1115211</v>
      </c>
      <c r="H15" s="115"/>
      <c r="I15" s="115">
        <v>1255</v>
      </c>
      <c r="J15" s="116"/>
      <c r="K15" s="117" t="s">
        <v>360</v>
      </c>
      <c r="L15" s="118"/>
      <c r="M15" s="118" t="s">
        <v>204</v>
      </c>
      <c r="N15" s="10"/>
      <c r="O15" s="10"/>
      <c r="P15" s="114"/>
      <c r="Q15" s="114" t="s">
        <v>361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HYPERLINK("https://sitonline.vs.ch/environnement/eaux_superficielles/fr/#/?locale=fr&amp;prelevement=SEN2-1249&amp;scale=4500","SEN2-1249")</f>
        <v>SEN2-1249</v>
      </c>
      <c r="C16" s="114"/>
      <c r="D16" s="114" t="s">
        <v>362</v>
      </c>
      <c r="E16" s="115">
        <v>2629500</v>
      </c>
      <c r="F16" s="115"/>
      <c r="G16" s="115">
        <v>1117350</v>
      </c>
      <c r="H16" s="115"/>
      <c r="I16" s="115">
        <v>1200</v>
      </c>
      <c r="J16" s="116"/>
      <c r="K16" s="117" t="s">
        <v>363</v>
      </c>
      <c r="L16" s="118"/>
      <c r="M16" s="118" t="s">
        <v>214</v>
      </c>
      <c r="N16" s="10"/>
      <c r="O16" s="10"/>
      <c r="P16" s="114"/>
      <c r="Q16" s="114" t="s">
        <v>364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HYPERLINK("https://sitonline.vs.ch/environnement/eaux_superficielles/fr/#/?locale=fr&amp;prelevement=SEN-256&amp;scale=4500","SEN-256")</f>
        <v>SEN-256</v>
      </c>
      <c r="C17" s="114"/>
      <c r="D17" s="114" t="s">
        <v>365</v>
      </c>
      <c r="E17" s="115">
        <v>2626200</v>
      </c>
      <c r="F17" s="115"/>
      <c r="G17" s="115">
        <v>1115880</v>
      </c>
      <c r="H17" s="115"/>
      <c r="I17" s="115">
        <v>2360</v>
      </c>
      <c r="J17" s="116"/>
      <c r="K17" s="117" t="s">
        <v>360</v>
      </c>
      <c r="L17" s="118"/>
      <c r="M17" s="118" t="s">
        <v>210</v>
      </c>
      <c r="N17" s="10"/>
      <c r="O17" s="10"/>
      <c r="P17" s="114"/>
      <c r="Q17" s="114"/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HYPERLINK("https://sitonline.vs.ch/environnement/eaux_superficielles/fr/#/?locale=fr&amp;prelevement=SEN-258&amp;scale=4500","SEN-258")</f>
        <v>SEN-258</v>
      </c>
      <c r="C18" s="114"/>
      <c r="D18" s="114" t="s">
        <v>366</v>
      </c>
      <c r="E18" s="115">
        <v>2626580</v>
      </c>
      <c r="F18" s="115"/>
      <c r="G18" s="115">
        <v>1115920</v>
      </c>
      <c r="H18" s="115"/>
      <c r="I18" s="115">
        <v>2200</v>
      </c>
      <c r="J18" s="116"/>
      <c r="K18" s="117" t="s">
        <v>360</v>
      </c>
      <c r="L18" s="118"/>
      <c r="M18" s="118" t="s">
        <v>210</v>
      </c>
      <c r="N18" s="10"/>
      <c r="O18" s="10"/>
      <c r="P18" s="114"/>
      <c r="Q18" s="114"/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HYPERLINK("https://sitonline.vs.ch/environnement/eaux_superficielles/fr/#/?locale=fr&amp;prelevement=SEN-403&amp;scale=4500","SEN-403")</f>
        <v>SEN-403</v>
      </c>
      <c r="C19" s="114"/>
      <c r="D19" s="114" t="s">
        <v>367</v>
      </c>
      <c r="E19" s="115">
        <v>2628390</v>
      </c>
      <c r="F19" s="115"/>
      <c r="G19" s="115">
        <v>1118010</v>
      </c>
      <c r="H19" s="115"/>
      <c r="I19" s="115">
        <v>1700</v>
      </c>
      <c r="J19" s="116"/>
      <c r="K19" s="117" t="s">
        <v>368</v>
      </c>
      <c r="L19" s="118"/>
      <c r="M19" s="118" t="s">
        <v>210</v>
      </c>
      <c r="N19" s="10"/>
      <c r="O19" s="10"/>
      <c r="P19" s="114"/>
      <c r="Q19" s="114" t="s">
        <v>369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HYPERLINK("https://sitonline.vs.ch/environnement/eaux_superficielles/fr/#/?locale=fr&amp;prelevement=SEN-501&amp;scale=4500","SEN-501")</f>
        <v>SEN-501</v>
      </c>
      <c r="C20" s="114"/>
      <c r="D20" s="114" t="s">
        <v>370</v>
      </c>
      <c r="E20" s="115">
        <v>2628243</v>
      </c>
      <c r="F20" s="115"/>
      <c r="G20" s="115">
        <v>1115188</v>
      </c>
      <c r="H20" s="115"/>
      <c r="I20" s="115">
        <v>1200</v>
      </c>
      <c r="J20" s="116"/>
      <c r="K20" s="117" t="s">
        <v>360</v>
      </c>
      <c r="L20" s="118"/>
      <c r="M20" s="118" t="s">
        <v>210</v>
      </c>
      <c r="N20" s="10"/>
      <c r="O20" s="10"/>
      <c r="P20" s="114"/>
      <c r="Q20" s="114" t="s">
        <v>371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HYPERLINK("https://sitonline.vs.ch/environnement/eaux_superficielles/fr/#/?locale=fr&amp;prelevement=SEN-502&amp;scale=4500","SEN-502")</f>
        <v>SEN-502</v>
      </c>
      <c r="C21" s="114"/>
      <c r="D21" s="114" t="s">
        <v>372</v>
      </c>
      <c r="E21" s="115">
        <v>2628391</v>
      </c>
      <c r="F21" s="115"/>
      <c r="G21" s="115">
        <v>1115223</v>
      </c>
      <c r="H21" s="115"/>
      <c r="I21" s="115">
        <v>1200</v>
      </c>
      <c r="J21" s="116"/>
      <c r="K21" s="117" t="s">
        <v>360</v>
      </c>
      <c r="L21" s="118"/>
      <c r="M21" s="118" t="s">
        <v>210</v>
      </c>
      <c r="N21" s="10"/>
      <c r="O21" s="10"/>
      <c r="P21" s="114"/>
      <c r="Q21" s="114"/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HYPERLINK("https://sitonline.vs.ch/environnement/eaux_superficielles/fr/#/?locale=fr&amp;prelevement=SEN-459&amp;scale=4500","SEN-459")</f>
        <v>SEN-459</v>
      </c>
      <c r="C22" s="114"/>
      <c r="D22" s="114" t="s">
        <v>373</v>
      </c>
      <c r="E22" s="115">
        <v>2626425</v>
      </c>
      <c r="F22" s="115"/>
      <c r="G22" s="115">
        <v>1115918</v>
      </c>
      <c r="H22" s="115"/>
      <c r="I22" s="115">
        <v>2280</v>
      </c>
      <c r="J22" s="116"/>
      <c r="K22" s="117" t="s">
        <v>360</v>
      </c>
      <c r="L22" s="118"/>
      <c r="M22" s="118" t="s">
        <v>210</v>
      </c>
      <c r="N22" s="10"/>
      <c r="O22" s="10"/>
      <c r="P22" s="114"/>
      <c r="Q22" s="114" t="s">
        <v>371</v>
      </c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HYPERLINK("https://sitonline.vs.ch/environnement/eaux_superficielles/fr/#/?locale=fr&amp;prelevement=SEN-460&amp;scale=4500","SEN-460")</f>
        <v>SEN-460</v>
      </c>
      <c r="C23" s="114"/>
      <c r="D23" s="114" t="s">
        <v>374</v>
      </c>
      <c r="E23" s="115">
        <v>2630125</v>
      </c>
      <c r="F23" s="115"/>
      <c r="G23" s="115">
        <v>1113257</v>
      </c>
      <c r="H23" s="115"/>
      <c r="I23" s="115">
        <v>1710</v>
      </c>
      <c r="J23" s="116"/>
      <c r="K23" s="117" t="s">
        <v>355</v>
      </c>
      <c r="L23" s="118"/>
      <c r="M23" s="118" t="s">
        <v>210</v>
      </c>
      <c r="N23" s="10"/>
      <c r="O23" s="10"/>
      <c r="P23" s="114"/>
      <c r="Q23" s="114" t="s">
        <v>371</v>
      </c>
      <c r="R23" s="119"/>
      <c r="S23" s="119"/>
      <c r="T23" s="120"/>
      <c r="U23" s="121"/>
      <c r="V23" s="119"/>
      <c r="W23" s="119"/>
      <c r="X23" s="120"/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HYPERLINK("https://sitonline.vs.ch/environnement/eaux_superficielles/fr/#/?locale=fr&amp;prelevement=SEN-462&amp;scale=4500","SEN-462")</f>
        <v>SEN-462</v>
      </c>
      <c r="C24" s="114"/>
      <c r="D24" s="114" t="s">
        <v>375</v>
      </c>
      <c r="E24" s="115">
        <v>2630097</v>
      </c>
      <c r="F24" s="115"/>
      <c r="G24" s="115">
        <v>1113327</v>
      </c>
      <c r="H24" s="115"/>
      <c r="I24" s="115">
        <v>1830</v>
      </c>
      <c r="J24" s="116"/>
      <c r="K24" s="117" t="s">
        <v>355</v>
      </c>
      <c r="L24" s="118"/>
      <c r="M24" s="118" t="s">
        <v>210</v>
      </c>
      <c r="N24" s="10"/>
      <c r="O24" s="10"/>
      <c r="P24" s="114"/>
      <c r="Q24" s="114" t="s">
        <v>371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HYPERLINK("https://sitonline.vs.ch/environnement/eaux_superficielles/fr/#/?locale=fr&amp;prelevement=SEN-464&amp;scale=4500","SEN-464")</f>
        <v>SEN-464</v>
      </c>
      <c r="C25" s="114"/>
      <c r="D25" s="114" t="s">
        <v>376</v>
      </c>
      <c r="E25" s="115">
        <v>2629156</v>
      </c>
      <c r="F25" s="115"/>
      <c r="G25" s="115">
        <v>1114169</v>
      </c>
      <c r="H25" s="115"/>
      <c r="I25" s="115">
        <v>1450</v>
      </c>
      <c r="J25" s="116"/>
      <c r="K25" s="117" t="s">
        <v>377</v>
      </c>
      <c r="L25" s="118"/>
      <c r="M25" s="118" t="s">
        <v>210</v>
      </c>
      <c r="N25" s="10"/>
      <c r="O25" s="10"/>
      <c r="P25" s="114"/>
      <c r="Q25" s="114" t="s">
        <v>371</v>
      </c>
      <c r="R25" s="119"/>
      <c r="S25" s="119"/>
      <c r="T25" s="120"/>
      <c r="U25" s="121"/>
      <c r="V25" s="119"/>
      <c r="W25" s="119"/>
      <c r="X25" s="120"/>
      <c r="Y25" s="121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HYPERLINK("https://sitonline.vs.ch/environnement/eaux_superficielles/fr/#/?locale=fr&amp;prelevement=SEN-465&amp;scale=4500","SEN-465")</f>
        <v>SEN-465</v>
      </c>
      <c r="C26" s="114"/>
      <c r="D26" s="114" t="s">
        <v>378</v>
      </c>
      <c r="E26" s="115">
        <v>2628854</v>
      </c>
      <c r="F26" s="115"/>
      <c r="G26" s="115">
        <v>1114366</v>
      </c>
      <c r="H26" s="115"/>
      <c r="I26" s="115">
        <v>1245</v>
      </c>
      <c r="J26" s="116"/>
      <c r="K26" s="117" t="s">
        <v>355</v>
      </c>
      <c r="L26" s="118"/>
      <c r="M26" s="118" t="s">
        <v>210</v>
      </c>
      <c r="N26" s="10"/>
      <c r="O26" s="10"/>
      <c r="P26" s="114"/>
      <c r="Q26" s="114" t="s">
        <v>379</v>
      </c>
      <c r="R26" s="119"/>
      <c r="S26" s="119"/>
      <c r="T26" s="120"/>
      <c r="U26" s="121"/>
      <c r="V26" s="119"/>
      <c r="W26" s="119"/>
      <c r="X26" s="120"/>
      <c r="Y26" s="121"/>
      <c r="Z26" s="11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HYPERLINK("https://sitonline.vs.ch/environnement/eaux_superficielles/fr/#/?locale=fr&amp;prelevement=SEN-466&amp;scale=4500","SEN-466")</f>
        <v>SEN-466</v>
      </c>
      <c r="C27" s="114"/>
      <c r="D27" s="114" t="s">
        <v>380</v>
      </c>
      <c r="E27" s="115">
        <v>2630221</v>
      </c>
      <c r="F27" s="115"/>
      <c r="G27" s="115">
        <v>1113228</v>
      </c>
      <c r="H27" s="115"/>
      <c r="I27" s="115">
        <v>1718</v>
      </c>
      <c r="J27" s="116"/>
      <c r="K27" s="117" t="s">
        <v>355</v>
      </c>
      <c r="L27" s="118"/>
      <c r="M27" s="118" t="s">
        <v>210</v>
      </c>
      <c r="N27" s="10"/>
      <c r="O27" s="10"/>
      <c r="P27" s="114"/>
      <c r="Q27" s="114" t="s">
        <v>381</v>
      </c>
      <c r="R27" s="119"/>
      <c r="S27" s="119"/>
      <c r="T27" s="120"/>
      <c r="U27" s="121"/>
      <c r="V27" s="119"/>
      <c r="W27" s="119"/>
      <c r="X27" s="120"/>
      <c r="Y27" s="121"/>
      <c r="Z27" s="11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HYPERLINK("https://sitonline.vs.ch/environnement/eaux_superficielles/fr/#/?locale=fr&amp;prelevement=SEN-468&amp;scale=4500","SEN-468")</f>
        <v>SEN-468</v>
      </c>
      <c r="C28" s="114"/>
      <c r="D28" s="114" t="s">
        <v>382</v>
      </c>
      <c r="E28" s="115">
        <v>2629345</v>
      </c>
      <c r="F28" s="115"/>
      <c r="G28" s="115">
        <v>1114033</v>
      </c>
      <c r="H28" s="115"/>
      <c r="I28" s="115">
        <v>1400</v>
      </c>
      <c r="J28" s="116"/>
      <c r="K28" s="117" t="s">
        <v>355</v>
      </c>
      <c r="L28" s="118"/>
      <c r="M28" s="118" t="s">
        <v>210</v>
      </c>
      <c r="N28" s="10"/>
      <c r="O28" s="10"/>
      <c r="P28" s="114"/>
      <c r="Q28" s="114" t="s">
        <v>383</v>
      </c>
      <c r="R28" s="119"/>
      <c r="S28" s="119"/>
      <c r="T28" s="120"/>
      <c r="U28" s="121"/>
      <c r="V28" s="119"/>
      <c r="W28" s="119"/>
      <c r="X28" s="120"/>
      <c r="Y28" s="121"/>
      <c r="Z28" s="11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HYPERLINK("https://sitonline.vs.ch/environnement/eaux_superficielles/fr/#/?locale=fr&amp;prelevement=SEN-469&amp;scale=4500","SEN-469")</f>
        <v>SEN-469</v>
      </c>
      <c r="C29" s="114"/>
      <c r="D29" s="114" t="s">
        <v>384</v>
      </c>
      <c r="E29" s="115">
        <v>2628946</v>
      </c>
      <c r="F29" s="115"/>
      <c r="G29" s="115">
        <v>1114331</v>
      </c>
      <c r="H29" s="115"/>
      <c r="I29" s="115">
        <v>1190</v>
      </c>
      <c r="J29" s="116"/>
      <c r="K29" s="117" t="s">
        <v>355</v>
      </c>
      <c r="L29" s="118"/>
      <c r="M29" s="118" t="s">
        <v>210</v>
      </c>
      <c r="N29" s="10"/>
      <c r="O29" s="10"/>
      <c r="P29" s="114"/>
      <c r="Q29" s="114" t="s">
        <v>371</v>
      </c>
      <c r="R29" s="119"/>
      <c r="S29" s="119"/>
      <c r="T29" s="120"/>
      <c r="U29" s="121"/>
      <c r="V29" s="119"/>
      <c r="W29" s="119"/>
      <c r="X29" s="120"/>
      <c r="Y29" s="121"/>
      <c r="Z29" s="11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HYPERLINK("https://sitonline.vs.ch/environnement/eaux_superficielles/fr/#/?locale=fr&amp;prelevement=SEN-491&amp;scale=4500","SEN-491")</f>
        <v>SEN-491</v>
      </c>
      <c r="C30" s="114"/>
      <c r="D30" s="114" t="s">
        <v>385</v>
      </c>
      <c r="E30" s="115">
        <v>2630412</v>
      </c>
      <c r="F30" s="115"/>
      <c r="G30" s="115">
        <v>1113058</v>
      </c>
      <c r="H30" s="115"/>
      <c r="I30" s="115">
        <v>1800</v>
      </c>
      <c r="J30" s="116"/>
      <c r="K30" s="117" t="s">
        <v>355</v>
      </c>
      <c r="L30" s="118"/>
      <c r="M30" s="118" t="s">
        <v>210</v>
      </c>
      <c r="N30" s="10"/>
      <c r="O30" s="10"/>
      <c r="P30" s="114"/>
      <c r="Q30" s="114" t="s">
        <v>386</v>
      </c>
      <c r="R30" s="119"/>
      <c r="S30" s="119"/>
      <c r="T30" s="120"/>
      <c r="U30" s="121"/>
      <c r="V30" s="119"/>
      <c r="W30" s="119"/>
      <c r="X30" s="120"/>
      <c r="Y30" s="121"/>
      <c r="Z30" s="11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HYPERLINK("https://sitonline.vs.ch/environnement/eaux_superficielles/fr/#/?locale=fr&amp;prelevement=SEN-493&amp;scale=4500","SEN-493")</f>
        <v>SEN-493</v>
      </c>
      <c r="C31" s="114"/>
      <c r="D31" s="114" t="s">
        <v>387</v>
      </c>
      <c r="E31" s="115">
        <v>2630413</v>
      </c>
      <c r="F31" s="115"/>
      <c r="G31" s="115">
        <v>1113039</v>
      </c>
      <c r="H31" s="115"/>
      <c r="I31" s="115">
        <v>1835</v>
      </c>
      <c r="J31" s="116"/>
      <c r="K31" s="117" t="s">
        <v>388</v>
      </c>
      <c r="L31" s="118"/>
      <c r="M31" s="118" t="s">
        <v>210</v>
      </c>
      <c r="N31" s="10"/>
      <c r="O31" s="10"/>
      <c r="P31" s="114"/>
      <c r="Q31" s="114" t="s">
        <v>371</v>
      </c>
      <c r="R31" s="119"/>
      <c r="S31" s="119"/>
      <c r="T31" s="120"/>
      <c r="U31" s="121"/>
      <c r="V31" s="119"/>
      <c r="W31" s="119"/>
      <c r="X31" s="120"/>
      <c r="Y31" s="121"/>
      <c r="Z31" s="11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HYPERLINK("https://sitonline.vs.ch/environnement/eaux_superficielles/fr/#/?locale=fr&amp;prelevement=SEN-495&amp;scale=4500","SEN-495")</f>
        <v>SEN-495</v>
      </c>
      <c r="C32" s="114"/>
      <c r="D32" s="114" t="s">
        <v>389</v>
      </c>
      <c r="E32" s="115">
        <v>2630364</v>
      </c>
      <c r="F32" s="115"/>
      <c r="G32" s="115">
        <v>1113137</v>
      </c>
      <c r="H32" s="115"/>
      <c r="I32" s="115">
        <v>1750</v>
      </c>
      <c r="J32" s="116"/>
      <c r="K32" s="117" t="s">
        <v>355</v>
      </c>
      <c r="L32" s="118"/>
      <c r="M32" s="118" t="s">
        <v>210</v>
      </c>
      <c r="N32" s="10"/>
      <c r="O32" s="10"/>
      <c r="P32" s="114"/>
      <c r="Q32" s="114" t="s">
        <v>371</v>
      </c>
      <c r="R32" s="119"/>
      <c r="S32" s="119"/>
      <c r="T32" s="120"/>
      <c r="U32" s="121"/>
      <c r="V32" s="119"/>
      <c r="W32" s="119"/>
      <c r="X32" s="120"/>
      <c r="Y32" s="121"/>
      <c r="Z32" s="11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HYPERLINK("https://sitonline.vs.ch/environnement/eaux_superficielles/fr/#/?locale=fr&amp;prelevement=SEN-496&amp;scale=4500","SEN-496")</f>
        <v>SEN-496</v>
      </c>
      <c r="C33" s="114"/>
      <c r="D33" s="114" t="s">
        <v>390</v>
      </c>
      <c r="E33" s="115">
        <v>2630224</v>
      </c>
      <c r="F33" s="115"/>
      <c r="G33" s="115">
        <v>1113215</v>
      </c>
      <c r="H33" s="115"/>
      <c r="I33" s="115">
        <v>1730</v>
      </c>
      <c r="J33" s="116"/>
      <c r="K33" s="117" t="s">
        <v>355</v>
      </c>
      <c r="L33" s="118"/>
      <c r="M33" s="118" t="s">
        <v>210</v>
      </c>
      <c r="N33" s="10"/>
      <c r="O33" s="10"/>
      <c r="P33" s="114"/>
      <c r="Q33" s="114" t="s">
        <v>371</v>
      </c>
      <c r="R33" s="119"/>
      <c r="S33" s="119"/>
      <c r="T33" s="120"/>
      <c r="U33" s="121"/>
      <c r="V33" s="119"/>
      <c r="W33" s="119"/>
      <c r="X33" s="120"/>
      <c r="Y33" s="121"/>
      <c r="Z33" s="11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HYPERLINK("https://sitonline.vs.ch/environnement/eaux_superficielles/fr/#/?locale=fr&amp;prelevement=SEN-498&amp;scale=4500","SEN-498")</f>
        <v>SEN-498</v>
      </c>
      <c r="C34" s="114"/>
      <c r="D34" s="114" t="s">
        <v>391</v>
      </c>
      <c r="E34" s="115">
        <v>2630140</v>
      </c>
      <c r="F34" s="115"/>
      <c r="G34" s="115">
        <v>1113258</v>
      </c>
      <c r="H34" s="115"/>
      <c r="I34" s="115">
        <v>1690</v>
      </c>
      <c r="J34" s="116"/>
      <c r="K34" s="117" t="s">
        <v>355</v>
      </c>
      <c r="L34" s="118"/>
      <c r="M34" s="118" t="s">
        <v>210</v>
      </c>
      <c r="N34" s="10"/>
      <c r="O34" s="10"/>
      <c r="P34" s="114"/>
      <c r="Q34" s="114" t="s">
        <v>383</v>
      </c>
      <c r="R34" s="119"/>
      <c r="S34" s="119"/>
      <c r="T34" s="120"/>
      <c r="U34" s="121"/>
      <c r="V34" s="119"/>
      <c r="W34" s="119"/>
      <c r="X34" s="120"/>
      <c r="Y34" s="121"/>
      <c r="Z34" s="119"/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113">
        <v>24</v>
      </c>
      <c r="B35" s="126" t="str">
        <f>HYPERLINK("https://sitonline.vs.ch/environnement/eaux_superficielles/fr/#/?locale=fr&amp;prelevement=SEN-499&amp;scale=4500","SEN-499")</f>
        <v>SEN-499</v>
      </c>
      <c r="C35" s="114"/>
      <c r="D35" s="114" t="s">
        <v>392</v>
      </c>
      <c r="E35" s="115">
        <v>2627700</v>
      </c>
      <c r="F35" s="115"/>
      <c r="G35" s="115">
        <v>1108280</v>
      </c>
      <c r="H35" s="115"/>
      <c r="I35" s="115">
        <v>1400</v>
      </c>
      <c r="J35" s="116"/>
      <c r="K35" s="117" t="s">
        <v>393</v>
      </c>
      <c r="L35" s="118"/>
      <c r="M35" s="118" t="s">
        <v>210</v>
      </c>
      <c r="N35" s="10"/>
      <c r="O35" s="10"/>
      <c r="P35" s="114"/>
      <c r="Q35" s="114" t="s">
        <v>371</v>
      </c>
      <c r="R35" s="119"/>
      <c r="S35" s="119"/>
      <c r="T35" s="120"/>
      <c r="U35" s="121"/>
      <c r="V35" s="119"/>
      <c r="W35" s="119"/>
      <c r="X35" s="120"/>
      <c r="Y35" s="121"/>
      <c r="Z35" s="119"/>
      <c r="AA35" s="122"/>
      <c r="AB35" s="114"/>
      <c r="AC35" s="114"/>
      <c r="AD35" s="114"/>
      <c r="AE35" s="114"/>
      <c r="AF35" s="114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3"/>
      <c r="BH35" s="123"/>
      <c r="BI35" s="116"/>
      <c r="BJ35" s="118"/>
      <c r="BK35" s="118"/>
      <c r="BL35" s="118"/>
      <c r="BM35" s="118"/>
      <c r="BN35" s="125"/>
      <c r="BO35" s="118"/>
      <c r="BP35" s="118"/>
      <c r="BQ35" s="118"/>
      <c r="BR35" s="118"/>
      <c r="BS35" s="125"/>
      <c r="BT35" s="118"/>
      <c r="BU35" s="118"/>
      <c r="BV35" s="118"/>
      <c r="BW35" s="118"/>
      <c r="BX35" s="125"/>
      <c r="BY35" s="118"/>
      <c r="BZ35" s="118"/>
      <c r="CA35" s="118"/>
      <c r="CB35" s="118"/>
      <c r="CC35" s="125"/>
      <c r="CD35" s="118"/>
      <c r="CE35" s="114"/>
    </row>
    <row r="36" spans="1:83" s="6" customFormat="1" ht="15.5" x14ac:dyDescent="0.35">
      <c r="A36" s="113">
        <v>25</v>
      </c>
      <c r="B36" s="126" t="str">
        <f>HYPERLINK("https://sitonline.vs.ch/environnement/eaux_superficielles/fr/#/?locale=fr&amp;prelevement=SEN-500&amp;scale=4500","SEN-500")</f>
        <v>SEN-500</v>
      </c>
      <c r="C36" s="114"/>
      <c r="D36" s="114" t="s">
        <v>394</v>
      </c>
      <c r="E36" s="115">
        <v>2626890</v>
      </c>
      <c r="F36" s="115"/>
      <c r="G36" s="115">
        <v>1111820</v>
      </c>
      <c r="H36" s="115"/>
      <c r="I36" s="115">
        <v>1310</v>
      </c>
      <c r="J36" s="116"/>
      <c r="K36" s="117" t="s">
        <v>395</v>
      </c>
      <c r="L36" s="118"/>
      <c r="M36" s="118" t="s">
        <v>210</v>
      </c>
      <c r="N36" s="10"/>
      <c r="O36" s="10"/>
      <c r="P36" s="114"/>
      <c r="Q36" s="114" t="s">
        <v>371</v>
      </c>
      <c r="R36" s="119"/>
      <c r="S36" s="119"/>
      <c r="T36" s="120"/>
      <c r="U36" s="121"/>
      <c r="V36" s="119"/>
      <c r="W36" s="119"/>
      <c r="X36" s="120"/>
      <c r="Y36" s="121"/>
      <c r="Z36" s="119"/>
      <c r="AA36" s="122"/>
      <c r="AB36" s="114"/>
      <c r="AC36" s="114"/>
      <c r="AD36" s="114"/>
      <c r="AE36" s="114"/>
      <c r="AF36" s="114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3"/>
      <c r="BH36" s="123"/>
      <c r="BI36" s="116"/>
      <c r="BJ36" s="118"/>
      <c r="BK36" s="118"/>
      <c r="BL36" s="118"/>
      <c r="BM36" s="118"/>
      <c r="BN36" s="125"/>
      <c r="BO36" s="118"/>
      <c r="BP36" s="118"/>
      <c r="BQ36" s="118"/>
      <c r="BR36" s="118"/>
      <c r="BS36" s="125"/>
      <c r="BT36" s="118"/>
      <c r="BU36" s="118"/>
      <c r="BV36" s="118"/>
      <c r="BW36" s="118"/>
      <c r="BX36" s="125"/>
      <c r="BY36" s="118"/>
      <c r="BZ36" s="118"/>
      <c r="CA36" s="118"/>
      <c r="CB36" s="118"/>
      <c r="CC36" s="125"/>
      <c r="CD36" s="118"/>
      <c r="CE36" s="114"/>
    </row>
    <row r="37" spans="1:83" s="6" customFormat="1" ht="15.5" x14ac:dyDescent="0.35">
      <c r="A37" s="113">
        <v>26</v>
      </c>
      <c r="B37" s="126" t="str">
        <f>HYPERLINK("https://sitonline.vs.ch/environnement/eaux_superficielles/fr/#/?locale=fr&amp;prelevement=SEN-743&amp;scale=4500","SEN-743")</f>
        <v>SEN-743</v>
      </c>
      <c r="C37" s="114"/>
      <c r="D37" s="114"/>
      <c r="E37" s="115">
        <v>2630440</v>
      </c>
      <c r="F37" s="115"/>
      <c r="G37" s="115">
        <v>1113000</v>
      </c>
      <c r="H37" s="115"/>
      <c r="I37" s="115">
        <v>1876</v>
      </c>
      <c r="J37" s="116"/>
      <c r="K37" s="117" t="s">
        <v>396</v>
      </c>
      <c r="L37" s="118"/>
      <c r="M37" s="118" t="s">
        <v>199</v>
      </c>
      <c r="N37" s="10"/>
      <c r="O37" s="10"/>
      <c r="P37" s="114"/>
      <c r="Q37" s="114" t="s">
        <v>397</v>
      </c>
      <c r="R37" s="119"/>
      <c r="S37" s="119"/>
      <c r="T37" s="120"/>
      <c r="U37" s="121"/>
      <c r="V37" s="119"/>
      <c r="W37" s="119"/>
      <c r="X37" s="120"/>
      <c r="Y37" s="121"/>
      <c r="Z37" s="119"/>
      <c r="AA37" s="122"/>
      <c r="AB37" s="114"/>
      <c r="AC37" s="114"/>
      <c r="AD37" s="114"/>
      <c r="AE37" s="114"/>
      <c r="AF37" s="114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3"/>
      <c r="BH37" s="123"/>
      <c r="BI37" s="116"/>
      <c r="BJ37" s="118"/>
      <c r="BK37" s="118"/>
      <c r="BL37" s="118"/>
      <c r="BM37" s="118"/>
      <c r="BN37" s="125"/>
      <c r="BO37" s="118"/>
      <c r="BP37" s="118"/>
      <c r="BQ37" s="118"/>
      <c r="BR37" s="118"/>
      <c r="BS37" s="125"/>
      <c r="BT37" s="118"/>
      <c r="BU37" s="118"/>
      <c r="BV37" s="118"/>
      <c r="BW37" s="118"/>
      <c r="BX37" s="125"/>
      <c r="BY37" s="118"/>
      <c r="BZ37" s="118"/>
      <c r="CA37" s="118"/>
      <c r="CB37" s="118"/>
      <c r="CC37" s="125"/>
      <c r="CD37" s="118"/>
      <c r="CE37" s="114"/>
    </row>
    <row r="38" spans="1:83" s="6" customFormat="1" ht="15.5" x14ac:dyDescent="0.35">
      <c r="A38" s="113">
        <v>27</v>
      </c>
      <c r="B38" s="126" t="str">
        <f>HYPERLINK("https://sitonline.vs.ch/environnement/eaux_superficielles/fr/#/?locale=fr&amp;prelevement=SEN-749&amp;scale=4500","SEN-749")</f>
        <v>SEN-749</v>
      </c>
      <c r="C38" s="114"/>
      <c r="D38" s="114"/>
      <c r="E38" s="115">
        <v>2627199</v>
      </c>
      <c r="F38" s="115"/>
      <c r="G38" s="115">
        <v>1117878</v>
      </c>
      <c r="H38" s="115"/>
      <c r="I38" s="115">
        <v>2159</v>
      </c>
      <c r="J38" s="116"/>
      <c r="K38" s="117" t="s">
        <v>398</v>
      </c>
      <c r="L38" s="118"/>
      <c r="M38" s="118" t="s">
        <v>199</v>
      </c>
      <c r="N38" s="10"/>
      <c r="O38" s="10"/>
      <c r="P38" s="114"/>
      <c r="Q38" s="114" t="s">
        <v>397</v>
      </c>
      <c r="R38" s="119"/>
      <c r="S38" s="119"/>
      <c r="T38" s="120"/>
      <c r="U38" s="121"/>
      <c r="V38" s="119"/>
      <c r="W38" s="119"/>
      <c r="X38" s="120"/>
      <c r="Y38" s="121"/>
      <c r="Z38" s="119"/>
      <c r="AA38" s="122"/>
      <c r="AB38" s="114"/>
      <c r="AC38" s="114"/>
      <c r="AD38" s="114"/>
      <c r="AE38" s="114"/>
      <c r="AF38" s="11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3"/>
      <c r="BH38" s="123"/>
      <c r="BI38" s="116"/>
      <c r="BJ38" s="118"/>
      <c r="BK38" s="118"/>
      <c r="BL38" s="118"/>
      <c r="BM38" s="118"/>
      <c r="BN38" s="125"/>
      <c r="BO38" s="118"/>
      <c r="BP38" s="118"/>
      <c r="BQ38" s="118"/>
      <c r="BR38" s="118"/>
      <c r="BS38" s="125"/>
      <c r="BT38" s="118"/>
      <c r="BU38" s="118"/>
      <c r="BV38" s="118"/>
      <c r="BW38" s="118"/>
      <c r="BX38" s="125"/>
      <c r="BY38" s="118"/>
      <c r="BZ38" s="118"/>
      <c r="CA38" s="118"/>
      <c r="CB38" s="118"/>
      <c r="CC38" s="125"/>
      <c r="CD38" s="118"/>
      <c r="CE38" s="114"/>
    </row>
    <row r="39" spans="1:83" s="6" customFormat="1" ht="15.5" x14ac:dyDescent="0.35">
      <c r="A39" s="113">
        <v>28</v>
      </c>
      <c r="B39" s="126" t="str">
        <f>HYPERLINK("https://sitonline.vs.ch/environnement/eaux_superficielles/fr/#/?locale=fr&amp;prelevement=SEN-750&amp;scale=4500","SEN-750")</f>
        <v>SEN-750</v>
      </c>
      <c r="C39" s="114"/>
      <c r="D39" s="114"/>
      <c r="E39" s="115">
        <v>2628275</v>
      </c>
      <c r="F39" s="115"/>
      <c r="G39" s="115">
        <v>1112430</v>
      </c>
      <c r="H39" s="115"/>
      <c r="I39" s="115">
        <v>1479</v>
      </c>
      <c r="J39" s="116"/>
      <c r="K39" s="117" t="s">
        <v>399</v>
      </c>
      <c r="L39" s="118"/>
      <c r="M39" s="118" t="s">
        <v>199</v>
      </c>
      <c r="N39" s="10"/>
      <c r="O39" s="10"/>
      <c r="P39" s="114"/>
      <c r="Q39" s="114" t="s">
        <v>397</v>
      </c>
      <c r="R39" s="119"/>
      <c r="S39" s="119"/>
      <c r="T39" s="120"/>
      <c r="U39" s="121"/>
      <c r="V39" s="119"/>
      <c r="W39" s="119"/>
      <c r="X39" s="120"/>
      <c r="Y39" s="121"/>
      <c r="Z39" s="119"/>
      <c r="AA39" s="122"/>
      <c r="AB39" s="114"/>
      <c r="AC39" s="114"/>
      <c r="AD39" s="114"/>
      <c r="AE39" s="114"/>
      <c r="AF39" s="114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4"/>
      <c r="BF39" s="124"/>
      <c r="BG39" s="123"/>
      <c r="BH39" s="123"/>
      <c r="BI39" s="116"/>
      <c r="BJ39" s="118"/>
      <c r="BK39" s="118"/>
      <c r="BL39" s="118"/>
      <c r="BM39" s="118"/>
      <c r="BN39" s="125"/>
      <c r="BO39" s="118"/>
      <c r="BP39" s="118"/>
      <c r="BQ39" s="118"/>
      <c r="BR39" s="118"/>
      <c r="BS39" s="125"/>
      <c r="BT39" s="118"/>
      <c r="BU39" s="118"/>
      <c r="BV39" s="118"/>
      <c r="BW39" s="118"/>
      <c r="BX39" s="125"/>
      <c r="BY39" s="118"/>
      <c r="BZ39" s="118"/>
      <c r="CA39" s="118"/>
      <c r="CB39" s="118"/>
      <c r="CC39" s="125"/>
      <c r="CD39" s="118"/>
      <c r="CE39" s="114"/>
    </row>
    <row r="40" spans="1:83" s="6" customFormat="1" ht="15.5" x14ac:dyDescent="0.35">
      <c r="A40" s="113">
        <v>29</v>
      </c>
      <c r="B40" s="126" t="str">
        <f>HYPERLINK("https://sitonline.vs.ch/environnement/eaux_superficielles/fr/#/?locale=fr&amp;prelevement=SEN-751&amp;scale=4500","SEN-751")</f>
        <v>SEN-751</v>
      </c>
      <c r="C40" s="114"/>
      <c r="D40" s="114"/>
      <c r="E40" s="115">
        <v>2628255</v>
      </c>
      <c r="F40" s="115"/>
      <c r="G40" s="115">
        <v>1112455</v>
      </c>
      <c r="H40" s="115"/>
      <c r="I40" s="115">
        <v>1462</v>
      </c>
      <c r="J40" s="116"/>
      <c r="K40" s="117" t="s">
        <v>399</v>
      </c>
      <c r="L40" s="118"/>
      <c r="M40" s="118" t="s">
        <v>199</v>
      </c>
      <c r="N40" s="10"/>
      <c r="O40" s="10"/>
      <c r="P40" s="114"/>
      <c r="Q40" s="114" t="s">
        <v>397</v>
      </c>
      <c r="R40" s="119"/>
      <c r="S40" s="119"/>
      <c r="T40" s="120"/>
      <c r="U40" s="121"/>
      <c r="V40" s="119"/>
      <c r="W40" s="119"/>
      <c r="X40" s="120"/>
      <c r="Y40" s="121"/>
      <c r="Z40" s="119"/>
      <c r="AA40" s="122"/>
      <c r="AB40" s="114"/>
      <c r="AC40" s="114"/>
      <c r="AD40" s="114"/>
      <c r="AE40" s="114"/>
      <c r="AF40" s="114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 s="124"/>
      <c r="BG40" s="123"/>
      <c r="BH40" s="123"/>
      <c r="BI40" s="116"/>
      <c r="BJ40" s="118"/>
      <c r="BK40" s="118"/>
      <c r="BL40" s="118"/>
      <c r="BM40" s="118"/>
      <c r="BN40" s="125"/>
      <c r="BO40" s="118"/>
      <c r="BP40" s="118"/>
      <c r="BQ40" s="118"/>
      <c r="BR40" s="118"/>
      <c r="BS40" s="125"/>
      <c r="BT40" s="118"/>
      <c r="BU40" s="118"/>
      <c r="BV40" s="118"/>
      <c r="BW40" s="118"/>
      <c r="BX40" s="125"/>
      <c r="BY40" s="118"/>
      <c r="BZ40" s="118"/>
      <c r="CA40" s="118"/>
      <c r="CB40" s="118"/>
      <c r="CC40" s="125"/>
      <c r="CD40" s="118"/>
      <c r="CE40" s="114"/>
    </row>
    <row r="41" spans="1:83" s="6" customFormat="1" ht="15.5" x14ac:dyDescent="0.35">
      <c r="A41" s="113">
        <v>30</v>
      </c>
      <c r="B41" s="126" t="str">
        <f>HYPERLINK("https://sitonline.vs.ch/environnement/eaux_superficielles/fr/#/?locale=fr&amp;prelevement=SEN-752&amp;scale=4500","SEN-752")</f>
        <v>SEN-752</v>
      </c>
      <c r="C41" s="114"/>
      <c r="D41" s="114"/>
      <c r="E41" s="115">
        <v>2627115</v>
      </c>
      <c r="F41" s="115"/>
      <c r="G41" s="115">
        <v>1111450</v>
      </c>
      <c r="H41" s="115"/>
      <c r="I41" s="115">
        <v>1216</v>
      </c>
      <c r="J41" s="116"/>
      <c r="K41" s="117" t="s">
        <v>400</v>
      </c>
      <c r="L41" s="118"/>
      <c r="M41" s="118" t="s">
        <v>199</v>
      </c>
      <c r="N41" s="10"/>
      <c r="O41" s="10"/>
      <c r="P41" s="114"/>
      <c r="Q41" s="114" t="s">
        <v>397</v>
      </c>
      <c r="R41" s="119"/>
      <c r="S41" s="119"/>
      <c r="T41" s="120"/>
      <c r="U41" s="121"/>
      <c r="V41" s="119"/>
      <c r="W41" s="119"/>
      <c r="X41" s="120"/>
      <c r="Y41" s="121"/>
      <c r="Z41" s="119"/>
      <c r="AA41" s="122"/>
      <c r="AB41" s="114"/>
      <c r="AC41" s="114"/>
      <c r="AD41" s="114"/>
      <c r="AE41" s="114"/>
      <c r="AF41" s="114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4"/>
      <c r="BF41" s="124"/>
      <c r="BG41" s="123"/>
      <c r="BH41" s="123"/>
      <c r="BI41" s="116"/>
      <c r="BJ41" s="118"/>
      <c r="BK41" s="118"/>
      <c r="BL41" s="118"/>
      <c r="BM41" s="118"/>
      <c r="BN41" s="125"/>
      <c r="BO41" s="118"/>
      <c r="BP41" s="118"/>
      <c r="BQ41" s="118"/>
      <c r="BR41" s="118"/>
      <c r="BS41" s="125"/>
      <c r="BT41" s="118"/>
      <c r="BU41" s="118"/>
      <c r="BV41" s="118"/>
      <c r="BW41" s="118"/>
      <c r="BX41" s="125"/>
      <c r="BY41" s="118"/>
      <c r="BZ41" s="118"/>
      <c r="CA41" s="118"/>
      <c r="CB41" s="118"/>
      <c r="CC41" s="125"/>
      <c r="CD41" s="118"/>
      <c r="CE41" s="114"/>
    </row>
    <row r="42" spans="1:83" s="6" customFormat="1" ht="15.5" x14ac:dyDescent="0.35">
      <c r="A42" s="113">
        <v>31</v>
      </c>
      <c r="B42" s="126" t="str">
        <f>HYPERLINK("https://sitonline.vs.ch/environnement/eaux_superficielles/fr/#/?locale=fr&amp;prelevement=SPE-1517&amp;scale=4500","SPE-1517")</f>
        <v>SPE-1517</v>
      </c>
      <c r="C42" s="114"/>
      <c r="D42" s="114" t="s">
        <v>401</v>
      </c>
      <c r="E42" s="115">
        <v>2628518</v>
      </c>
      <c r="F42" s="115"/>
      <c r="G42" s="115">
        <v>1118029</v>
      </c>
      <c r="H42" s="115"/>
      <c r="I42" s="115">
        <v>1654</v>
      </c>
      <c r="J42" s="116"/>
      <c r="K42" s="117" t="s">
        <v>402</v>
      </c>
      <c r="L42" s="118"/>
      <c r="M42" s="118" t="s">
        <v>204</v>
      </c>
      <c r="N42" s="10"/>
      <c r="O42" s="10"/>
      <c r="P42" s="114"/>
      <c r="Q42" s="114" t="s">
        <v>358</v>
      </c>
      <c r="R42" s="119"/>
      <c r="S42" s="119"/>
      <c r="T42" s="120"/>
      <c r="U42" s="121"/>
      <c r="V42" s="119"/>
      <c r="W42" s="119" t="s">
        <v>104</v>
      </c>
      <c r="X42" s="120">
        <v>41828</v>
      </c>
      <c r="Y42" s="121"/>
      <c r="Z42" s="119"/>
      <c r="AA42" s="122"/>
      <c r="AB42" s="114"/>
      <c r="AC42" s="114"/>
      <c r="AD42" s="114"/>
      <c r="AE42" s="114"/>
      <c r="AF42" s="114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4"/>
      <c r="BF42" s="124"/>
      <c r="BG42" s="123"/>
      <c r="BH42" s="123"/>
      <c r="BI42" s="116"/>
      <c r="BJ42" s="118"/>
      <c r="BK42" s="118"/>
      <c r="BL42" s="118"/>
      <c r="BM42" s="118"/>
      <c r="BN42" s="125"/>
      <c r="BO42" s="118"/>
      <c r="BP42" s="118"/>
      <c r="BQ42" s="118"/>
      <c r="BR42" s="118"/>
      <c r="BS42" s="125"/>
      <c r="BT42" s="118"/>
      <c r="BU42" s="118"/>
      <c r="BV42" s="118"/>
      <c r="BW42" s="118"/>
      <c r="BX42" s="125"/>
      <c r="BY42" s="118"/>
      <c r="BZ42" s="118"/>
      <c r="CA42" s="118"/>
      <c r="CB42" s="118"/>
      <c r="CC42" s="125"/>
      <c r="CD42" s="118"/>
      <c r="CE42" s="114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42">
      <formula1>"Permanent,Temporaire"</formula1>
    </dataValidation>
    <dataValidation type="list" allowBlank="1" showInputMessage="1" showErrorMessage="1" sqref="P12:P42">
      <formula1>"Exploité,Non-exploité"</formula1>
    </dataValidation>
    <dataValidation type="list" allowBlank="1" showInputMessage="1" showErrorMessage="1" sqref="R12:R42">
      <formula1>"Autorisation,Concession,Autre"</formula1>
    </dataValidation>
    <dataValidation type="list" allowBlank="1" showInputMessage="1" showErrorMessage="1" sqref="W12:W42">
      <formula1>"Existant,Inexistant"</formula1>
    </dataValidation>
    <dataValidation type="list" allowBlank="1" showInputMessage="1" showErrorMessage="1" sqref="AB12:AB42">
      <formula1>"Dans un cours d'eau,Dans un plan d'eau (lac),Dans des eaux souterraines (source/nappe)"</formula1>
    </dataValidation>
    <dataValidation type="list" allowBlank="1" showInputMessage="1" showErrorMessage="1" sqref="AC12:AC42">
      <formula1>"Avec régulation,Sans régulation,Barrage,Pompage,Autre (à préciser)"</formula1>
    </dataValidation>
    <dataValidation type="list" allowBlank="1" showInputMessage="1" showErrorMessage="1" sqref="BK12:BK42 BP12:BP42 BU12:BU42 BZ12:BZ42">
      <formula1>"Oui,Non"</formula1>
    </dataValidation>
    <dataValidation type="list" allowBlank="1" showInputMessage="1" showErrorMessage="1" sqref="N12:N42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405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406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407</v>
      </c>
      <c r="M10" s="81" t="s">
        <v>232</v>
      </c>
      <c r="N10" s="70" t="s">
        <v>407</v>
      </c>
      <c r="O10" s="33" t="s">
        <v>290</v>
      </c>
      <c r="P10" s="70" t="s">
        <v>407</v>
      </c>
      <c r="Q10" s="83" t="s">
        <v>240</v>
      </c>
      <c r="R10" s="94" t="s">
        <v>407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407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407</v>
      </c>
      <c r="AC10" s="70" t="s">
        <v>407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407</v>
      </c>
      <c r="BL10" s="73" t="s">
        <v>271</v>
      </c>
      <c r="BM10" s="73" t="s">
        <v>408</v>
      </c>
      <c r="BN10" s="211"/>
      <c r="BO10" s="209"/>
      <c r="BP10" s="71" t="s">
        <v>407</v>
      </c>
      <c r="BQ10" s="73" t="s">
        <v>271</v>
      </c>
      <c r="BR10" s="73" t="s">
        <v>408</v>
      </c>
      <c r="BS10" s="211"/>
      <c r="BT10" s="209"/>
      <c r="BU10" s="71" t="s">
        <v>407</v>
      </c>
      <c r="BV10" s="73" t="s">
        <v>271</v>
      </c>
      <c r="BW10" s="73" t="s">
        <v>408</v>
      </c>
      <c r="BX10" s="211"/>
      <c r="BY10" s="209"/>
      <c r="BZ10" s="71" t="s">
        <v>407</v>
      </c>
      <c r="CA10" s="73" t="s">
        <v>271</v>
      </c>
      <c r="CB10" s="73" t="s">
        <v>408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HYPERLINK("https://sitonline.vs.ch/environnement/eaux_superficielles/fr/#/?locale=fr&amp;prelevement=SFH-12&amp;scale=4500","SFH-12")</f>
        <v>SFH-12</v>
      </c>
      <c r="C12" s="114"/>
      <c r="D12" s="114" t="s">
        <v>354</v>
      </c>
      <c r="E12" s="115">
        <v>2630371</v>
      </c>
      <c r="F12" s="115"/>
      <c r="G12" s="115">
        <v>1113095</v>
      </c>
      <c r="H12" s="115"/>
      <c r="I12" s="115">
        <v>1831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HYPERLINK("https://sitonline.vs.ch/environnement/eaux_superficielles/fr/#/?locale=fr&amp;prelevement=SFH-217&amp;scale=4500","SFH-217")</f>
        <v>SFH-217</v>
      </c>
      <c r="C13" s="114"/>
      <c r="D13" s="114" t="s">
        <v>357</v>
      </c>
      <c r="E13" s="115">
        <v>2627199</v>
      </c>
      <c r="F13" s="115"/>
      <c r="G13" s="115">
        <v>1110200</v>
      </c>
      <c r="H13" s="115"/>
      <c r="I13" s="115">
        <v>1230</v>
      </c>
      <c r="J13" s="116"/>
      <c r="K13" s="117" t="s">
        <v>357</v>
      </c>
      <c r="L13" s="118"/>
      <c r="M13" s="118" t="s">
        <v>285</v>
      </c>
      <c r="N13" s="10"/>
      <c r="O13" s="10"/>
      <c r="P13" s="114"/>
      <c r="Q13" s="114" t="s">
        <v>358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HYPERLINK("https://sitonline.vs.ch/environnement/eaux_superficielles/fr/#/?locale=fr&amp;prelevement=SEN-1392&amp;scale=4500","SEN-1392")</f>
        <v>SEN-1392</v>
      </c>
      <c r="C14" s="114"/>
      <c r="D14" s="114" t="s">
        <v>359</v>
      </c>
      <c r="E14" s="115">
        <v>2626132</v>
      </c>
      <c r="F14" s="115"/>
      <c r="G14" s="115">
        <v>1115859</v>
      </c>
      <c r="H14" s="115"/>
      <c r="I14" s="115">
        <v>2365</v>
      </c>
      <c r="J14" s="116"/>
      <c r="K14" s="117" t="s">
        <v>360</v>
      </c>
      <c r="L14" s="118"/>
      <c r="M14" s="118" t="s">
        <v>285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 t="s">
        <v>277</v>
      </c>
      <c r="X14" s="120">
        <v>40837</v>
      </c>
      <c r="Y14" s="121"/>
      <c r="Z14" s="129" t="s">
        <v>403</v>
      </c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HYPERLINK("https://sitonline.vs.ch/environnement/eaux_superficielles/fr/#/?locale=fr&amp;prelevement=SEN-1447&amp;scale=4500","SEN-1447")</f>
        <v>SEN-1447</v>
      </c>
      <c r="C15" s="114"/>
      <c r="D15" s="114" t="s">
        <v>360</v>
      </c>
      <c r="E15" s="115">
        <v>2628204</v>
      </c>
      <c r="F15" s="115"/>
      <c r="G15" s="115">
        <v>1115211</v>
      </c>
      <c r="H15" s="115"/>
      <c r="I15" s="115">
        <v>1255</v>
      </c>
      <c r="J15" s="116"/>
      <c r="K15" s="117" t="s">
        <v>360</v>
      </c>
      <c r="L15" s="118"/>
      <c r="M15" s="118" t="s">
        <v>285</v>
      </c>
      <c r="N15" s="10"/>
      <c r="O15" s="10"/>
      <c r="P15" s="114"/>
      <c r="Q15" s="114" t="s">
        <v>361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HYPERLINK("https://sitonline.vs.ch/environnement/eaux_superficielles/fr/#/?locale=fr&amp;prelevement=SEN2-1249&amp;scale=4500","SEN2-1249")</f>
        <v>SEN2-1249</v>
      </c>
      <c r="C16" s="114"/>
      <c r="D16" s="114" t="s">
        <v>362</v>
      </c>
      <c r="E16" s="115">
        <v>2629500</v>
      </c>
      <c r="F16" s="115"/>
      <c r="G16" s="115">
        <v>1117350</v>
      </c>
      <c r="H16" s="115"/>
      <c r="I16" s="115">
        <v>1200</v>
      </c>
      <c r="J16" s="116"/>
      <c r="K16" s="117" t="s">
        <v>363</v>
      </c>
      <c r="L16" s="118"/>
      <c r="M16" s="118" t="s">
        <v>288</v>
      </c>
      <c r="N16" s="10"/>
      <c r="O16" s="10"/>
      <c r="P16" s="114"/>
      <c r="Q16" s="114" t="s">
        <v>364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HYPERLINK("https://sitonline.vs.ch/environnement/eaux_superficielles/fr/#/?locale=fr&amp;prelevement=SEN-256&amp;scale=4500","SEN-256")</f>
        <v>SEN-256</v>
      </c>
      <c r="C17" s="114"/>
      <c r="D17" s="114" t="s">
        <v>365</v>
      </c>
      <c r="E17" s="115">
        <v>2626200</v>
      </c>
      <c r="F17" s="115"/>
      <c r="G17" s="115">
        <v>1115880</v>
      </c>
      <c r="H17" s="115"/>
      <c r="I17" s="115">
        <v>2360</v>
      </c>
      <c r="J17" s="116"/>
      <c r="K17" s="117" t="s">
        <v>360</v>
      </c>
      <c r="L17" s="118"/>
      <c r="M17" s="118" t="s">
        <v>286</v>
      </c>
      <c r="N17" s="10"/>
      <c r="O17" s="10"/>
      <c r="P17" s="114"/>
      <c r="Q17" s="114"/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HYPERLINK("https://sitonline.vs.ch/environnement/eaux_superficielles/fr/#/?locale=fr&amp;prelevement=SEN-258&amp;scale=4500","SEN-258")</f>
        <v>SEN-258</v>
      </c>
      <c r="C18" s="114"/>
      <c r="D18" s="114" t="s">
        <v>366</v>
      </c>
      <c r="E18" s="115">
        <v>2626580</v>
      </c>
      <c r="F18" s="115"/>
      <c r="G18" s="115">
        <v>1115920</v>
      </c>
      <c r="H18" s="115"/>
      <c r="I18" s="115">
        <v>2200</v>
      </c>
      <c r="J18" s="116"/>
      <c r="K18" s="117" t="s">
        <v>360</v>
      </c>
      <c r="L18" s="118"/>
      <c r="M18" s="118" t="s">
        <v>286</v>
      </c>
      <c r="N18" s="10"/>
      <c r="O18" s="10"/>
      <c r="P18" s="114"/>
      <c r="Q18" s="114"/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HYPERLINK("https://sitonline.vs.ch/environnement/eaux_superficielles/fr/#/?locale=fr&amp;prelevement=SEN-403&amp;scale=4500","SEN-403")</f>
        <v>SEN-403</v>
      </c>
      <c r="C19" s="114"/>
      <c r="D19" s="114" t="s">
        <v>367</v>
      </c>
      <c r="E19" s="115">
        <v>2628390</v>
      </c>
      <c r="F19" s="115"/>
      <c r="G19" s="115">
        <v>1118010</v>
      </c>
      <c r="H19" s="115"/>
      <c r="I19" s="115">
        <v>1700</v>
      </c>
      <c r="J19" s="116"/>
      <c r="K19" s="117" t="s">
        <v>368</v>
      </c>
      <c r="L19" s="118"/>
      <c r="M19" s="118" t="s">
        <v>286</v>
      </c>
      <c r="N19" s="10"/>
      <c r="O19" s="10"/>
      <c r="P19" s="114"/>
      <c r="Q19" s="114" t="s">
        <v>369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HYPERLINK("https://sitonline.vs.ch/environnement/eaux_superficielles/fr/#/?locale=fr&amp;prelevement=SEN-501&amp;scale=4500","SEN-501")</f>
        <v>SEN-501</v>
      </c>
      <c r="C20" s="114"/>
      <c r="D20" s="114" t="s">
        <v>370</v>
      </c>
      <c r="E20" s="115">
        <v>2628243</v>
      </c>
      <c r="F20" s="115"/>
      <c r="G20" s="115">
        <v>1115188</v>
      </c>
      <c r="H20" s="115"/>
      <c r="I20" s="115">
        <v>1200</v>
      </c>
      <c r="J20" s="116"/>
      <c r="K20" s="117" t="s">
        <v>360</v>
      </c>
      <c r="L20" s="118"/>
      <c r="M20" s="118" t="s">
        <v>286</v>
      </c>
      <c r="N20" s="10"/>
      <c r="O20" s="10"/>
      <c r="P20" s="114"/>
      <c r="Q20" s="114" t="s">
        <v>371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HYPERLINK("https://sitonline.vs.ch/environnement/eaux_superficielles/fr/#/?locale=fr&amp;prelevement=SEN-502&amp;scale=4500","SEN-502")</f>
        <v>SEN-502</v>
      </c>
      <c r="C21" s="114"/>
      <c r="D21" s="114" t="s">
        <v>372</v>
      </c>
      <c r="E21" s="115">
        <v>2628391</v>
      </c>
      <c r="F21" s="115"/>
      <c r="G21" s="115">
        <v>1115223</v>
      </c>
      <c r="H21" s="115"/>
      <c r="I21" s="115">
        <v>1200</v>
      </c>
      <c r="J21" s="116"/>
      <c r="K21" s="117" t="s">
        <v>360</v>
      </c>
      <c r="L21" s="118"/>
      <c r="M21" s="118" t="s">
        <v>286</v>
      </c>
      <c r="N21" s="10"/>
      <c r="O21" s="10"/>
      <c r="P21" s="114"/>
      <c r="Q21" s="114"/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HYPERLINK("https://sitonline.vs.ch/environnement/eaux_superficielles/fr/#/?locale=fr&amp;prelevement=SEN-459&amp;scale=4500","SEN-459")</f>
        <v>SEN-459</v>
      </c>
      <c r="C22" s="114"/>
      <c r="D22" s="114" t="s">
        <v>373</v>
      </c>
      <c r="E22" s="115">
        <v>2626425</v>
      </c>
      <c r="F22" s="115"/>
      <c r="G22" s="115">
        <v>1115918</v>
      </c>
      <c r="H22" s="115"/>
      <c r="I22" s="115">
        <v>2280</v>
      </c>
      <c r="J22" s="116"/>
      <c r="K22" s="117" t="s">
        <v>360</v>
      </c>
      <c r="L22" s="118"/>
      <c r="M22" s="118" t="s">
        <v>286</v>
      </c>
      <c r="N22" s="10"/>
      <c r="O22" s="10"/>
      <c r="P22" s="114"/>
      <c r="Q22" s="114" t="s">
        <v>371</v>
      </c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HYPERLINK("https://sitonline.vs.ch/environnement/eaux_superficielles/fr/#/?locale=fr&amp;prelevement=SEN-460&amp;scale=4500","SEN-460")</f>
        <v>SEN-460</v>
      </c>
      <c r="C23" s="114"/>
      <c r="D23" s="114" t="s">
        <v>374</v>
      </c>
      <c r="E23" s="115">
        <v>2630125</v>
      </c>
      <c r="F23" s="115"/>
      <c r="G23" s="115">
        <v>1113257</v>
      </c>
      <c r="H23" s="115"/>
      <c r="I23" s="115">
        <v>1710</v>
      </c>
      <c r="J23" s="116"/>
      <c r="K23" s="117" t="s">
        <v>355</v>
      </c>
      <c r="L23" s="118"/>
      <c r="M23" s="118" t="s">
        <v>286</v>
      </c>
      <c r="N23" s="10"/>
      <c r="O23" s="10"/>
      <c r="P23" s="114"/>
      <c r="Q23" s="114" t="s">
        <v>371</v>
      </c>
      <c r="R23" s="119"/>
      <c r="S23" s="119"/>
      <c r="T23" s="120"/>
      <c r="U23" s="121"/>
      <c r="V23" s="119"/>
      <c r="W23" s="119"/>
      <c r="X23" s="120"/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HYPERLINK("https://sitonline.vs.ch/environnement/eaux_superficielles/fr/#/?locale=fr&amp;prelevement=SEN-462&amp;scale=4500","SEN-462")</f>
        <v>SEN-462</v>
      </c>
      <c r="C24" s="114"/>
      <c r="D24" s="114" t="s">
        <v>375</v>
      </c>
      <c r="E24" s="115">
        <v>2630097</v>
      </c>
      <c r="F24" s="115"/>
      <c r="G24" s="115">
        <v>1113327</v>
      </c>
      <c r="H24" s="115"/>
      <c r="I24" s="115">
        <v>1830</v>
      </c>
      <c r="J24" s="116"/>
      <c r="K24" s="117" t="s">
        <v>355</v>
      </c>
      <c r="L24" s="118"/>
      <c r="M24" s="118" t="s">
        <v>286</v>
      </c>
      <c r="N24" s="10"/>
      <c r="O24" s="10"/>
      <c r="P24" s="114"/>
      <c r="Q24" s="114" t="s">
        <v>371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HYPERLINK("https://sitonline.vs.ch/environnement/eaux_superficielles/fr/#/?locale=fr&amp;prelevement=SEN-464&amp;scale=4500","SEN-464")</f>
        <v>SEN-464</v>
      </c>
      <c r="C25" s="114"/>
      <c r="D25" s="114" t="s">
        <v>376</v>
      </c>
      <c r="E25" s="115">
        <v>2629156</v>
      </c>
      <c r="F25" s="115"/>
      <c r="G25" s="115">
        <v>1114169</v>
      </c>
      <c r="H25" s="115"/>
      <c r="I25" s="115">
        <v>1450</v>
      </c>
      <c r="J25" s="116"/>
      <c r="K25" s="117" t="s">
        <v>377</v>
      </c>
      <c r="L25" s="118"/>
      <c r="M25" s="118" t="s">
        <v>286</v>
      </c>
      <c r="N25" s="10"/>
      <c r="O25" s="10"/>
      <c r="P25" s="114"/>
      <c r="Q25" s="114" t="s">
        <v>371</v>
      </c>
      <c r="R25" s="119"/>
      <c r="S25" s="119"/>
      <c r="T25" s="120"/>
      <c r="U25" s="121"/>
      <c r="V25" s="119"/>
      <c r="W25" s="119"/>
      <c r="X25" s="120"/>
      <c r="Y25" s="121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HYPERLINK("https://sitonline.vs.ch/environnement/eaux_superficielles/fr/#/?locale=fr&amp;prelevement=SEN-465&amp;scale=4500","SEN-465")</f>
        <v>SEN-465</v>
      </c>
      <c r="C26" s="114"/>
      <c r="D26" s="114" t="s">
        <v>378</v>
      </c>
      <c r="E26" s="115">
        <v>2628854</v>
      </c>
      <c r="F26" s="115"/>
      <c r="G26" s="115">
        <v>1114366</v>
      </c>
      <c r="H26" s="115"/>
      <c r="I26" s="115">
        <v>1245</v>
      </c>
      <c r="J26" s="116"/>
      <c r="K26" s="117" t="s">
        <v>355</v>
      </c>
      <c r="L26" s="118"/>
      <c r="M26" s="118" t="s">
        <v>286</v>
      </c>
      <c r="N26" s="10"/>
      <c r="O26" s="10"/>
      <c r="P26" s="114"/>
      <c r="Q26" s="114" t="s">
        <v>379</v>
      </c>
      <c r="R26" s="119"/>
      <c r="S26" s="119"/>
      <c r="T26" s="120"/>
      <c r="U26" s="121"/>
      <c r="V26" s="119"/>
      <c r="W26" s="119"/>
      <c r="X26" s="120"/>
      <c r="Y26" s="121"/>
      <c r="Z26" s="11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HYPERLINK("https://sitonline.vs.ch/environnement/eaux_superficielles/fr/#/?locale=fr&amp;prelevement=SEN-466&amp;scale=4500","SEN-466")</f>
        <v>SEN-466</v>
      </c>
      <c r="C27" s="114"/>
      <c r="D27" s="114" t="s">
        <v>380</v>
      </c>
      <c r="E27" s="115">
        <v>2630221</v>
      </c>
      <c r="F27" s="115"/>
      <c r="G27" s="115">
        <v>1113228</v>
      </c>
      <c r="H27" s="115"/>
      <c r="I27" s="115">
        <v>1718</v>
      </c>
      <c r="J27" s="116"/>
      <c r="K27" s="117" t="s">
        <v>355</v>
      </c>
      <c r="L27" s="118"/>
      <c r="M27" s="118" t="s">
        <v>286</v>
      </c>
      <c r="N27" s="10"/>
      <c r="O27" s="10"/>
      <c r="P27" s="114"/>
      <c r="Q27" s="114" t="s">
        <v>381</v>
      </c>
      <c r="R27" s="119"/>
      <c r="S27" s="119"/>
      <c r="T27" s="120"/>
      <c r="U27" s="121"/>
      <c r="V27" s="119"/>
      <c r="W27" s="119"/>
      <c r="X27" s="120"/>
      <c r="Y27" s="121"/>
      <c r="Z27" s="11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HYPERLINK("https://sitonline.vs.ch/environnement/eaux_superficielles/fr/#/?locale=fr&amp;prelevement=SEN-468&amp;scale=4500","SEN-468")</f>
        <v>SEN-468</v>
      </c>
      <c r="C28" s="114"/>
      <c r="D28" s="114" t="s">
        <v>382</v>
      </c>
      <c r="E28" s="115">
        <v>2629345</v>
      </c>
      <c r="F28" s="115"/>
      <c r="G28" s="115">
        <v>1114033</v>
      </c>
      <c r="H28" s="115"/>
      <c r="I28" s="115">
        <v>1400</v>
      </c>
      <c r="J28" s="116"/>
      <c r="K28" s="117" t="s">
        <v>355</v>
      </c>
      <c r="L28" s="118"/>
      <c r="M28" s="118" t="s">
        <v>286</v>
      </c>
      <c r="N28" s="10"/>
      <c r="O28" s="10"/>
      <c r="P28" s="114"/>
      <c r="Q28" s="114" t="s">
        <v>383</v>
      </c>
      <c r="R28" s="119"/>
      <c r="S28" s="119"/>
      <c r="T28" s="120"/>
      <c r="U28" s="121"/>
      <c r="V28" s="119"/>
      <c r="W28" s="119"/>
      <c r="X28" s="120"/>
      <c r="Y28" s="121"/>
      <c r="Z28" s="11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HYPERLINK("https://sitonline.vs.ch/environnement/eaux_superficielles/fr/#/?locale=fr&amp;prelevement=SEN-469&amp;scale=4500","SEN-469")</f>
        <v>SEN-469</v>
      </c>
      <c r="C29" s="114"/>
      <c r="D29" s="114" t="s">
        <v>384</v>
      </c>
      <c r="E29" s="115">
        <v>2628946</v>
      </c>
      <c r="F29" s="115"/>
      <c r="G29" s="115">
        <v>1114331</v>
      </c>
      <c r="H29" s="115"/>
      <c r="I29" s="115">
        <v>1190</v>
      </c>
      <c r="J29" s="116"/>
      <c r="K29" s="117" t="s">
        <v>355</v>
      </c>
      <c r="L29" s="118"/>
      <c r="M29" s="118" t="s">
        <v>286</v>
      </c>
      <c r="N29" s="10"/>
      <c r="O29" s="10"/>
      <c r="P29" s="114"/>
      <c r="Q29" s="114" t="s">
        <v>371</v>
      </c>
      <c r="R29" s="119"/>
      <c r="S29" s="119"/>
      <c r="T29" s="120"/>
      <c r="U29" s="121"/>
      <c r="V29" s="119"/>
      <c r="W29" s="119"/>
      <c r="X29" s="120"/>
      <c r="Y29" s="121"/>
      <c r="Z29" s="11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HYPERLINK("https://sitonline.vs.ch/environnement/eaux_superficielles/fr/#/?locale=fr&amp;prelevement=SEN-491&amp;scale=4500","SEN-491")</f>
        <v>SEN-491</v>
      </c>
      <c r="C30" s="114"/>
      <c r="D30" s="114" t="s">
        <v>385</v>
      </c>
      <c r="E30" s="115">
        <v>2630412</v>
      </c>
      <c r="F30" s="115"/>
      <c r="G30" s="115">
        <v>1113058</v>
      </c>
      <c r="H30" s="115"/>
      <c r="I30" s="115">
        <v>1800</v>
      </c>
      <c r="J30" s="116"/>
      <c r="K30" s="117" t="s">
        <v>355</v>
      </c>
      <c r="L30" s="118"/>
      <c r="M30" s="118" t="s">
        <v>286</v>
      </c>
      <c r="N30" s="10"/>
      <c r="O30" s="10"/>
      <c r="P30" s="114"/>
      <c r="Q30" s="114" t="s">
        <v>386</v>
      </c>
      <c r="R30" s="119"/>
      <c r="S30" s="119"/>
      <c r="T30" s="120"/>
      <c r="U30" s="121"/>
      <c r="V30" s="119"/>
      <c r="W30" s="119"/>
      <c r="X30" s="120"/>
      <c r="Y30" s="121"/>
      <c r="Z30" s="11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HYPERLINK("https://sitonline.vs.ch/environnement/eaux_superficielles/fr/#/?locale=fr&amp;prelevement=SEN-493&amp;scale=4500","SEN-493")</f>
        <v>SEN-493</v>
      </c>
      <c r="C31" s="114"/>
      <c r="D31" s="114" t="s">
        <v>387</v>
      </c>
      <c r="E31" s="115">
        <v>2630413</v>
      </c>
      <c r="F31" s="115"/>
      <c r="G31" s="115">
        <v>1113039</v>
      </c>
      <c r="H31" s="115"/>
      <c r="I31" s="115">
        <v>1835</v>
      </c>
      <c r="J31" s="116"/>
      <c r="K31" s="117" t="s">
        <v>388</v>
      </c>
      <c r="L31" s="118"/>
      <c r="M31" s="118" t="s">
        <v>286</v>
      </c>
      <c r="N31" s="10"/>
      <c r="O31" s="10"/>
      <c r="P31" s="114"/>
      <c r="Q31" s="114" t="s">
        <v>371</v>
      </c>
      <c r="R31" s="119"/>
      <c r="S31" s="119"/>
      <c r="T31" s="120"/>
      <c r="U31" s="121"/>
      <c r="V31" s="119"/>
      <c r="W31" s="119"/>
      <c r="X31" s="120"/>
      <c r="Y31" s="121"/>
      <c r="Z31" s="11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HYPERLINK("https://sitonline.vs.ch/environnement/eaux_superficielles/fr/#/?locale=fr&amp;prelevement=SEN-495&amp;scale=4500","SEN-495")</f>
        <v>SEN-495</v>
      </c>
      <c r="C32" s="114"/>
      <c r="D32" s="114" t="s">
        <v>389</v>
      </c>
      <c r="E32" s="115">
        <v>2630364</v>
      </c>
      <c r="F32" s="115"/>
      <c r="G32" s="115">
        <v>1113137</v>
      </c>
      <c r="H32" s="115"/>
      <c r="I32" s="115">
        <v>1750</v>
      </c>
      <c r="J32" s="116"/>
      <c r="K32" s="117" t="s">
        <v>355</v>
      </c>
      <c r="L32" s="118"/>
      <c r="M32" s="118" t="s">
        <v>286</v>
      </c>
      <c r="N32" s="10"/>
      <c r="O32" s="10"/>
      <c r="P32" s="114"/>
      <c r="Q32" s="114" t="s">
        <v>371</v>
      </c>
      <c r="R32" s="119"/>
      <c r="S32" s="119"/>
      <c r="T32" s="120"/>
      <c r="U32" s="121"/>
      <c r="V32" s="119"/>
      <c r="W32" s="119"/>
      <c r="X32" s="120"/>
      <c r="Y32" s="121"/>
      <c r="Z32" s="11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HYPERLINK("https://sitonline.vs.ch/environnement/eaux_superficielles/fr/#/?locale=fr&amp;prelevement=SEN-496&amp;scale=4500","SEN-496")</f>
        <v>SEN-496</v>
      </c>
      <c r="C33" s="114"/>
      <c r="D33" s="114" t="s">
        <v>390</v>
      </c>
      <c r="E33" s="115">
        <v>2630224</v>
      </c>
      <c r="F33" s="115"/>
      <c r="G33" s="115">
        <v>1113215</v>
      </c>
      <c r="H33" s="115"/>
      <c r="I33" s="115">
        <v>1730</v>
      </c>
      <c r="J33" s="116"/>
      <c r="K33" s="117" t="s">
        <v>355</v>
      </c>
      <c r="L33" s="118"/>
      <c r="M33" s="118" t="s">
        <v>286</v>
      </c>
      <c r="N33" s="10"/>
      <c r="O33" s="10"/>
      <c r="P33" s="114"/>
      <c r="Q33" s="114" t="s">
        <v>371</v>
      </c>
      <c r="R33" s="119"/>
      <c r="S33" s="119"/>
      <c r="T33" s="120"/>
      <c r="U33" s="121"/>
      <c r="V33" s="119"/>
      <c r="W33" s="119"/>
      <c r="X33" s="120"/>
      <c r="Y33" s="121"/>
      <c r="Z33" s="11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HYPERLINK("https://sitonline.vs.ch/environnement/eaux_superficielles/fr/#/?locale=fr&amp;prelevement=SEN-498&amp;scale=4500","SEN-498")</f>
        <v>SEN-498</v>
      </c>
      <c r="C34" s="114"/>
      <c r="D34" s="114" t="s">
        <v>391</v>
      </c>
      <c r="E34" s="115">
        <v>2630140</v>
      </c>
      <c r="F34" s="115"/>
      <c r="G34" s="115">
        <v>1113258</v>
      </c>
      <c r="H34" s="115"/>
      <c r="I34" s="115">
        <v>1690</v>
      </c>
      <c r="J34" s="116"/>
      <c r="K34" s="117" t="s">
        <v>355</v>
      </c>
      <c r="L34" s="118"/>
      <c r="M34" s="118" t="s">
        <v>286</v>
      </c>
      <c r="N34" s="10"/>
      <c r="O34" s="10"/>
      <c r="P34" s="114"/>
      <c r="Q34" s="114" t="s">
        <v>383</v>
      </c>
      <c r="R34" s="119"/>
      <c r="S34" s="119"/>
      <c r="T34" s="120"/>
      <c r="U34" s="121"/>
      <c r="V34" s="119"/>
      <c r="W34" s="119"/>
      <c r="X34" s="120"/>
      <c r="Y34" s="121"/>
      <c r="Z34" s="119"/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113">
        <v>24</v>
      </c>
      <c r="B35" s="126" t="str">
        <f>HYPERLINK("https://sitonline.vs.ch/environnement/eaux_superficielles/fr/#/?locale=fr&amp;prelevement=SEN-499&amp;scale=4500","SEN-499")</f>
        <v>SEN-499</v>
      </c>
      <c r="C35" s="114"/>
      <c r="D35" s="114" t="s">
        <v>392</v>
      </c>
      <c r="E35" s="115">
        <v>2627700</v>
      </c>
      <c r="F35" s="115"/>
      <c r="G35" s="115">
        <v>1108280</v>
      </c>
      <c r="H35" s="115"/>
      <c r="I35" s="115">
        <v>1400</v>
      </c>
      <c r="J35" s="116"/>
      <c r="K35" s="117" t="s">
        <v>393</v>
      </c>
      <c r="L35" s="118"/>
      <c r="M35" s="118" t="s">
        <v>286</v>
      </c>
      <c r="N35" s="10"/>
      <c r="O35" s="10"/>
      <c r="P35" s="114"/>
      <c r="Q35" s="114" t="s">
        <v>371</v>
      </c>
      <c r="R35" s="119"/>
      <c r="S35" s="119"/>
      <c r="T35" s="120"/>
      <c r="U35" s="121"/>
      <c r="V35" s="119"/>
      <c r="W35" s="119"/>
      <c r="X35" s="120"/>
      <c r="Y35" s="121"/>
      <c r="Z35" s="119"/>
      <c r="AA35" s="122"/>
      <c r="AB35" s="114"/>
      <c r="AC35" s="114"/>
      <c r="AD35" s="114"/>
      <c r="AE35" s="114"/>
      <c r="AF35" s="114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3"/>
      <c r="BH35" s="123"/>
      <c r="BI35" s="116"/>
      <c r="BJ35" s="118"/>
      <c r="BK35" s="118"/>
      <c r="BL35" s="118"/>
      <c r="BM35" s="118"/>
      <c r="BN35" s="125"/>
      <c r="BO35" s="118"/>
      <c r="BP35" s="118"/>
      <c r="BQ35" s="118"/>
      <c r="BR35" s="118"/>
      <c r="BS35" s="125"/>
      <c r="BT35" s="118"/>
      <c r="BU35" s="118"/>
      <c r="BV35" s="118"/>
      <c r="BW35" s="118"/>
      <c r="BX35" s="125"/>
      <c r="BY35" s="118"/>
      <c r="BZ35" s="118"/>
      <c r="CA35" s="118"/>
      <c r="CB35" s="118"/>
      <c r="CC35" s="125"/>
      <c r="CD35" s="118"/>
      <c r="CE35" s="114"/>
    </row>
    <row r="36" spans="1:83" s="6" customFormat="1" ht="15.5" x14ac:dyDescent="0.35">
      <c r="A36" s="113">
        <v>25</v>
      </c>
      <c r="B36" s="126" t="str">
        <f>HYPERLINK("https://sitonline.vs.ch/environnement/eaux_superficielles/fr/#/?locale=fr&amp;prelevement=SEN-500&amp;scale=4500","SEN-500")</f>
        <v>SEN-500</v>
      </c>
      <c r="C36" s="114"/>
      <c r="D36" s="114" t="s">
        <v>394</v>
      </c>
      <c r="E36" s="115">
        <v>2626890</v>
      </c>
      <c r="F36" s="115"/>
      <c r="G36" s="115">
        <v>1111820</v>
      </c>
      <c r="H36" s="115"/>
      <c r="I36" s="115">
        <v>1310</v>
      </c>
      <c r="J36" s="116"/>
      <c r="K36" s="117" t="s">
        <v>395</v>
      </c>
      <c r="L36" s="118"/>
      <c r="M36" s="118" t="s">
        <v>286</v>
      </c>
      <c r="N36" s="10"/>
      <c r="O36" s="10"/>
      <c r="P36" s="114"/>
      <c r="Q36" s="114" t="s">
        <v>371</v>
      </c>
      <c r="R36" s="119"/>
      <c r="S36" s="119"/>
      <c r="T36" s="120"/>
      <c r="U36" s="121"/>
      <c r="V36" s="119"/>
      <c r="W36" s="119"/>
      <c r="X36" s="120"/>
      <c r="Y36" s="121"/>
      <c r="Z36" s="119"/>
      <c r="AA36" s="122"/>
      <c r="AB36" s="114"/>
      <c r="AC36" s="114"/>
      <c r="AD36" s="114"/>
      <c r="AE36" s="114"/>
      <c r="AF36" s="114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3"/>
      <c r="BH36" s="123"/>
      <c r="BI36" s="116"/>
      <c r="BJ36" s="118"/>
      <c r="BK36" s="118"/>
      <c r="BL36" s="118"/>
      <c r="BM36" s="118"/>
      <c r="BN36" s="125"/>
      <c r="BO36" s="118"/>
      <c r="BP36" s="118"/>
      <c r="BQ36" s="118"/>
      <c r="BR36" s="118"/>
      <c r="BS36" s="125"/>
      <c r="BT36" s="118"/>
      <c r="BU36" s="118"/>
      <c r="BV36" s="118"/>
      <c r="BW36" s="118"/>
      <c r="BX36" s="125"/>
      <c r="BY36" s="118"/>
      <c r="BZ36" s="118"/>
      <c r="CA36" s="118"/>
      <c r="CB36" s="118"/>
      <c r="CC36" s="125"/>
      <c r="CD36" s="118"/>
      <c r="CE36" s="114"/>
    </row>
    <row r="37" spans="1:83" s="6" customFormat="1" ht="15.5" x14ac:dyDescent="0.35">
      <c r="A37" s="113">
        <v>26</v>
      </c>
      <c r="B37" s="126" t="str">
        <f>HYPERLINK("https://sitonline.vs.ch/environnement/eaux_superficielles/fr/#/?locale=fr&amp;prelevement=SEN-743&amp;scale=4500","SEN-743")</f>
        <v>SEN-743</v>
      </c>
      <c r="C37" s="114"/>
      <c r="D37" s="114"/>
      <c r="E37" s="115">
        <v>2630440</v>
      </c>
      <c r="F37" s="115"/>
      <c r="G37" s="115">
        <v>1113000</v>
      </c>
      <c r="H37" s="115"/>
      <c r="I37" s="115">
        <v>1876</v>
      </c>
      <c r="J37" s="116"/>
      <c r="K37" s="117" t="s">
        <v>396</v>
      </c>
      <c r="L37" s="118"/>
      <c r="M37" s="118" t="s">
        <v>284</v>
      </c>
      <c r="N37" s="10"/>
      <c r="O37" s="10"/>
      <c r="P37" s="114"/>
      <c r="Q37" s="114" t="s">
        <v>397</v>
      </c>
      <c r="R37" s="119"/>
      <c r="S37" s="119"/>
      <c r="T37" s="120"/>
      <c r="U37" s="121"/>
      <c r="V37" s="119"/>
      <c r="W37" s="119"/>
      <c r="X37" s="120"/>
      <c r="Y37" s="121"/>
      <c r="Z37" s="119"/>
      <c r="AA37" s="122"/>
      <c r="AB37" s="114"/>
      <c r="AC37" s="114"/>
      <c r="AD37" s="114"/>
      <c r="AE37" s="114"/>
      <c r="AF37" s="114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3"/>
      <c r="BH37" s="123"/>
      <c r="BI37" s="116"/>
      <c r="BJ37" s="118"/>
      <c r="BK37" s="118"/>
      <c r="BL37" s="118"/>
      <c r="BM37" s="118"/>
      <c r="BN37" s="125"/>
      <c r="BO37" s="118"/>
      <c r="BP37" s="118"/>
      <c r="BQ37" s="118"/>
      <c r="BR37" s="118"/>
      <c r="BS37" s="125"/>
      <c r="BT37" s="118"/>
      <c r="BU37" s="118"/>
      <c r="BV37" s="118"/>
      <c r="BW37" s="118"/>
      <c r="BX37" s="125"/>
      <c r="BY37" s="118"/>
      <c r="BZ37" s="118"/>
      <c r="CA37" s="118"/>
      <c r="CB37" s="118"/>
      <c r="CC37" s="125"/>
      <c r="CD37" s="118"/>
      <c r="CE37" s="114"/>
    </row>
    <row r="38" spans="1:83" s="6" customFormat="1" ht="15.5" x14ac:dyDescent="0.35">
      <c r="A38" s="113">
        <v>27</v>
      </c>
      <c r="B38" s="126" t="str">
        <f>HYPERLINK("https://sitonline.vs.ch/environnement/eaux_superficielles/fr/#/?locale=fr&amp;prelevement=SEN-749&amp;scale=4500","SEN-749")</f>
        <v>SEN-749</v>
      </c>
      <c r="C38" s="114"/>
      <c r="D38" s="114"/>
      <c r="E38" s="115">
        <v>2627199</v>
      </c>
      <c r="F38" s="115"/>
      <c r="G38" s="115">
        <v>1117878</v>
      </c>
      <c r="H38" s="115"/>
      <c r="I38" s="115">
        <v>2159</v>
      </c>
      <c r="J38" s="116"/>
      <c r="K38" s="117" t="s">
        <v>398</v>
      </c>
      <c r="L38" s="118"/>
      <c r="M38" s="118" t="s">
        <v>284</v>
      </c>
      <c r="N38" s="10"/>
      <c r="O38" s="10"/>
      <c r="P38" s="114"/>
      <c r="Q38" s="114" t="s">
        <v>397</v>
      </c>
      <c r="R38" s="119"/>
      <c r="S38" s="119"/>
      <c r="T38" s="120"/>
      <c r="U38" s="121"/>
      <c r="V38" s="119"/>
      <c r="W38" s="119"/>
      <c r="X38" s="120"/>
      <c r="Y38" s="121"/>
      <c r="Z38" s="119"/>
      <c r="AA38" s="122"/>
      <c r="AB38" s="114"/>
      <c r="AC38" s="114"/>
      <c r="AD38" s="114"/>
      <c r="AE38" s="114"/>
      <c r="AF38" s="11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3"/>
      <c r="BH38" s="123"/>
      <c r="BI38" s="116"/>
      <c r="BJ38" s="118"/>
      <c r="BK38" s="118"/>
      <c r="BL38" s="118"/>
      <c r="BM38" s="118"/>
      <c r="BN38" s="125"/>
      <c r="BO38" s="118"/>
      <c r="BP38" s="118"/>
      <c r="BQ38" s="118"/>
      <c r="BR38" s="118"/>
      <c r="BS38" s="125"/>
      <c r="BT38" s="118"/>
      <c r="BU38" s="118"/>
      <c r="BV38" s="118"/>
      <c r="BW38" s="118"/>
      <c r="BX38" s="125"/>
      <c r="BY38" s="118"/>
      <c r="BZ38" s="118"/>
      <c r="CA38" s="118"/>
      <c r="CB38" s="118"/>
      <c r="CC38" s="125"/>
      <c r="CD38" s="118"/>
      <c r="CE38" s="114"/>
    </row>
    <row r="39" spans="1:83" s="6" customFormat="1" ht="15.5" x14ac:dyDescent="0.35">
      <c r="A39" s="113">
        <v>28</v>
      </c>
      <c r="B39" s="126" t="str">
        <f>HYPERLINK("https://sitonline.vs.ch/environnement/eaux_superficielles/fr/#/?locale=fr&amp;prelevement=SEN-750&amp;scale=4500","SEN-750")</f>
        <v>SEN-750</v>
      </c>
      <c r="C39" s="114"/>
      <c r="D39" s="114"/>
      <c r="E39" s="115">
        <v>2628275</v>
      </c>
      <c r="F39" s="115"/>
      <c r="G39" s="115">
        <v>1112430</v>
      </c>
      <c r="H39" s="115"/>
      <c r="I39" s="115">
        <v>1479</v>
      </c>
      <c r="J39" s="116"/>
      <c r="K39" s="117" t="s">
        <v>399</v>
      </c>
      <c r="L39" s="118"/>
      <c r="M39" s="118" t="s">
        <v>284</v>
      </c>
      <c r="N39" s="10"/>
      <c r="O39" s="10"/>
      <c r="P39" s="114"/>
      <c r="Q39" s="114" t="s">
        <v>397</v>
      </c>
      <c r="R39" s="119"/>
      <c r="S39" s="119"/>
      <c r="T39" s="120"/>
      <c r="U39" s="121"/>
      <c r="V39" s="119"/>
      <c r="W39" s="119"/>
      <c r="X39" s="120"/>
      <c r="Y39" s="121"/>
      <c r="Z39" s="119"/>
      <c r="AA39" s="122"/>
      <c r="AB39" s="114"/>
      <c r="AC39" s="114"/>
      <c r="AD39" s="114"/>
      <c r="AE39" s="114"/>
      <c r="AF39" s="114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4"/>
      <c r="BF39" s="124"/>
      <c r="BG39" s="123"/>
      <c r="BH39" s="123"/>
      <c r="BI39" s="116"/>
      <c r="BJ39" s="118"/>
      <c r="BK39" s="118"/>
      <c r="BL39" s="118"/>
      <c r="BM39" s="118"/>
      <c r="BN39" s="125"/>
      <c r="BO39" s="118"/>
      <c r="BP39" s="118"/>
      <c r="BQ39" s="118"/>
      <c r="BR39" s="118"/>
      <c r="BS39" s="125"/>
      <c r="BT39" s="118"/>
      <c r="BU39" s="118"/>
      <c r="BV39" s="118"/>
      <c r="BW39" s="118"/>
      <c r="BX39" s="125"/>
      <c r="BY39" s="118"/>
      <c r="BZ39" s="118"/>
      <c r="CA39" s="118"/>
      <c r="CB39" s="118"/>
      <c r="CC39" s="125"/>
      <c r="CD39" s="118"/>
      <c r="CE39" s="114"/>
    </row>
    <row r="40" spans="1:83" s="6" customFormat="1" ht="15.5" x14ac:dyDescent="0.35">
      <c r="A40" s="113">
        <v>29</v>
      </c>
      <c r="B40" s="126" t="str">
        <f>HYPERLINK("https://sitonline.vs.ch/environnement/eaux_superficielles/fr/#/?locale=fr&amp;prelevement=SEN-751&amp;scale=4500","SEN-751")</f>
        <v>SEN-751</v>
      </c>
      <c r="C40" s="114"/>
      <c r="D40" s="114"/>
      <c r="E40" s="115">
        <v>2628255</v>
      </c>
      <c r="F40" s="115"/>
      <c r="G40" s="115">
        <v>1112455</v>
      </c>
      <c r="H40" s="115"/>
      <c r="I40" s="115">
        <v>1462</v>
      </c>
      <c r="J40" s="116"/>
      <c r="K40" s="117" t="s">
        <v>399</v>
      </c>
      <c r="L40" s="118"/>
      <c r="M40" s="118" t="s">
        <v>284</v>
      </c>
      <c r="N40" s="10"/>
      <c r="O40" s="10"/>
      <c r="P40" s="114"/>
      <c r="Q40" s="114" t="s">
        <v>397</v>
      </c>
      <c r="R40" s="119"/>
      <c r="S40" s="119"/>
      <c r="T40" s="120"/>
      <c r="U40" s="121"/>
      <c r="V40" s="119"/>
      <c r="W40" s="119"/>
      <c r="X40" s="120"/>
      <c r="Y40" s="121"/>
      <c r="Z40" s="119"/>
      <c r="AA40" s="122"/>
      <c r="AB40" s="114"/>
      <c r="AC40" s="114"/>
      <c r="AD40" s="114"/>
      <c r="AE40" s="114"/>
      <c r="AF40" s="114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 s="124"/>
      <c r="BG40" s="123"/>
      <c r="BH40" s="123"/>
      <c r="BI40" s="116"/>
      <c r="BJ40" s="118"/>
      <c r="BK40" s="118"/>
      <c r="BL40" s="118"/>
      <c r="BM40" s="118"/>
      <c r="BN40" s="125"/>
      <c r="BO40" s="118"/>
      <c r="BP40" s="118"/>
      <c r="BQ40" s="118"/>
      <c r="BR40" s="118"/>
      <c r="BS40" s="125"/>
      <c r="BT40" s="118"/>
      <c r="BU40" s="118"/>
      <c r="BV40" s="118"/>
      <c r="BW40" s="118"/>
      <c r="BX40" s="125"/>
      <c r="BY40" s="118"/>
      <c r="BZ40" s="118"/>
      <c r="CA40" s="118"/>
      <c r="CB40" s="118"/>
      <c r="CC40" s="125"/>
      <c r="CD40" s="118"/>
      <c r="CE40" s="114"/>
    </row>
    <row r="41" spans="1:83" s="6" customFormat="1" ht="15.5" x14ac:dyDescent="0.35">
      <c r="A41" s="113">
        <v>30</v>
      </c>
      <c r="B41" s="126" t="str">
        <f>HYPERLINK("https://sitonline.vs.ch/environnement/eaux_superficielles/fr/#/?locale=fr&amp;prelevement=SEN-752&amp;scale=4500","SEN-752")</f>
        <v>SEN-752</v>
      </c>
      <c r="C41" s="114"/>
      <c r="D41" s="114"/>
      <c r="E41" s="115">
        <v>2627115</v>
      </c>
      <c r="F41" s="115"/>
      <c r="G41" s="115">
        <v>1111450</v>
      </c>
      <c r="H41" s="115"/>
      <c r="I41" s="115">
        <v>1216</v>
      </c>
      <c r="J41" s="116"/>
      <c r="K41" s="117" t="s">
        <v>400</v>
      </c>
      <c r="L41" s="118"/>
      <c r="M41" s="118" t="s">
        <v>284</v>
      </c>
      <c r="N41" s="10"/>
      <c r="O41" s="10"/>
      <c r="P41" s="114"/>
      <c r="Q41" s="114" t="s">
        <v>397</v>
      </c>
      <c r="R41" s="119"/>
      <c r="S41" s="119"/>
      <c r="T41" s="120"/>
      <c r="U41" s="121"/>
      <c r="V41" s="119"/>
      <c r="W41" s="119"/>
      <c r="X41" s="120"/>
      <c r="Y41" s="121"/>
      <c r="Z41" s="119"/>
      <c r="AA41" s="122"/>
      <c r="AB41" s="114"/>
      <c r="AC41" s="114"/>
      <c r="AD41" s="114"/>
      <c r="AE41" s="114"/>
      <c r="AF41" s="114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4"/>
      <c r="BF41" s="124"/>
      <c r="BG41" s="123"/>
      <c r="BH41" s="123"/>
      <c r="BI41" s="116"/>
      <c r="BJ41" s="118"/>
      <c r="BK41" s="118"/>
      <c r="BL41" s="118"/>
      <c r="BM41" s="118"/>
      <c r="BN41" s="125"/>
      <c r="BO41" s="118"/>
      <c r="BP41" s="118"/>
      <c r="BQ41" s="118"/>
      <c r="BR41" s="118"/>
      <c r="BS41" s="125"/>
      <c r="BT41" s="118"/>
      <c r="BU41" s="118"/>
      <c r="BV41" s="118"/>
      <c r="BW41" s="118"/>
      <c r="BX41" s="125"/>
      <c r="BY41" s="118"/>
      <c r="BZ41" s="118"/>
      <c r="CA41" s="118"/>
      <c r="CB41" s="118"/>
      <c r="CC41" s="125"/>
      <c r="CD41" s="118"/>
      <c r="CE41" s="114"/>
    </row>
    <row r="42" spans="1:83" s="6" customFormat="1" ht="15.5" x14ac:dyDescent="0.35">
      <c r="A42" s="113">
        <v>31</v>
      </c>
      <c r="B42" s="126" t="str">
        <f>HYPERLINK("https://sitonline.vs.ch/environnement/eaux_superficielles/fr/#/?locale=fr&amp;prelevement=SPE-1517&amp;scale=4500","SPE-1517")</f>
        <v>SPE-1517</v>
      </c>
      <c r="C42" s="114"/>
      <c r="D42" s="114" t="s">
        <v>401</v>
      </c>
      <c r="E42" s="115">
        <v>2628518</v>
      </c>
      <c r="F42" s="115"/>
      <c r="G42" s="115">
        <v>1118029</v>
      </c>
      <c r="H42" s="115"/>
      <c r="I42" s="115">
        <v>1654</v>
      </c>
      <c r="J42" s="116"/>
      <c r="K42" s="117" t="s">
        <v>402</v>
      </c>
      <c r="L42" s="118"/>
      <c r="M42" s="118" t="s">
        <v>285</v>
      </c>
      <c r="N42" s="10"/>
      <c r="O42" s="10"/>
      <c r="P42" s="114"/>
      <c r="Q42" s="114" t="s">
        <v>358</v>
      </c>
      <c r="R42" s="119"/>
      <c r="S42" s="119"/>
      <c r="T42" s="120"/>
      <c r="U42" s="121"/>
      <c r="V42" s="119"/>
      <c r="W42" s="119" t="s">
        <v>277</v>
      </c>
      <c r="X42" s="120">
        <v>41828</v>
      </c>
      <c r="Y42" s="121"/>
      <c r="Z42" s="119"/>
      <c r="AA42" s="122"/>
      <c r="AB42" s="114"/>
      <c r="AC42" s="114"/>
      <c r="AD42" s="114"/>
      <c r="AE42" s="114"/>
      <c r="AF42" s="114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4"/>
      <c r="BF42" s="124"/>
      <c r="BG42" s="123"/>
      <c r="BH42" s="123"/>
      <c r="BI42" s="116"/>
      <c r="BJ42" s="118"/>
      <c r="BK42" s="118"/>
      <c r="BL42" s="118"/>
      <c r="BM42" s="118"/>
      <c r="BN42" s="125"/>
      <c r="BO42" s="118"/>
      <c r="BP42" s="118"/>
      <c r="BQ42" s="118"/>
      <c r="BR42" s="118"/>
      <c r="BS42" s="125"/>
      <c r="BT42" s="118"/>
      <c r="BU42" s="118"/>
      <c r="BV42" s="118"/>
      <c r="BW42" s="118"/>
      <c r="BX42" s="125"/>
      <c r="BY42" s="118"/>
      <c r="BZ42" s="118"/>
      <c r="CA42" s="118"/>
      <c r="CB42" s="118"/>
      <c r="CC42" s="125"/>
      <c r="CD42" s="118"/>
      <c r="CE42" s="114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42">
      <formula1>"Mit ständiger Wasserführung,Keine ständiger Wasserführung"</formula1>
    </dataValidation>
    <dataValidation type="list" allowBlank="1" showInputMessage="1" showErrorMessage="1" sqref="P12:P42">
      <formula1>"Bestehend,Ausser Betrieb"</formula1>
    </dataValidation>
    <dataValidation type="list" allowBlank="1" showInputMessage="1" showErrorMessage="1" sqref="R12:R42">
      <formula1>"Bewilligung,Konzession,Andere"</formula1>
    </dataValidation>
    <dataValidation type="list" allowBlank="1" showInputMessage="1" showErrorMessage="1" sqref="W12:W42">
      <formula1>"Vorhanden,Nicht vorhanden"</formula1>
    </dataValidation>
    <dataValidation type="list" allowBlank="1" showInputMessage="1" showErrorMessage="1" sqref="AB12:AB42">
      <formula1>"In einem Gewässerlauf,In einem See,Im Grundwasser (Quelle/Grundwasserleiter)"</formula1>
    </dataValidation>
    <dataValidation type="list" allowBlank="1" showInputMessage="1" showErrorMessage="1" sqref="AC12:AC42">
      <formula1>"Mit Regulierung,Ohne Regulierung,Stausee,Pumpen,Andere (bitte angeben)"</formula1>
    </dataValidation>
    <dataValidation type="list" allowBlank="1" showInputMessage="1" showErrorMessage="1" sqref="BK12:BK42 BP12:BP42 BU12:BU42 BZ12:BZ42">
      <formula1>"Ja,Nein"</formula1>
    </dataValidation>
    <dataValidation type="list" allowBlank="1" showInputMessage="1" showErrorMessage="1" sqref="N12:N42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2023-10-16T07:44:51Z</dcterms:modified>
</cp:coreProperties>
</file>