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9600" windowWidth="38400" windowHeight="17840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1" l="1"/>
  <c r="B21" i="11"/>
  <c r="B20" i="11"/>
  <c r="B19" i="11"/>
  <c r="B18" i="11"/>
  <c r="B17" i="11"/>
  <c r="B16" i="11"/>
  <c r="B15" i="11"/>
  <c r="B14" i="11"/>
  <c r="B13" i="11"/>
  <c r="B12" i="11"/>
  <c r="B22" i="6"/>
  <c r="B21" i="6"/>
  <c r="B20" i="6"/>
  <c r="B19" i="6"/>
  <c r="B18" i="6"/>
  <c r="B17" i="6"/>
  <c r="B16" i="6"/>
  <c r="B15" i="6"/>
  <c r="B14" i="6"/>
  <c r="B13" i="6"/>
  <c r="B12" i="6"/>
</calcChain>
</file>

<file path=xl/sharedStrings.xml><?xml version="1.0" encoding="utf-8"?>
<sst xmlns="http://schemas.openxmlformats.org/spreadsheetml/2006/main" count="667" uniqueCount="370">
  <si>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</si>
  <si>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</si>
  <si>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</si>
  <si>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</si>
  <si>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</si>
  <si>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</si>
  <si>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</si>
  <si>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</si>
  <si>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</si>
  <si>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</si>
  <si>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</si>
  <si>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</si>
  <si>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</si>
  <si>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</si>
  <si>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</si>
  <si>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</si>
  <si>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</si>
  <si>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</si>
  <si>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</si>
  <si>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</si>
  <si>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</si>
  <si>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</si>
  <si>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</si>
  <si>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</si>
  <si>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</si>
  <si>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</si>
  <si>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</si>
  <si>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</si>
  <si>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</si>
  <si>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</si>
  <si>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</si>
  <si>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</si>
  <si>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</si>
  <si>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</si>
  <si>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</si>
  <si>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</si>
  <si>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</si>
  <si>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</si>
  <si>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</si>
  <si>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</si>
  <si>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</si>
  <si>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</si>
  <si>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</si>
  <si>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</si>
  <si>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</si>
  <si>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</si>
  <si>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</si>
  <si>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</si>
  <si>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</si>
  <si>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</si>
  <si>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</si>
  <si>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</si>
  <si>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</si>
  <si>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</si>
  <si>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</si>
  <si>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</si>
  <si>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</si>
  <si>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</si>
  <si>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</si>
  <si>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</si>
  <si>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</si>
  <si>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</si>
  <si>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</si>
  <si>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</si>
  <si>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</si>
  <si>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</si>
  <si>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</si>
  <si>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</si>
  <si>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</si>
  <si>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</si>
  <si>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</si>
  <si>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</si>
  <si>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</si>
  <si>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</si>
  <si>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</si>
  <si>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</si>
  <si>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</si>
  <si>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</si>
  <si>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</si>
  <si>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</si>
  <si>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</si>
  <si>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</si>
  <si>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</si>
  <si>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</si>
  <si>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</si>
  <si>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</si>
  <si>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</si>
  <si>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</si>
  <si>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</si>
  <si>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</si>
  <si>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</si>
  <si>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</si>
  <si>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</si>
  <si>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</si>
  <si>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</si>
  <si>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</si>
  <si>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</si>
  <si>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</si>
  <si>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</si>
  <si>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</si>
  <si>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</si>
  <si>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</si>
  <si>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</si>
  <si>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</si>
  <si>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</si>
  <si>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</si>
  <si>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</si>
  <si>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</si>
  <si>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</si>
  <si>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</si>
  <si>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</si>
  <si>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</si>
  <si>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</si>
  <si>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</si>
  <si>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</si>
  <si>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</si>
  <si>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</si>
  <si>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</si>
  <si>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</si>
  <si>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</si>
  <si>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</si>
  <si>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</si>
  <si>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</si>
  <si>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</si>
  <si>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</si>
  <si>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</si>
  <si>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</si>
  <si>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</si>
  <si>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</si>
  <si>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</si>
  <si>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</si>
  <si>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</si>
  <si>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</si>
  <si>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</si>
  <si>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</si>
  <si>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</si>
  <si>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</si>
  <si>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</si>
  <si>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</si>
  <si>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</si>
  <si>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</si>
  <si>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</si>
  <si>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</si>
  <si>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</si>
  <si>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</si>
  <si>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</si>
  <si>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</si>
  <si>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</si>
  <si>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</si>
  <si>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</si>
  <si>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</si>
  <si>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</si>
  <si>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</si>
  <si>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</si>
  <si>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</si>
  <si>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</si>
  <si>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</si>
  <si>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</si>
  <si>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</si>
  <si>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</si>
  <si>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</si>
  <si>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</si>
  <si>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</si>
  <si>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</si>
  <si>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</si>
  <si>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</si>
  <si>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</si>
  <si>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</si>
  <si>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</si>
  <si>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</si>
  <si>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</si>
  <si>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</si>
  <si>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</si>
  <si>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</si>
  <si>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</si>
  <si>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</si>
  <si>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</si>
  <si>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</si>
  <si>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</si>
  <si>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</si>
  <si>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</si>
  <si>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</si>
  <si>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</si>
  <si>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</si>
  <si>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</si>
  <si>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</si>
  <si>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</si>
  <si>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</si>
  <si>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</si>
  <si>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</si>
  <si>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</si>
  <si>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</si>
  <si>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</si>
  <si>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</si>
  <si>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</si>
  <si>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</si>
  <si>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</si>
  <si>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</si>
  <si>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</si>
  <si>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</si>
  <si>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</si>
  <si>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</si>
  <si>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</si>
  <si>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</si>
  <si>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</si>
  <si>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</si>
  <si>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</si>
  <si>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</si>
  <si>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</si>
  <si>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</si>
  <si>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</si>
  <si>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</si>
  <si>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</si>
  <si>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</si>
  <si>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</si>
  <si>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</si>
  <si>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</si>
  <si>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</si>
  <si>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</si>
  <si>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</si>
  <si>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</si>
  <si>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</si>
  <si>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</si>
  <si>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</si>
  <si>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</si>
  <si>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</si>
  <si>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</si>
  <si>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</si>
  <si>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</si>
  <si>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</si>
  <si>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</si>
  <si>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</si>
  <si>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</si>
  <si>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</si>
  <si>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</si>
  <si>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</si>
  <si>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</si>
  <si>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</si>
  <si>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</si>
  <si>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</si>
  <si>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</si>
  <si>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</si>
  <si>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</si>
  <si>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</si>
  <si>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</si>
  <si>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</si>
  <si>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</si>
  <si>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</si>
  <si>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</si>
  <si>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</si>
  <si>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</si>
  <si>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</si>
  <si>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</si>
  <si>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</si>
  <si>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</si>
  <si>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</si>
  <si>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</si>
  <si>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</si>
  <si>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</si>
  <si>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</si>
  <si>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</si>
  <si>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</si>
  <si>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</si>
  <si>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</si>
  <si>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</si>
  <si>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</si>
  <si>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</si>
  <si>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</si>
  <si>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</si>
  <si>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</si>
  <si>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</si>
  <si>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</si>
  <si>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</si>
  <si>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</si>
  <si>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</si>
  <si>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</si>
  <si>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</si>
  <si>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</si>
  <si>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</si>
  <si>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</si>
  <si>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</si>
  <si>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</si>
  <si>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</si>
  <si>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</si>
  <si>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</si>
  <si>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</si>
  <si>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</si>
  <si>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</si>
  <si>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</si>
  <si>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</si>
  <si>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</si>
  <si>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</si>
  <si>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</si>
  <si>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</si>
  <si>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</si>
  <si>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</si>
  <si>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</si>
  <si>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</si>
  <si>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</si>
  <si>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</si>
  <si>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</si>
  <si>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</si>
  <si>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</si>
  <si>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</si>
  <si>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</si>
  <si>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</si>
  <si>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</si>
  <si>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</si>
  <si>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</si>
  <si>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</si>
  <si>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</si>
  <si>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</si>
  <si>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</si>
  <si>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</si>
  <si>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</si>
  <si>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</si>
  <si>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</si>
  <si>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</si>
  <si>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</si>
  <si>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</si>
  <si>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</si>
  <si>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</si>
  <si>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</si>
  <si>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</si>
  <si>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</si>
  <si>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</si>
  <si>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</si>
  <si>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</si>
  <si>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</si>
  <si>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</si>
  <si>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</si>
  <si>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</si>
  <si>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</si>
  <si>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</si>
  <si>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</si>
  <si>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</si>
  <si>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</si>
  <si>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</si>
  <si>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</si>
  <si>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</si>
  <si>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</si>
  <si>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</si>
  <si>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</si>
  <si>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</si>
  <si>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</si>
  <si>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</si>
  <si>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</si>
  <si>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</si>
  <si>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</si>
  <si>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</si>
  <si>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</si>
  <si>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</si>
  <si>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Noble-Contrée</t>
  </si>
  <si>
    <t>Inventar der Wasserentnahmen _x000D_
Noble-Contrée</t>
  </si>
  <si>
    <t>Sinièse</t>
  </si>
  <si>
    <t>commune</t>
  </si>
  <si>
    <t>proche de la Sinièse</t>
  </si>
  <si>
    <t>proche de la Mondereche</t>
  </si>
  <si>
    <t>Marais (RAS 8)</t>
  </si>
  <si>
    <t>Raspille</t>
  </si>
  <si>
    <t>Consortage d'irrigation en constitution</t>
  </si>
  <si>
    <t>EMS Pré du chêne</t>
  </si>
  <si>
    <t>Monderèche</t>
  </si>
  <si>
    <t>Association Beaulieu de Sierre (EMS Pré du Chène)</t>
  </si>
  <si>
    <t>Bisse de Miège - Tsampedu (RAS 7)</t>
  </si>
  <si>
    <t>Commune de Miège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</si>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</sst>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23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1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1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17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26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2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0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165" fontId="8" fillId="8" borderId="2" xfId="1" applyNumberFormat="1" applyFont="1" applyFill="1" applyBorder="1" applyAlignment="1">
      <alignment horizont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  <xf numFmtId="165" fontId="6" fillId="4" borderId="42" xfId="1" applyNumberFormat="1" applyFont="1" applyFill="1" applyBorder="1" applyAlignment="1">
      <alignment horizontal="center" vertical="center" wrapText="1"/>
    </xf>
    <xf numFmtId="165" fontId="6" fillId="4" borderId="43" xfId="1" applyNumberFormat="1" applyFont="1" applyFill="1" applyBorder="1" applyAlignment="1">
      <alignment horizontal="center" vertical="center" wrapText="1"/>
    </xf>
    <xf numFmtId="165" fontId="9" fillId="4" borderId="44" xfId="1" applyNumberFormat="1" applyFont="1" applyFill="1" applyBorder="1" applyAlignment="1">
      <alignment horizontal="center" vertical="center" wrapText="1"/>
    </xf>
    <xf numFmtId="165" fontId="9" fillId="4" borderId="45" xfId="1" applyNumberFormat="1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3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wrapText="1"/>
    </xf>
    <xf numFmtId="165" fontId="8" fillId="8" borderId="40" xfId="1" applyNumberFormat="1" applyFont="1" applyFill="1" applyBorder="1" applyAlignment="1">
      <alignment horizontal="center" wrapText="1"/>
    </xf>
    <xf numFmtId="0" fontId="8" fillId="8" borderId="2" xfId="0" applyFont="1" applyFill="1" applyBorder="1" applyAlignment="1">
      <alignment horizontal="center" vertical="center" wrapText="1"/>
    </xf>
    <xf numFmtId="0" fontId="8" fillId="8" borderId="11" xfId="0" applyFont="1" applyFill="1" applyBorder="1" applyAlignment="1">
      <alignment horizontal="center" vertical="center" wrapText="1"/>
    </xf>
    <xf numFmtId="0" fontId="8" fillId="8" borderId="12" xfId="0" applyFont="1" applyFill="1" applyBorder="1" applyAlignment="1">
      <alignment horizontal="center" vertical="center" wrapText="1"/>
    </xf>
    <xf numFmtId="0" fontId="8" fillId="4" borderId="46" xfId="0" applyFont="1" applyFill="1" applyBorder="1" applyAlignment="1">
      <alignment horizontal="center" vertical="center"/>
    </xf>
    <xf numFmtId="0" fontId="8" fillId="4" borderId="47" xfId="0" applyFont="1" applyFill="1" applyBorder="1" applyAlignment="1">
      <alignment horizontal="center" vertical="center"/>
    </xf>
    <xf numFmtId="0" fontId="8" fillId="4" borderId="48" xfId="0" applyFont="1" applyFill="1" applyBorder="1" applyAlignment="1">
      <alignment horizontal="center" vertical="center"/>
    </xf>
    <xf numFmtId="165" fontId="8" fillId="2" borderId="40" xfId="1" applyNumberFormat="1" applyFont="1" applyFill="1" applyBorder="1" applyAlignment="1">
      <alignment horizontal="left" vertical="center" wrapText="1"/>
    </xf>
    <xf numFmtId="165" fontId="8" fillId="5" borderId="13" xfId="1" applyNumberFormat="1" applyFont="1" applyFill="1" applyBorder="1" applyAlignment="1">
      <alignment horizontal="left" vertical="center" wrapText="1"/>
    </xf>
    <xf numFmtId="165" fontId="8" fillId="5" borderId="40" xfId="1" applyNumberFormat="1" applyFont="1" applyFill="1" applyBorder="1" applyAlignment="1">
      <alignment horizontal="left" vertical="center" wrapText="1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22" totalsRowShown="0" headerRowDxfId="165" dataDxfId="164" headerRowCellStyle="Milliers" dataCellStyle="Milliers">
  <autoFilter ref="A11:CE22"/>
  <tableColumns count="83">
    <tableColumn id="1" name="No" dataDxfId="163"/>
    <tableColumn id="4" name="Capt_IDCant" dataDxfId="162">
      <calculatedColumnFormula>HYPERLINK("https://sitonline.vs.ch/environnement/eaux_superficielles/fr/#/?locale=fr&amp;prelevement=SEN-392&amp;scale=4500","SEN-392")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22" totalsRowShown="0" headerRowDxfId="82" dataDxfId="81" headerRowCellStyle="Milliers" dataCellStyle="Milliers">
  <autoFilter ref="A11:CE22"/>
  <tableColumns count="83">
    <tableColumn id="1" name="No" dataDxfId="80"/>
    <tableColumn id="4" name="Capt_IDCant" dataDxfId="79">
      <calculatedColumnFormula>HYPERLINK("https://sitonline.vs.ch/environnement/eaux_superficielles/fr/#/?locale=fr&amp;prelevement=SEN-392&amp;scale=4500","SEN-392")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45" t="s">
        <v>352</v>
      </c>
      <c r="B1" s="146"/>
      <c r="C1" s="146"/>
      <c r="D1" s="147"/>
      <c r="E1" s="160" t="s">
        <v>139</v>
      </c>
      <c r="F1" s="161"/>
      <c r="G1" s="161"/>
      <c r="H1" s="161"/>
      <c r="I1" s="162"/>
      <c r="J1" s="24"/>
      <c r="K1" s="142" t="s">
        <v>140</v>
      </c>
      <c r="L1" s="143"/>
      <c r="M1" s="143"/>
      <c r="N1" s="143"/>
      <c r="O1" s="14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48"/>
      <c r="B2" s="149"/>
      <c r="C2" s="149"/>
      <c r="D2" s="150"/>
      <c r="E2" s="75" t="s">
        <v>136</v>
      </c>
      <c r="F2" s="154"/>
      <c r="G2" s="154"/>
      <c r="H2" s="154"/>
      <c r="I2" s="155"/>
      <c r="J2" s="24"/>
      <c r="K2" s="61" t="s">
        <v>190</v>
      </c>
      <c r="L2" s="163" t="s">
        <v>188</v>
      </c>
      <c r="M2" s="163"/>
      <c r="N2" s="163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48"/>
      <c r="B3" s="149"/>
      <c r="C3" s="149"/>
      <c r="D3" s="150"/>
      <c r="E3" s="76" t="s">
        <v>137</v>
      </c>
      <c r="F3" s="156"/>
      <c r="G3" s="156"/>
      <c r="H3" s="156"/>
      <c r="I3" s="157"/>
      <c r="J3" s="22"/>
      <c r="K3" s="68" t="s">
        <v>191</v>
      </c>
      <c r="L3" s="164" t="s">
        <v>189</v>
      </c>
      <c r="M3" s="164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51"/>
      <c r="B4" s="152"/>
      <c r="C4" s="152"/>
      <c r="D4" s="153"/>
      <c r="E4" s="77" t="s">
        <v>138</v>
      </c>
      <c r="F4" s="158"/>
      <c r="G4" s="158"/>
      <c r="H4" s="158"/>
      <c r="I4" s="159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29">
        <v>45202</v>
      </c>
      <c r="C5" s="130"/>
      <c r="D5" s="130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68" t="s">
        <v>163</v>
      </c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70" t="s">
        <v>326</v>
      </c>
      <c r="S7" s="171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71"/>
      <c r="AE7" s="171"/>
      <c r="AF7" s="171"/>
      <c r="AG7" s="171"/>
      <c r="AH7" s="171"/>
      <c r="AI7" s="171"/>
      <c r="AJ7" s="171"/>
      <c r="AK7" s="171"/>
      <c r="AL7" s="171"/>
      <c r="AM7" s="171"/>
      <c r="AN7" s="171"/>
      <c r="AO7" s="171"/>
      <c r="AP7" s="171"/>
      <c r="AQ7" s="171"/>
      <c r="AR7" s="171"/>
      <c r="AS7" s="171"/>
      <c r="AT7" s="171"/>
      <c r="AU7" s="171"/>
      <c r="AV7" s="171"/>
      <c r="AW7" s="171"/>
      <c r="AX7" s="171"/>
      <c r="AY7" s="171"/>
      <c r="AZ7" s="171"/>
      <c r="BA7" s="171"/>
      <c r="BB7" s="171"/>
      <c r="BC7" s="171"/>
      <c r="BD7" s="171"/>
      <c r="BE7" s="171"/>
      <c r="BF7" s="171"/>
      <c r="BG7" s="171"/>
      <c r="BH7" s="171"/>
      <c r="BI7" s="136" t="s">
        <v>177</v>
      </c>
      <c r="BJ7" s="137"/>
      <c r="BK7" s="137"/>
      <c r="BL7" s="137"/>
      <c r="BM7" s="137"/>
      <c r="BN7" s="137"/>
      <c r="BO7" s="137"/>
      <c r="BP7" s="137"/>
      <c r="BQ7" s="137"/>
      <c r="BR7" s="137"/>
      <c r="BS7" s="137"/>
      <c r="BT7" s="137"/>
      <c r="BU7" s="137"/>
      <c r="BV7" s="137"/>
      <c r="BW7" s="137"/>
      <c r="BX7" s="137"/>
      <c r="BY7" s="137"/>
      <c r="BZ7" s="137"/>
      <c r="CA7" s="137"/>
      <c r="CB7" s="137"/>
      <c r="CC7" s="137"/>
      <c r="CD7" s="137"/>
      <c r="CE7" s="56" t="s">
        <v>179</v>
      </c>
    </row>
    <row r="8" spans="1:83" s="3" customFormat="1" ht="58" customHeight="1" x14ac:dyDescent="0.45">
      <c r="A8" s="166" t="s">
        <v>34</v>
      </c>
      <c r="B8" s="165" t="s">
        <v>327</v>
      </c>
      <c r="C8" s="165"/>
      <c r="D8" s="165"/>
      <c r="E8" s="139" t="s">
        <v>158</v>
      </c>
      <c r="F8" s="139"/>
      <c r="G8" s="139"/>
      <c r="H8" s="139"/>
      <c r="I8" s="139"/>
      <c r="J8" s="139"/>
      <c r="K8" s="13" t="s">
        <v>128</v>
      </c>
      <c r="L8" s="13" t="s">
        <v>0</v>
      </c>
      <c r="M8" s="139" t="s">
        <v>328</v>
      </c>
      <c r="N8" s="139"/>
      <c r="O8" s="139"/>
      <c r="P8" s="139"/>
      <c r="Q8" s="140"/>
      <c r="R8" s="138" t="s">
        <v>16</v>
      </c>
      <c r="S8" s="167"/>
      <c r="T8" s="139"/>
      <c r="U8" s="139"/>
      <c r="V8" s="139"/>
      <c r="W8" s="139" t="s">
        <v>15</v>
      </c>
      <c r="X8" s="139"/>
      <c r="Y8" s="139"/>
      <c r="Z8" s="139"/>
      <c r="AA8" s="140" t="s">
        <v>329</v>
      </c>
      <c r="AB8" s="179"/>
      <c r="AC8" s="179"/>
      <c r="AD8" s="179"/>
      <c r="AE8" s="179"/>
      <c r="AF8" s="167"/>
      <c r="AG8" s="176" t="s">
        <v>146</v>
      </c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80" t="s">
        <v>165</v>
      </c>
      <c r="AT8" s="181"/>
      <c r="AU8" s="181"/>
      <c r="AV8" s="181"/>
      <c r="AW8" s="181"/>
      <c r="AX8" s="181"/>
      <c r="AY8" s="181"/>
      <c r="AZ8" s="181"/>
      <c r="BA8" s="181"/>
      <c r="BB8" s="181"/>
      <c r="BC8" s="181"/>
      <c r="BD8" s="182"/>
      <c r="BE8" s="177" t="s">
        <v>176</v>
      </c>
      <c r="BF8" s="177"/>
      <c r="BG8" s="177"/>
      <c r="BH8" s="178"/>
      <c r="BI8" s="138" t="s">
        <v>180</v>
      </c>
      <c r="BJ8" s="139"/>
      <c r="BK8" s="139" t="s">
        <v>27</v>
      </c>
      <c r="BL8" s="139"/>
      <c r="BM8" s="139"/>
      <c r="BN8" s="139"/>
      <c r="BO8" s="139"/>
      <c r="BP8" s="139" t="s">
        <v>28</v>
      </c>
      <c r="BQ8" s="139"/>
      <c r="BR8" s="139"/>
      <c r="BS8" s="139"/>
      <c r="BT8" s="139"/>
      <c r="BU8" s="139" t="s">
        <v>29</v>
      </c>
      <c r="BV8" s="139"/>
      <c r="BW8" s="139"/>
      <c r="BX8" s="139"/>
      <c r="BY8" s="139"/>
      <c r="BZ8" s="139" t="s">
        <v>31</v>
      </c>
      <c r="CA8" s="139"/>
      <c r="CB8" s="139"/>
      <c r="CC8" s="139"/>
      <c r="CD8" s="140"/>
      <c r="CE8" s="57"/>
    </row>
    <row r="9" spans="1:83" s="4" customFormat="1" ht="55.5" customHeight="1" x14ac:dyDescent="0.35">
      <c r="A9" s="166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72" t="s">
        <v>3</v>
      </c>
      <c r="AH9" s="134" t="s">
        <v>4</v>
      </c>
      <c r="AI9" s="134" t="s">
        <v>5</v>
      </c>
      <c r="AJ9" s="134" t="s">
        <v>6</v>
      </c>
      <c r="AK9" s="134" t="s">
        <v>7</v>
      </c>
      <c r="AL9" s="134" t="s">
        <v>8</v>
      </c>
      <c r="AM9" s="134" t="s">
        <v>9</v>
      </c>
      <c r="AN9" s="134" t="s">
        <v>10</v>
      </c>
      <c r="AO9" s="134" t="s">
        <v>11</v>
      </c>
      <c r="AP9" s="134" t="s">
        <v>12</v>
      </c>
      <c r="AQ9" s="134" t="s">
        <v>13</v>
      </c>
      <c r="AR9" s="174" t="s">
        <v>14</v>
      </c>
      <c r="AS9" s="172" t="s">
        <v>3</v>
      </c>
      <c r="AT9" s="134" t="s">
        <v>4</v>
      </c>
      <c r="AU9" s="134" t="s">
        <v>5</v>
      </c>
      <c r="AV9" s="134" t="s">
        <v>6</v>
      </c>
      <c r="AW9" s="134" t="s">
        <v>7</v>
      </c>
      <c r="AX9" s="134" t="s">
        <v>8</v>
      </c>
      <c r="AY9" s="134" t="s">
        <v>9</v>
      </c>
      <c r="AZ9" s="134" t="s">
        <v>10</v>
      </c>
      <c r="BA9" s="134" t="s">
        <v>11</v>
      </c>
      <c r="BB9" s="134" t="s">
        <v>12</v>
      </c>
      <c r="BC9" s="134" t="s">
        <v>13</v>
      </c>
      <c r="BD9" s="174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33" t="s">
        <v>150</v>
      </c>
      <c r="BJ9" s="131" t="s">
        <v>151</v>
      </c>
      <c r="BK9" s="74" t="s">
        <v>178</v>
      </c>
      <c r="BL9" s="72" t="s">
        <v>184</v>
      </c>
      <c r="BM9" s="72" t="s">
        <v>185</v>
      </c>
      <c r="BN9" s="132" t="s">
        <v>30</v>
      </c>
      <c r="BO9" s="131" t="s">
        <v>132</v>
      </c>
      <c r="BP9" s="74" t="s">
        <v>178</v>
      </c>
      <c r="BQ9" s="72" t="s">
        <v>184</v>
      </c>
      <c r="BR9" s="72" t="s">
        <v>185</v>
      </c>
      <c r="BS9" s="132" t="s">
        <v>30</v>
      </c>
      <c r="BT9" s="131" t="s">
        <v>132</v>
      </c>
      <c r="BU9" s="74" t="s">
        <v>178</v>
      </c>
      <c r="BV9" s="72" t="s">
        <v>184</v>
      </c>
      <c r="BW9" s="72" t="s">
        <v>185</v>
      </c>
      <c r="BX9" s="132" t="s">
        <v>30</v>
      </c>
      <c r="BY9" s="131" t="s">
        <v>132</v>
      </c>
      <c r="BZ9" s="74" t="s">
        <v>178</v>
      </c>
      <c r="CA9" s="72" t="s">
        <v>184</v>
      </c>
      <c r="CB9" s="72" t="s">
        <v>185</v>
      </c>
      <c r="CC9" s="132" t="s">
        <v>30</v>
      </c>
      <c r="CD9" s="141" t="s">
        <v>132</v>
      </c>
      <c r="CE9" s="58"/>
    </row>
    <row r="10" spans="1:83" s="5" customFormat="1" ht="90.5" customHeight="1" x14ac:dyDescent="0.35">
      <c r="A10" s="166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73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75"/>
      <c r="AS10" s="173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75"/>
      <c r="BE10" s="50" t="s">
        <v>35</v>
      </c>
      <c r="BF10" s="51" t="s">
        <v>36</v>
      </c>
      <c r="BG10" s="51" t="s">
        <v>38</v>
      </c>
      <c r="BH10" s="55" t="s">
        <v>147</v>
      </c>
      <c r="BI10" s="133"/>
      <c r="BJ10" s="131"/>
      <c r="BK10" s="71" t="s">
        <v>183</v>
      </c>
      <c r="BL10" s="73" t="s">
        <v>186</v>
      </c>
      <c r="BM10" s="73" t="s">
        <v>187</v>
      </c>
      <c r="BN10" s="132"/>
      <c r="BO10" s="131"/>
      <c r="BP10" s="71" t="s">
        <v>183</v>
      </c>
      <c r="BQ10" s="73" t="s">
        <v>186</v>
      </c>
      <c r="BR10" s="73" t="s">
        <v>187</v>
      </c>
      <c r="BS10" s="132"/>
      <c r="BT10" s="131"/>
      <c r="BU10" s="71" t="s">
        <v>183</v>
      </c>
      <c r="BV10" s="73" t="s">
        <v>186</v>
      </c>
      <c r="BW10" s="73" t="s">
        <v>187</v>
      </c>
      <c r="BX10" s="132"/>
      <c r="BY10" s="131"/>
      <c r="BZ10" s="71" t="s">
        <v>183</v>
      </c>
      <c r="CA10" s="73" t="s">
        <v>186</v>
      </c>
      <c r="CB10" s="73" t="s">
        <v>187</v>
      </c>
      <c r="CC10" s="132"/>
      <c r="CD10" s="141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HYPERLINK("https://sitonline.vs.ch/environnement/eaux_superficielles/fr/#/?locale=fr&amp;prelevement=SEN-392&amp;scale=4500","SEN-392")</f>
        <v>SEN-392</v>
      </c>
      <c r="C12" s="116"/>
      <c r="D12" s="116"/>
      <c r="E12" s="117">
        <v>2607480</v>
      </c>
      <c r="F12" s="117"/>
      <c r="G12" s="117">
        <v>1129220</v>
      </c>
      <c r="H12" s="117"/>
      <c r="I12" s="117">
        <v>760</v>
      </c>
      <c r="J12" s="118"/>
      <c r="K12" s="119" t="s">
        <v>354</v>
      </c>
      <c r="L12" s="120"/>
      <c r="M12" s="120" t="s">
        <v>210</v>
      </c>
      <c r="N12" s="10"/>
      <c r="O12" s="10"/>
      <c r="P12" s="116"/>
      <c r="Q12" s="116" t="s">
        <v>355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HYPERLINK("https://sitonline.vs.ch/environnement/eaux_superficielles/fr/#/?locale=fr&amp;prelevement=SEN-799&amp;scale=4500","SEN-799")</f>
        <v>SEN-799</v>
      </c>
      <c r="C13" s="116"/>
      <c r="D13" s="116"/>
      <c r="E13" s="117">
        <v>2608125</v>
      </c>
      <c r="F13" s="117"/>
      <c r="G13" s="117">
        <v>1128435</v>
      </c>
      <c r="H13" s="117"/>
      <c r="I13" s="117">
        <v>649</v>
      </c>
      <c r="J13" s="118"/>
      <c r="K13" s="119" t="s">
        <v>356</v>
      </c>
      <c r="L13" s="120"/>
      <c r="M13" s="120" t="s">
        <v>199</v>
      </c>
      <c r="N13" s="10"/>
      <c r="O13" s="10"/>
      <c r="P13" s="116"/>
      <c r="Q13" s="116" t="s">
        <v>355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HYPERLINK("https://sitonline.vs.ch/environnement/eaux_superficielles/fr/#/?locale=fr&amp;prelevement=SEN-800&amp;scale=4500","SEN-800")</f>
        <v>SEN-800</v>
      </c>
      <c r="C14" s="116"/>
      <c r="D14" s="116"/>
      <c r="E14" s="117">
        <v>2608165</v>
      </c>
      <c r="F14" s="117"/>
      <c r="G14" s="117">
        <v>1128280</v>
      </c>
      <c r="H14" s="117"/>
      <c r="I14" s="117">
        <v>636</v>
      </c>
      <c r="J14" s="118"/>
      <c r="K14" s="119" t="s">
        <v>356</v>
      </c>
      <c r="L14" s="120"/>
      <c r="M14" s="120" t="s">
        <v>199</v>
      </c>
      <c r="N14" s="10"/>
      <c r="O14" s="10"/>
      <c r="P14" s="116"/>
      <c r="Q14" s="116" t="s">
        <v>355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HYPERLINK("https://sitonline.vs.ch/environnement/eaux_superficielles/fr/#/?locale=fr&amp;prelevement=SEN-801&amp;scale=4500","SEN-801")</f>
        <v>SEN-801</v>
      </c>
      <c r="C15" s="116"/>
      <c r="D15" s="116"/>
      <c r="E15" s="117">
        <v>2608114</v>
      </c>
      <c r="F15" s="117"/>
      <c r="G15" s="117">
        <v>1128519</v>
      </c>
      <c r="H15" s="117"/>
      <c r="I15" s="117">
        <v>660</v>
      </c>
      <c r="J15" s="118"/>
      <c r="K15" s="119" t="s">
        <v>356</v>
      </c>
      <c r="L15" s="120"/>
      <c r="M15" s="120" t="s">
        <v>199</v>
      </c>
      <c r="N15" s="10"/>
      <c r="O15" s="10"/>
      <c r="P15" s="116"/>
      <c r="Q15" s="116" t="s">
        <v>355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HYPERLINK("https://sitonline.vs.ch/environnement/eaux_superficielles/fr/#/?locale=fr&amp;prelevement=SEN-802&amp;scale=4500","SEN-802")</f>
        <v>SEN-802</v>
      </c>
      <c r="C16" s="116"/>
      <c r="D16" s="116"/>
      <c r="E16" s="117">
        <v>2608030</v>
      </c>
      <c r="F16" s="117"/>
      <c r="G16" s="117">
        <v>1128000</v>
      </c>
      <c r="H16" s="117"/>
      <c r="I16" s="117">
        <v>606</v>
      </c>
      <c r="J16" s="118"/>
      <c r="K16" s="119" t="s">
        <v>356</v>
      </c>
      <c r="L16" s="120"/>
      <c r="M16" s="120" t="s">
        <v>199</v>
      </c>
      <c r="N16" s="10"/>
      <c r="O16" s="10"/>
      <c r="P16" s="116"/>
      <c r="Q16" s="116" t="s">
        <v>355</v>
      </c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115">
        <v>6</v>
      </c>
      <c r="B17" s="128" t="str">
        <f>HYPERLINK("https://sitonline.vs.ch/environnement/eaux_superficielles/fr/#/?locale=fr&amp;prelevement=SEN-803&amp;scale=4500","SEN-803")</f>
        <v>SEN-803</v>
      </c>
      <c r="C17" s="116"/>
      <c r="D17" s="116"/>
      <c r="E17" s="117">
        <v>2607495</v>
      </c>
      <c r="F17" s="117"/>
      <c r="G17" s="117">
        <v>1129220</v>
      </c>
      <c r="H17" s="117"/>
      <c r="I17" s="117">
        <v>755</v>
      </c>
      <c r="J17" s="118"/>
      <c r="K17" s="119" t="s">
        <v>356</v>
      </c>
      <c r="L17" s="120"/>
      <c r="M17" s="120" t="s">
        <v>199</v>
      </c>
      <c r="N17" s="10"/>
      <c r="O17" s="10"/>
      <c r="P17" s="116"/>
      <c r="Q17" s="116" t="s">
        <v>355</v>
      </c>
      <c r="R17" s="121"/>
      <c r="S17" s="121"/>
      <c r="T17" s="122"/>
      <c r="U17" s="123"/>
      <c r="V17" s="121"/>
      <c r="W17" s="121"/>
      <c r="X17" s="122"/>
      <c r="Y17" s="123"/>
      <c r="Z17" s="121"/>
      <c r="AA17" s="124"/>
      <c r="AB17" s="116"/>
      <c r="AC17" s="116"/>
      <c r="AD17" s="116"/>
      <c r="AE17" s="116"/>
      <c r="AF17" s="116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6"/>
      <c r="BF17" s="126"/>
      <c r="BG17" s="125"/>
      <c r="BH17" s="125"/>
      <c r="BI17" s="118"/>
      <c r="BJ17" s="120"/>
      <c r="BK17" s="120"/>
      <c r="BL17" s="120"/>
      <c r="BM17" s="120"/>
      <c r="BN17" s="127"/>
      <c r="BO17" s="120"/>
      <c r="BP17" s="120"/>
      <c r="BQ17" s="120"/>
      <c r="BR17" s="120"/>
      <c r="BS17" s="127"/>
      <c r="BT17" s="120"/>
      <c r="BU17" s="120"/>
      <c r="BV17" s="120"/>
      <c r="BW17" s="120"/>
      <c r="BX17" s="127"/>
      <c r="BY17" s="120"/>
      <c r="BZ17" s="120"/>
      <c r="CA17" s="120"/>
      <c r="CB17" s="120"/>
      <c r="CC17" s="127"/>
      <c r="CD17" s="120"/>
      <c r="CE17" s="116"/>
    </row>
    <row r="18" spans="1:83" s="6" customFormat="1" ht="15.5" x14ac:dyDescent="0.35">
      <c r="A18" s="115">
        <v>7</v>
      </c>
      <c r="B18" s="128" t="str">
        <f>HYPERLINK("https://sitonline.vs.ch/environnement/eaux_superficielles/fr/#/?locale=fr&amp;prelevement=SEN-805&amp;scale=4500","SEN-805")</f>
        <v>SEN-805</v>
      </c>
      <c r="C18" s="116"/>
      <c r="D18" s="116"/>
      <c r="E18" s="117">
        <v>2606677</v>
      </c>
      <c r="F18" s="117"/>
      <c r="G18" s="117">
        <v>1127492</v>
      </c>
      <c r="H18" s="117"/>
      <c r="I18" s="117">
        <v>661</v>
      </c>
      <c r="J18" s="118"/>
      <c r="K18" s="119" t="s">
        <v>357</v>
      </c>
      <c r="L18" s="120"/>
      <c r="M18" s="120" t="s">
        <v>199</v>
      </c>
      <c r="N18" s="10"/>
      <c r="O18" s="10"/>
      <c r="P18" s="116"/>
      <c r="Q18" s="116" t="s">
        <v>355</v>
      </c>
      <c r="R18" s="121"/>
      <c r="S18" s="121"/>
      <c r="T18" s="122"/>
      <c r="U18" s="123"/>
      <c r="V18" s="121"/>
      <c r="W18" s="121"/>
      <c r="X18" s="122"/>
      <c r="Y18" s="123"/>
      <c r="Z18" s="121"/>
      <c r="AA18" s="124"/>
      <c r="AB18" s="116"/>
      <c r="AC18" s="116"/>
      <c r="AD18" s="116"/>
      <c r="AE18" s="116"/>
      <c r="AF18" s="116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6"/>
      <c r="BF18" s="126"/>
      <c r="BG18" s="125"/>
      <c r="BH18" s="125"/>
      <c r="BI18" s="118"/>
      <c r="BJ18" s="120"/>
      <c r="BK18" s="120"/>
      <c r="BL18" s="120"/>
      <c r="BM18" s="120"/>
      <c r="BN18" s="127"/>
      <c r="BO18" s="120"/>
      <c r="BP18" s="120"/>
      <c r="BQ18" s="120"/>
      <c r="BR18" s="120"/>
      <c r="BS18" s="127"/>
      <c r="BT18" s="120"/>
      <c r="BU18" s="120"/>
      <c r="BV18" s="120"/>
      <c r="BW18" s="120"/>
      <c r="BX18" s="127"/>
      <c r="BY18" s="120"/>
      <c r="BZ18" s="120"/>
      <c r="CA18" s="120"/>
      <c r="CB18" s="120"/>
      <c r="CC18" s="127"/>
      <c r="CD18" s="120"/>
      <c r="CE18" s="116"/>
    </row>
    <row r="19" spans="1:83" s="6" customFormat="1" ht="15.5" x14ac:dyDescent="0.35">
      <c r="A19" s="115">
        <v>8</v>
      </c>
      <c r="B19" s="128" t="str">
        <f>HYPERLINK("https://sitonline.vs.ch/environnement/eaux_superficielles/fr/#/?locale=fr&amp;prelevement=SEN-806&amp;scale=4500","SEN-806")</f>
        <v>SEN-806</v>
      </c>
      <c r="C19" s="116"/>
      <c r="D19" s="116"/>
      <c r="E19" s="117">
        <v>2606771</v>
      </c>
      <c r="F19" s="117"/>
      <c r="G19" s="117">
        <v>1127532</v>
      </c>
      <c r="H19" s="117"/>
      <c r="I19" s="117">
        <v>653</v>
      </c>
      <c r="J19" s="118"/>
      <c r="K19" s="119" t="s">
        <v>357</v>
      </c>
      <c r="L19" s="120"/>
      <c r="M19" s="120" t="s">
        <v>199</v>
      </c>
      <c r="N19" s="10"/>
      <c r="O19" s="10"/>
      <c r="P19" s="116"/>
      <c r="Q19" s="116" t="s">
        <v>355</v>
      </c>
      <c r="R19" s="121"/>
      <c r="S19" s="121"/>
      <c r="T19" s="122"/>
      <c r="U19" s="123"/>
      <c r="V19" s="121"/>
      <c r="W19" s="121"/>
      <c r="X19" s="122"/>
      <c r="Y19" s="123"/>
      <c r="Z19" s="121"/>
      <c r="AA19" s="124"/>
      <c r="AB19" s="116"/>
      <c r="AC19" s="116"/>
      <c r="AD19" s="116"/>
      <c r="AE19" s="116"/>
      <c r="AF19" s="116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6"/>
      <c r="BF19" s="126"/>
      <c r="BG19" s="125"/>
      <c r="BH19" s="125"/>
      <c r="BI19" s="118"/>
      <c r="BJ19" s="120"/>
      <c r="BK19" s="120"/>
      <c r="BL19" s="120"/>
      <c r="BM19" s="120"/>
      <c r="BN19" s="127"/>
      <c r="BO19" s="120"/>
      <c r="BP19" s="120"/>
      <c r="BQ19" s="120"/>
      <c r="BR19" s="120"/>
      <c r="BS19" s="127"/>
      <c r="BT19" s="120"/>
      <c r="BU19" s="120"/>
      <c r="BV19" s="120"/>
      <c r="BW19" s="120"/>
      <c r="BX19" s="127"/>
      <c r="BY19" s="120"/>
      <c r="BZ19" s="120"/>
      <c r="CA19" s="120"/>
      <c r="CB19" s="120"/>
      <c r="CC19" s="127"/>
      <c r="CD19" s="120"/>
      <c r="CE19" s="116"/>
    </row>
    <row r="20" spans="1:83" s="6" customFormat="1" ht="15.5" x14ac:dyDescent="0.35">
      <c r="A20" s="115">
        <v>9</v>
      </c>
      <c r="B20" s="128" t="str">
        <f>HYPERLINK("https://sitonline.vs.ch/environnement/eaux_superficielles/fr/#/?locale=fr&amp;prelevement=SEN-601&amp;scale=4500","SEN-601")</f>
        <v>SEN-601</v>
      </c>
      <c r="C20" s="116"/>
      <c r="D20" s="116" t="s">
        <v>358</v>
      </c>
      <c r="E20" s="117">
        <v>2609330</v>
      </c>
      <c r="F20" s="117"/>
      <c r="G20" s="117">
        <v>1129040</v>
      </c>
      <c r="H20" s="117"/>
      <c r="I20" s="117">
        <v>620</v>
      </c>
      <c r="J20" s="118"/>
      <c r="K20" s="119" t="s">
        <v>359</v>
      </c>
      <c r="L20" s="120"/>
      <c r="M20" s="120" t="s">
        <v>210</v>
      </c>
      <c r="N20" s="10"/>
      <c r="O20" s="10"/>
      <c r="P20" s="116"/>
      <c r="Q20" s="116" t="s">
        <v>360</v>
      </c>
      <c r="R20" s="121"/>
      <c r="S20" s="121"/>
      <c r="T20" s="122"/>
      <c r="U20" s="123"/>
      <c r="V20" s="121"/>
      <c r="W20" s="121"/>
      <c r="X20" s="122"/>
      <c r="Y20" s="123"/>
      <c r="Z20" s="121"/>
      <c r="AA20" s="124"/>
      <c r="AB20" s="116"/>
      <c r="AC20" s="116"/>
      <c r="AD20" s="116"/>
      <c r="AE20" s="116"/>
      <c r="AF20" s="116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6"/>
      <c r="BF20" s="126"/>
      <c r="BG20" s="125"/>
      <c r="BH20" s="125"/>
      <c r="BI20" s="118"/>
      <c r="BJ20" s="120"/>
      <c r="BK20" s="120"/>
      <c r="BL20" s="120"/>
      <c r="BM20" s="120"/>
      <c r="BN20" s="127"/>
      <c r="BO20" s="120"/>
      <c r="BP20" s="120"/>
      <c r="BQ20" s="120"/>
      <c r="BR20" s="120"/>
      <c r="BS20" s="127"/>
      <c r="BT20" s="120"/>
      <c r="BU20" s="120"/>
      <c r="BV20" s="120"/>
      <c r="BW20" s="120"/>
      <c r="BX20" s="127"/>
      <c r="BY20" s="120"/>
      <c r="BZ20" s="120"/>
      <c r="CA20" s="120"/>
      <c r="CB20" s="120"/>
      <c r="CC20" s="127"/>
      <c r="CD20" s="120"/>
      <c r="CE20" s="116"/>
    </row>
    <row r="21" spans="1:83" s="6" customFormat="1" ht="15.5" x14ac:dyDescent="0.35">
      <c r="A21" s="115">
        <v>10</v>
      </c>
      <c r="B21" s="128" t="str">
        <f>HYPERLINK("https://sitonline.vs.ch/environnement/eaux_superficielles/fr/#/?locale=fr&amp;prelevement=SPE-1522&amp;scale=4500","SPE-1522")</f>
        <v>SPE-1522</v>
      </c>
      <c r="C21" s="116"/>
      <c r="D21" s="116" t="s">
        <v>361</v>
      </c>
      <c r="E21" s="117">
        <v>2606848</v>
      </c>
      <c r="F21" s="117"/>
      <c r="G21" s="117">
        <v>1128392</v>
      </c>
      <c r="H21" s="117"/>
      <c r="I21" s="117">
        <v>821</v>
      </c>
      <c r="J21" s="118"/>
      <c r="K21" s="119" t="s">
        <v>362</v>
      </c>
      <c r="L21" s="120"/>
      <c r="M21" s="120" t="s">
        <v>196</v>
      </c>
      <c r="N21" s="10"/>
      <c r="O21" s="10"/>
      <c r="P21" s="116"/>
      <c r="Q21" s="116" t="s">
        <v>363</v>
      </c>
      <c r="R21" s="121"/>
      <c r="S21" s="121"/>
      <c r="T21" s="122"/>
      <c r="U21" s="123"/>
      <c r="V21" s="121"/>
      <c r="W21" s="121" t="s">
        <v>104</v>
      </c>
      <c r="X21" s="122">
        <v>42926</v>
      </c>
      <c r="Y21" s="123">
        <v>20</v>
      </c>
      <c r="Z21" s="121"/>
      <c r="AA21" s="124"/>
      <c r="AB21" s="116"/>
      <c r="AC21" s="116"/>
      <c r="AD21" s="116"/>
      <c r="AE21" s="116"/>
      <c r="AF21" s="116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6"/>
      <c r="BF21" s="126"/>
      <c r="BG21" s="125"/>
      <c r="BH21" s="125"/>
      <c r="BI21" s="118"/>
      <c r="BJ21" s="120"/>
      <c r="BK21" s="120"/>
      <c r="BL21" s="120"/>
      <c r="BM21" s="120"/>
      <c r="BN21" s="127"/>
      <c r="BO21" s="120"/>
      <c r="BP21" s="120"/>
      <c r="BQ21" s="120"/>
      <c r="BR21" s="120"/>
      <c r="BS21" s="127"/>
      <c r="BT21" s="120"/>
      <c r="BU21" s="120"/>
      <c r="BV21" s="120"/>
      <c r="BW21" s="120"/>
      <c r="BX21" s="127"/>
      <c r="BY21" s="120"/>
      <c r="BZ21" s="120"/>
      <c r="CA21" s="120"/>
      <c r="CB21" s="120"/>
      <c r="CC21" s="127"/>
      <c r="CD21" s="120"/>
      <c r="CE21" s="116"/>
    </row>
    <row r="22" spans="1:83" s="6" customFormat="1" ht="15.5" x14ac:dyDescent="0.35">
      <c r="A22" s="115">
        <v>11</v>
      </c>
      <c r="B22" s="128" t="str">
        <f>HYPERLINK("https://sitonline.vs.ch/environnement/eaux_superficielles/fr/#/?locale=fr&amp;prelevement=SEN-1342&amp;scale=4500","SEN-1342")</f>
        <v>SEN-1342</v>
      </c>
      <c r="C22" s="116"/>
      <c r="D22" s="116" t="s">
        <v>364</v>
      </c>
      <c r="E22" s="117">
        <v>2608969</v>
      </c>
      <c r="F22" s="117"/>
      <c r="G22" s="117">
        <v>1130110</v>
      </c>
      <c r="H22" s="117"/>
      <c r="I22" s="117">
        <v>910</v>
      </c>
      <c r="J22" s="118"/>
      <c r="K22" s="119" t="s">
        <v>359</v>
      </c>
      <c r="L22" s="120"/>
      <c r="M22" s="120" t="s">
        <v>210</v>
      </c>
      <c r="N22" s="10"/>
      <c r="O22" s="10"/>
      <c r="P22" s="116"/>
      <c r="Q22" s="116" t="s">
        <v>365</v>
      </c>
      <c r="R22" s="121"/>
      <c r="S22" s="121"/>
      <c r="T22" s="122"/>
      <c r="U22" s="123"/>
      <c r="V22" s="121"/>
      <c r="W22" s="121"/>
      <c r="X22" s="122"/>
      <c r="Y22" s="123"/>
      <c r="Z22" s="121"/>
      <c r="AA22" s="124"/>
      <c r="AB22" s="116"/>
      <c r="AC22" s="116"/>
      <c r="AD22" s="116"/>
      <c r="AE22" s="116"/>
      <c r="AF22" s="116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6"/>
      <c r="BF22" s="126"/>
      <c r="BG22" s="125"/>
      <c r="BH22" s="125"/>
      <c r="BI22" s="118"/>
      <c r="BJ22" s="120"/>
      <c r="BK22" s="120"/>
      <c r="BL22" s="120"/>
      <c r="BM22" s="120"/>
      <c r="BN22" s="127"/>
      <c r="BO22" s="120"/>
      <c r="BP22" s="120"/>
      <c r="BQ22" s="120"/>
      <c r="BR22" s="120"/>
      <c r="BS22" s="127"/>
      <c r="BT22" s="120"/>
      <c r="BU22" s="120"/>
      <c r="BV22" s="120"/>
      <c r="BW22" s="120"/>
      <c r="BX22" s="127"/>
      <c r="BY22" s="120"/>
      <c r="BZ22" s="120"/>
      <c r="CA22" s="120"/>
      <c r="CB22" s="120"/>
      <c r="CC22" s="127"/>
      <c r="CD22" s="120"/>
      <c r="CE22" s="116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K1:O1"/>
    <mergeCell ref="A1:D4"/>
    <mergeCell ref="F2:I2"/>
    <mergeCell ref="F3:I3"/>
    <mergeCell ref="F4:I4"/>
    <mergeCell ref="E1:I1"/>
    <mergeCell ref="L2:N2"/>
    <mergeCell ref="L3:M3"/>
    <mergeCell ref="AU9:AU10"/>
    <mergeCell ref="AV9:AV10"/>
    <mergeCell ref="AW9:AW10"/>
    <mergeCell ref="AX9:AX10"/>
    <mergeCell ref="AY9:AY10"/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</mergeCells>
  <dataValidations count="8">
    <dataValidation type="list" allowBlank="1" showInputMessage="1" showErrorMessage="1" sqref="L12:L22">
      <formula1>"Permanent,Temporaire"</formula1>
    </dataValidation>
    <dataValidation type="list" allowBlank="1" showInputMessage="1" showErrorMessage="1" sqref="P12:P22">
      <formula1>"Exploité,Non-exploité"</formula1>
    </dataValidation>
    <dataValidation type="list" allowBlank="1" showInputMessage="1" showErrorMessage="1" sqref="R12:R22">
      <formula1>"Autorisation,Concession,Autre"</formula1>
    </dataValidation>
    <dataValidation type="list" allowBlank="1" showInputMessage="1" showErrorMessage="1" sqref="W12:W22">
      <formula1>"Existant,Inexistant"</formula1>
    </dataValidation>
    <dataValidation type="list" allowBlank="1" showInputMessage="1" showErrorMessage="1" sqref="AB12:AB22">
      <formula1>"Dans un cours d'eau,Dans un plan d'eau (lac),Dans des eaux souterraines (source/nappe)"</formula1>
    </dataValidation>
    <dataValidation type="list" allowBlank="1" showInputMessage="1" showErrorMessage="1" sqref="AC12:AC22">
      <formula1>"Avec régulation,Sans régulation,Barrage,Pompage,Autre (à préciser)"</formula1>
    </dataValidation>
    <dataValidation type="list" allowBlank="1" showInputMessage="1" showErrorMessage="1" sqref="BK12:BK22 BP12:BP22 BU12:BU22 BZ12:BZ22">
      <formula1>"Oui,Non"</formula1>
    </dataValidation>
    <dataValidation type="list" allowBlank="1" showInputMessage="1" showErrorMessage="1" sqref="N12:N22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zoomScale="80" zoomScaleNormal="80" workbookViewId="0">
      <selection activeCell="A7" sqref="A7:XFD10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94" t="s">
        <v>353</v>
      </c>
      <c r="B1" s="195"/>
      <c r="C1" s="195"/>
      <c r="D1" s="196"/>
      <c r="E1" s="160" t="s">
        <v>223</v>
      </c>
      <c r="F1" s="161"/>
      <c r="G1" s="161"/>
      <c r="H1" s="161"/>
      <c r="I1" s="162"/>
      <c r="J1" s="24"/>
      <c r="K1" s="203" t="s">
        <v>300</v>
      </c>
      <c r="L1" s="204"/>
      <c r="M1" s="204"/>
      <c r="N1" s="204"/>
      <c r="O1" s="205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97"/>
      <c r="B2" s="198"/>
      <c r="C2" s="198"/>
      <c r="D2" s="199"/>
      <c r="E2" s="75" t="s">
        <v>224</v>
      </c>
      <c r="F2" s="154"/>
      <c r="G2" s="154"/>
      <c r="H2" s="154"/>
      <c r="I2" s="155"/>
      <c r="J2" s="24"/>
      <c r="K2" s="61" t="s">
        <v>190</v>
      </c>
      <c r="L2" s="163" t="s">
        <v>226</v>
      </c>
      <c r="M2" s="163"/>
      <c r="N2" s="163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97"/>
      <c r="B3" s="198"/>
      <c r="C3" s="198"/>
      <c r="D3" s="199"/>
      <c r="E3" s="76" t="s">
        <v>225</v>
      </c>
      <c r="F3" s="156"/>
      <c r="G3" s="156"/>
      <c r="H3" s="156"/>
      <c r="I3" s="157"/>
      <c r="J3" s="22"/>
      <c r="K3" s="68" t="s">
        <v>191</v>
      </c>
      <c r="L3" s="164" t="s">
        <v>189</v>
      </c>
      <c r="M3" s="164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200"/>
      <c r="B4" s="201"/>
      <c r="C4" s="201"/>
      <c r="D4" s="202"/>
      <c r="E4" s="77" t="s">
        <v>138</v>
      </c>
      <c r="F4" s="158"/>
      <c r="G4" s="158"/>
      <c r="H4" s="158"/>
      <c r="I4" s="159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29">
        <v>45202</v>
      </c>
      <c r="C5" s="130"/>
      <c r="D5" s="130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87" t="s">
        <v>227</v>
      </c>
      <c r="B7" s="188"/>
      <c r="C7" s="188"/>
      <c r="D7" s="188"/>
      <c r="E7" s="188"/>
      <c r="F7" s="188"/>
      <c r="G7" s="188"/>
      <c r="H7" s="188"/>
      <c r="I7" s="188"/>
      <c r="J7" s="188"/>
      <c r="K7" s="188"/>
      <c r="L7" s="188"/>
      <c r="M7" s="188"/>
      <c r="N7" s="188"/>
      <c r="O7" s="188"/>
      <c r="P7" s="188"/>
      <c r="Q7" s="189"/>
      <c r="R7" s="221" t="s">
        <v>308</v>
      </c>
      <c r="S7" s="190"/>
      <c r="T7" s="190"/>
      <c r="U7" s="190"/>
      <c r="V7" s="190"/>
      <c r="W7" s="190"/>
      <c r="X7" s="190"/>
      <c r="Y7" s="190"/>
      <c r="Z7" s="190"/>
      <c r="AA7" s="190"/>
      <c r="AB7" s="190"/>
      <c r="AC7" s="190"/>
      <c r="AD7" s="190"/>
      <c r="AE7" s="190"/>
      <c r="AF7" s="190"/>
      <c r="AG7" s="190"/>
      <c r="AH7" s="190"/>
      <c r="AI7" s="190"/>
      <c r="AJ7" s="190"/>
      <c r="AK7" s="190"/>
      <c r="AL7" s="190"/>
      <c r="AM7" s="190"/>
      <c r="AN7" s="190"/>
      <c r="AO7" s="190"/>
      <c r="AP7" s="190"/>
      <c r="AQ7" s="190"/>
      <c r="AR7" s="190"/>
      <c r="AS7" s="190"/>
      <c r="AT7" s="190"/>
      <c r="AU7" s="190"/>
      <c r="AV7" s="190"/>
      <c r="AW7" s="190"/>
      <c r="AX7" s="190"/>
      <c r="AY7" s="190"/>
      <c r="AZ7" s="190"/>
      <c r="BA7" s="190"/>
      <c r="BB7" s="190"/>
      <c r="BC7" s="190"/>
      <c r="BD7" s="190"/>
      <c r="BE7" s="190"/>
      <c r="BF7" s="190"/>
      <c r="BG7" s="190"/>
      <c r="BH7" s="222"/>
      <c r="BI7" s="191" t="s">
        <v>316</v>
      </c>
      <c r="BJ7" s="192"/>
      <c r="BK7" s="192"/>
      <c r="BL7" s="192"/>
      <c r="BM7" s="192"/>
      <c r="BN7" s="192"/>
      <c r="BO7" s="192"/>
      <c r="BP7" s="192"/>
      <c r="BQ7" s="192"/>
      <c r="BR7" s="192"/>
      <c r="BS7" s="192"/>
      <c r="BT7" s="192"/>
      <c r="BU7" s="192"/>
      <c r="BV7" s="192"/>
      <c r="BW7" s="192"/>
      <c r="BX7" s="192"/>
      <c r="BY7" s="192"/>
      <c r="BZ7" s="192"/>
      <c r="CA7" s="192"/>
      <c r="CB7" s="192"/>
      <c r="CC7" s="192"/>
      <c r="CD7" s="220"/>
      <c r="CE7" s="96" t="s">
        <v>276</v>
      </c>
    </row>
    <row r="8" spans="1:83" s="99" customFormat="1" ht="58" customHeight="1" x14ac:dyDescent="0.45">
      <c r="A8" s="217" t="s">
        <v>34</v>
      </c>
      <c r="B8" s="214" t="s">
        <v>334</v>
      </c>
      <c r="C8" s="215"/>
      <c r="D8" s="216"/>
      <c r="E8" s="180" t="s">
        <v>335</v>
      </c>
      <c r="F8" s="181"/>
      <c r="G8" s="181"/>
      <c r="H8" s="181"/>
      <c r="I8" s="181"/>
      <c r="J8" s="182"/>
      <c r="K8" s="113" t="s">
        <v>302</v>
      </c>
      <c r="L8" s="113" t="s">
        <v>301</v>
      </c>
      <c r="M8" s="180" t="s">
        <v>304</v>
      </c>
      <c r="N8" s="181"/>
      <c r="O8" s="181"/>
      <c r="P8" s="181"/>
      <c r="Q8" s="210"/>
      <c r="R8" s="211" t="s">
        <v>241</v>
      </c>
      <c r="S8" s="181"/>
      <c r="T8" s="181"/>
      <c r="U8" s="181"/>
      <c r="V8" s="182"/>
      <c r="W8" s="180" t="s">
        <v>248</v>
      </c>
      <c r="X8" s="181"/>
      <c r="Y8" s="181"/>
      <c r="Z8" s="182"/>
      <c r="AA8" s="180" t="s">
        <v>311</v>
      </c>
      <c r="AB8" s="181"/>
      <c r="AC8" s="181"/>
      <c r="AD8" s="181"/>
      <c r="AE8" s="181"/>
      <c r="AF8" s="182"/>
      <c r="AG8" s="180" t="s">
        <v>254</v>
      </c>
      <c r="AH8" s="181"/>
      <c r="AI8" s="181"/>
      <c r="AJ8" s="181"/>
      <c r="AK8" s="181"/>
      <c r="AL8" s="181"/>
      <c r="AM8" s="181"/>
      <c r="AN8" s="181"/>
      <c r="AO8" s="181"/>
      <c r="AP8" s="181"/>
      <c r="AQ8" s="181"/>
      <c r="AR8" s="182"/>
      <c r="AS8" s="180" t="s">
        <v>266</v>
      </c>
      <c r="AT8" s="181"/>
      <c r="AU8" s="181"/>
      <c r="AV8" s="181"/>
      <c r="AW8" s="181"/>
      <c r="AX8" s="181"/>
      <c r="AY8" s="181"/>
      <c r="AZ8" s="181"/>
      <c r="BA8" s="181"/>
      <c r="BB8" s="181"/>
      <c r="BC8" s="181"/>
      <c r="BD8" s="182"/>
      <c r="BE8" s="193" t="s">
        <v>267</v>
      </c>
      <c r="BF8" s="212"/>
      <c r="BG8" s="212"/>
      <c r="BH8" s="213"/>
      <c r="BI8" s="211" t="s">
        <v>268</v>
      </c>
      <c r="BJ8" s="182"/>
      <c r="BK8" s="180" t="s">
        <v>274</v>
      </c>
      <c r="BL8" s="181"/>
      <c r="BM8" s="181"/>
      <c r="BN8" s="181"/>
      <c r="BO8" s="182"/>
      <c r="BP8" s="180" t="s">
        <v>320</v>
      </c>
      <c r="BQ8" s="181"/>
      <c r="BR8" s="181"/>
      <c r="BS8" s="181"/>
      <c r="BT8" s="182"/>
      <c r="BU8" s="180" t="s">
        <v>275</v>
      </c>
      <c r="BV8" s="181"/>
      <c r="BW8" s="181"/>
      <c r="BX8" s="181"/>
      <c r="BY8" s="182"/>
      <c r="BZ8" s="180" t="s">
        <v>366</v>
      </c>
      <c r="CA8" s="181"/>
      <c r="CB8" s="181"/>
      <c r="CC8" s="181"/>
      <c r="CD8" s="210"/>
      <c r="CE8" s="98"/>
    </row>
    <row r="9" spans="1:83" s="110" customFormat="1" ht="55.5" customHeight="1" x14ac:dyDescent="0.35">
      <c r="A9" s="218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72" t="s">
        <v>255</v>
      </c>
      <c r="AH9" s="134" t="s">
        <v>256</v>
      </c>
      <c r="AI9" s="134" t="s">
        <v>257</v>
      </c>
      <c r="AJ9" s="134" t="s">
        <v>258</v>
      </c>
      <c r="AK9" s="134" t="s">
        <v>7</v>
      </c>
      <c r="AL9" s="134" t="s">
        <v>259</v>
      </c>
      <c r="AM9" s="134" t="s">
        <v>260</v>
      </c>
      <c r="AN9" s="134" t="s">
        <v>261</v>
      </c>
      <c r="AO9" s="134" t="s">
        <v>262</v>
      </c>
      <c r="AP9" s="134" t="s">
        <v>263</v>
      </c>
      <c r="AQ9" s="134" t="s">
        <v>264</v>
      </c>
      <c r="AR9" s="174" t="s">
        <v>265</v>
      </c>
      <c r="AS9" s="172" t="s">
        <v>255</v>
      </c>
      <c r="AT9" s="134" t="s">
        <v>256</v>
      </c>
      <c r="AU9" s="134" t="s">
        <v>257</v>
      </c>
      <c r="AV9" s="134" t="s">
        <v>258</v>
      </c>
      <c r="AW9" s="134" t="s">
        <v>7</v>
      </c>
      <c r="AX9" s="134" t="s">
        <v>259</v>
      </c>
      <c r="AY9" s="134" t="s">
        <v>260</v>
      </c>
      <c r="AZ9" s="134" t="s">
        <v>261</v>
      </c>
      <c r="BA9" s="134" t="s">
        <v>262</v>
      </c>
      <c r="BB9" s="134" t="s">
        <v>263</v>
      </c>
      <c r="BC9" s="134" t="s">
        <v>264</v>
      </c>
      <c r="BD9" s="174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208" t="s">
        <v>317</v>
      </c>
      <c r="BJ9" s="183" t="s">
        <v>269</v>
      </c>
      <c r="BK9" s="108" t="s">
        <v>318</v>
      </c>
      <c r="BL9" s="114" t="s">
        <v>270</v>
      </c>
      <c r="BM9" s="114" t="s">
        <v>272</v>
      </c>
      <c r="BN9" s="185" t="s">
        <v>319</v>
      </c>
      <c r="BO9" s="183" t="s">
        <v>273</v>
      </c>
      <c r="BP9" s="108" t="s">
        <v>318</v>
      </c>
      <c r="BQ9" s="114" t="s">
        <v>270</v>
      </c>
      <c r="BR9" s="114" t="s">
        <v>272</v>
      </c>
      <c r="BS9" s="185" t="s">
        <v>319</v>
      </c>
      <c r="BT9" s="183" t="s">
        <v>273</v>
      </c>
      <c r="BU9" s="108" t="s">
        <v>318</v>
      </c>
      <c r="BV9" s="114" t="s">
        <v>270</v>
      </c>
      <c r="BW9" s="114" t="s">
        <v>272</v>
      </c>
      <c r="BX9" s="185" t="s">
        <v>319</v>
      </c>
      <c r="BY9" s="183" t="s">
        <v>273</v>
      </c>
      <c r="BZ9" s="108" t="s">
        <v>318</v>
      </c>
      <c r="CA9" s="114" t="s">
        <v>270</v>
      </c>
      <c r="CB9" s="114" t="s">
        <v>272</v>
      </c>
      <c r="CC9" s="185" t="s">
        <v>319</v>
      </c>
      <c r="CD9" s="206" t="s">
        <v>273</v>
      </c>
      <c r="CE9" s="109"/>
    </row>
    <row r="10" spans="1:83" s="5" customFormat="1" ht="90.5" customHeight="1" x14ac:dyDescent="0.35">
      <c r="A10" s="219"/>
      <c r="B10" s="67" t="s">
        <v>336</v>
      </c>
      <c r="C10" s="60" t="s">
        <v>367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368</v>
      </c>
      <c r="M10" s="81" t="s">
        <v>232</v>
      </c>
      <c r="N10" s="70" t="s">
        <v>368</v>
      </c>
      <c r="O10" s="33" t="s">
        <v>290</v>
      </c>
      <c r="P10" s="70" t="s">
        <v>368</v>
      </c>
      <c r="Q10" s="83" t="s">
        <v>240</v>
      </c>
      <c r="R10" s="94" t="s">
        <v>368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368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368</v>
      </c>
      <c r="AC10" s="70" t="s">
        <v>368</v>
      </c>
      <c r="AD10" s="33" t="s">
        <v>251</v>
      </c>
      <c r="AE10" s="111" t="s">
        <v>337</v>
      </c>
      <c r="AF10" s="47" t="s">
        <v>253</v>
      </c>
      <c r="AG10" s="173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75"/>
      <c r="AS10" s="173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75"/>
      <c r="BE10" s="50" t="s">
        <v>35</v>
      </c>
      <c r="BF10" s="51" t="s">
        <v>36</v>
      </c>
      <c r="BG10" s="51" t="s">
        <v>38</v>
      </c>
      <c r="BH10" s="55" t="s">
        <v>147</v>
      </c>
      <c r="BI10" s="209"/>
      <c r="BJ10" s="184"/>
      <c r="BK10" s="71" t="s">
        <v>368</v>
      </c>
      <c r="BL10" s="73" t="s">
        <v>271</v>
      </c>
      <c r="BM10" s="73" t="s">
        <v>369</v>
      </c>
      <c r="BN10" s="186"/>
      <c r="BO10" s="184"/>
      <c r="BP10" s="71" t="s">
        <v>368</v>
      </c>
      <c r="BQ10" s="73" t="s">
        <v>271</v>
      </c>
      <c r="BR10" s="73" t="s">
        <v>369</v>
      </c>
      <c r="BS10" s="186"/>
      <c r="BT10" s="184"/>
      <c r="BU10" s="71" t="s">
        <v>368</v>
      </c>
      <c r="BV10" s="73" t="s">
        <v>271</v>
      </c>
      <c r="BW10" s="73" t="s">
        <v>369</v>
      </c>
      <c r="BX10" s="186"/>
      <c r="BY10" s="184"/>
      <c r="BZ10" s="71" t="s">
        <v>368</v>
      </c>
      <c r="CA10" s="73" t="s">
        <v>271</v>
      </c>
      <c r="CB10" s="73" t="s">
        <v>369</v>
      </c>
      <c r="CC10" s="186"/>
      <c r="CD10" s="207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HYPERLINK("https://sitonline.vs.ch/environnement/eaux_superficielles/fr/#/?locale=fr&amp;prelevement=SEN-392&amp;scale=4500","SEN-392")</f>
        <v>SEN-392</v>
      </c>
      <c r="C12" s="116"/>
      <c r="D12" s="116"/>
      <c r="E12" s="117">
        <v>2607480</v>
      </c>
      <c r="F12" s="117"/>
      <c r="G12" s="117">
        <v>1129220</v>
      </c>
      <c r="H12" s="117"/>
      <c r="I12" s="117">
        <v>760</v>
      </c>
      <c r="J12" s="118"/>
      <c r="K12" s="119" t="s">
        <v>354</v>
      </c>
      <c r="L12" s="120"/>
      <c r="M12" s="120" t="s">
        <v>286</v>
      </c>
      <c r="N12" s="10"/>
      <c r="O12" s="10"/>
      <c r="P12" s="116"/>
      <c r="Q12" s="116" t="s">
        <v>355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HYPERLINK("https://sitonline.vs.ch/environnement/eaux_superficielles/fr/#/?locale=fr&amp;prelevement=SEN-799&amp;scale=4500","SEN-799")</f>
        <v>SEN-799</v>
      </c>
      <c r="C13" s="116"/>
      <c r="D13" s="116"/>
      <c r="E13" s="117">
        <v>2608125</v>
      </c>
      <c r="F13" s="117"/>
      <c r="G13" s="117">
        <v>1128435</v>
      </c>
      <c r="H13" s="117"/>
      <c r="I13" s="117">
        <v>649</v>
      </c>
      <c r="J13" s="118"/>
      <c r="K13" s="119" t="s">
        <v>356</v>
      </c>
      <c r="L13" s="120"/>
      <c r="M13" s="120" t="s">
        <v>284</v>
      </c>
      <c r="N13" s="10"/>
      <c r="O13" s="10"/>
      <c r="P13" s="116"/>
      <c r="Q13" s="116" t="s">
        <v>355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HYPERLINK("https://sitonline.vs.ch/environnement/eaux_superficielles/fr/#/?locale=fr&amp;prelevement=SEN-800&amp;scale=4500","SEN-800")</f>
        <v>SEN-800</v>
      </c>
      <c r="C14" s="116"/>
      <c r="D14" s="116"/>
      <c r="E14" s="117">
        <v>2608165</v>
      </c>
      <c r="F14" s="117"/>
      <c r="G14" s="117">
        <v>1128280</v>
      </c>
      <c r="H14" s="117"/>
      <c r="I14" s="117">
        <v>636</v>
      </c>
      <c r="J14" s="118"/>
      <c r="K14" s="119" t="s">
        <v>356</v>
      </c>
      <c r="L14" s="120"/>
      <c r="M14" s="120" t="s">
        <v>284</v>
      </c>
      <c r="N14" s="10"/>
      <c r="O14" s="10"/>
      <c r="P14" s="116"/>
      <c r="Q14" s="116" t="s">
        <v>355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HYPERLINK("https://sitonline.vs.ch/environnement/eaux_superficielles/fr/#/?locale=fr&amp;prelevement=SEN-801&amp;scale=4500","SEN-801")</f>
        <v>SEN-801</v>
      </c>
      <c r="C15" s="116"/>
      <c r="D15" s="116"/>
      <c r="E15" s="117">
        <v>2608114</v>
      </c>
      <c r="F15" s="117"/>
      <c r="G15" s="117">
        <v>1128519</v>
      </c>
      <c r="H15" s="117"/>
      <c r="I15" s="117">
        <v>660</v>
      </c>
      <c r="J15" s="118"/>
      <c r="K15" s="119" t="s">
        <v>356</v>
      </c>
      <c r="L15" s="120"/>
      <c r="M15" s="120" t="s">
        <v>284</v>
      </c>
      <c r="N15" s="10"/>
      <c r="O15" s="10"/>
      <c r="P15" s="116"/>
      <c r="Q15" s="116" t="s">
        <v>355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HYPERLINK("https://sitonline.vs.ch/environnement/eaux_superficielles/fr/#/?locale=fr&amp;prelevement=SEN-802&amp;scale=4500","SEN-802")</f>
        <v>SEN-802</v>
      </c>
      <c r="C16" s="116"/>
      <c r="D16" s="116"/>
      <c r="E16" s="117">
        <v>2608030</v>
      </c>
      <c r="F16" s="117"/>
      <c r="G16" s="117">
        <v>1128000</v>
      </c>
      <c r="H16" s="117"/>
      <c r="I16" s="117">
        <v>606</v>
      </c>
      <c r="J16" s="118"/>
      <c r="K16" s="119" t="s">
        <v>356</v>
      </c>
      <c r="L16" s="120"/>
      <c r="M16" s="120" t="s">
        <v>284</v>
      </c>
      <c r="N16" s="10"/>
      <c r="O16" s="10"/>
      <c r="P16" s="116"/>
      <c r="Q16" s="116" t="s">
        <v>355</v>
      </c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115">
        <v>6</v>
      </c>
      <c r="B17" s="128" t="str">
        <f>HYPERLINK("https://sitonline.vs.ch/environnement/eaux_superficielles/fr/#/?locale=fr&amp;prelevement=SEN-803&amp;scale=4500","SEN-803")</f>
        <v>SEN-803</v>
      </c>
      <c r="C17" s="116"/>
      <c r="D17" s="116"/>
      <c r="E17" s="117">
        <v>2607495</v>
      </c>
      <c r="F17" s="117"/>
      <c r="G17" s="117">
        <v>1129220</v>
      </c>
      <c r="H17" s="117"/>
      <c r="I17" s="117">
        <v>755</v>
      </c>
      <c r="J17" s="118"/>
      <c r="K17" s="119" t="s">
        <v>356</v>
      </c>
      <c r="L17" s="120"/>
      <c r="M17" s="120" t="s">
        <v>284</v>
      </c>
      <c r="N17" s="10"/>
      <c r="O17" s="10"/>
      <c r="P17" s="116"/>
      <c r="Q17" s="116" t="s">
        <v>355</v>
      </c>
      <c r="R17" s="121"/>
      <c r="S17" s="121"/>
      <c r="T17" s="122"/>
      <c r="U17" s="123"/>
      <c r="V17" s="121"/>
      <c r="W17" s="121"/>
      <c r="X17" s="122"/>
      <c r="Y17" s="123"/>
      <c r="Z17" s="121"/>
      <c r="AA17" s="124"/>
      <c r="AB17" s="116"/>
      <c r="AC17" s="116"/>
      <c r="AD17" s="116"/>
      <c r="AE17" s="116"/>
      <c r="AF17" s="116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6"/>
      <c r="BF17" s="126"/>
      <c r="BG17" s="125"/>
      <c r="BH17" s="125"/>
      <c r="BI17" s="118"/>
      <c r="BJ17" s="120"/>
      <c r="BK17" s="120"/>
      <c r="BL17" s="120"/>
      <c r="BM17" s="120"/>
      <c r="BN17" s="127"/>
      <c r="BO17" s="120"/>
      <c r="BP17" s="120"/>
      <c r="BQ17" s="120"/>
      <c r="BR17" s="120"/>
      <c r="BS17" s="127"/>
      <c r="BT17" s="120"/>
      <c r="BU17" s="120"/>
      <c r="BV17" s="120"/>
      <c r="BW17" s="120"/>
      <c r="BX17" s="127"/>
      <c r="BY17" s="120"/>
      <c r="BZ17" s="120"/>
      <c r="CA17" s="120"/>
      <c r="CB17" s="120"/>
      <c r="CC17" s="127"/>
      <c r="CD17" s="120"/>
      <c r="CE17" s="116"/>
    </row>
    <row r="18" spans="1:83" s="6" customFormat="1" ht="15.5" x14ac:dyDescent="0.35">
      <c r="A18" s="115">
        <v>7</v>
      </c>
      <c r="B18" s="128" t="str">
        <f>HYPERLINK("https://sitonline.vs.ch/environnement/eaux_superficielles/fr/#/?locale=fr&amp;prelevement=SEN-805&amp;scale=4500","SEN-805")</f>
        <v>SEN-805</v>
      </c>
      <c r="C18" s="116"/>
      <c r="D18" s="116"/>
      <c r="E18" s="117">
        <v>2606677</v>
      </c>
      <c r="F18" s="117"/>
      <c r="G18" s="117">
        <v>1127492</v>
      </c>
      <c r="H18" s="117"/>
      <c r="I18" s="117">
        <v>661</v>
      </c>
      <c r="J18" s="118"/>
      <c r="K18" s="119" t="s">
        <v>357</v>
      </c>
      <c r="L18" s="120"/>
      <c r="M18" s="120" t="s">
        <v>284</v>
      </c>
      <c r="N18" s="10"/>
      <c r="O18" s="10"/>
      <c r="P18" s="116"/>
      <c r="Q18" s="116" t="s">
        <v>355</v>
      </c>
      <c r="R18" s="121"/>
      <c r="S18" s="121"/>
      <c r="T18" s="122"/>
      <c r="U18" s="123"/>
      <c r="V18" s="121"/>
      <c r="W18" s="121"/>
      <c r="X18" s="122"/>
      <c r="Y18" s="123"/>
      <c r="Z18" s="121"/>
      <c r="AA18" s="124"/>
      <c r="AB18" s="116"/>
      <c r="AC18" s="116"/>
      <c r="AD18" s="116"/>
      <c r="AE18" s="116"/>
      <c r="AF18" s="116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6"/>
      <c r="BF18" s="126"/>
      <c r="BG18" s="125"/>
      <c r="BH18" s="125"/>
      <c r="BI18" s="118"/>
      <c r="BJ18" s="120"/>
      <c r="BK18" s="120"/>
      <c r="BL18" s="120"/>
      <c r="BM18" s="120"/>
      <c r="BN18" s="127"/>
      <c r="BO18" s="120"/>
      <c r="BP18" s="120"/>
      <c r="BQ18" s="120"/>
      <c r="BR18" s="120"/>
      <c r="BS18" s="127"/>
      <c r="BT18" s="120"/>
      <c r="BU18" s="120"/>
      <c r="BV18" s="120"/>
      <c r="BW18" s="120"/>
      <c r="BX18" s="127"/>
      <c r="BY18" s="120"/>
      <c r="BZ18" s="120"/>
      <c r="CA18" s="120"/>
      <c r="CB18" s="120"/>
      <c r="CC18" s="127"/>
      <c r="CD18" s="120"/>
      <c r="CE18" s="116"/>
    </row>
    <row r="19" spans="1:83" s="6" customFormat="1" ht="15.5" x14ac:dyDescent="0.35">
      <c r="A19" s="115">
        <v>8</v>
      </c>
      <c r="B19" s="128" t="str">
        <f>HYPERLINK("https://sitonline.vs.ch/environnement/eaux_superficielles/fr/#/?locale=fr&amp;prelevement=SEN-806&amp;scale=4500","SEN-806")</f>
        <v>SEN-806</v>
      </c>
      <c r="C19" s="116"/>
      <c r="D19" s="116"/>
      <c r="E19" s="117">
        <v>2606771</v>
      </c>
      <c r="F19" s="117"/>
      <c r="G19" s="117">
        <v>1127532</v>
      </c>
      <c r="H19" s="117"/>
      <c r="I19" s="117">
        <v>653</v>
      </c>
      <c r="J19" s="118"/>
      <c r="K19" s="119" t="s">
        <v>357</v>
      </c>
      <c r="L19" s="120"/>
      <c r="M19" s="120" t="s">
        <v>284</v>
      </c>
      <c r="N19" s="10"/>
      <c r="O19" s="10"/>
      <c r="P19" s="116"/>
      <c r="Q19" s="116" t="s">
        <v>355</v>
      </c>
      <c r="R19" s="121"/>
      <c r="S19" s="121"/>
      <c r="T19" s="122"/>
      <c r="U19" s="123"/>
      <c r="V19" s="121"/>
      <c r="W19" s="121"/>
      <c r="X19" s="122"/>
      <c r="Y19" s="123"/>
      <c r="Z19" s="121"/>
      <c r="AA19" s="124"/>
      <c r="AB19" s="116"/>
      <c r="AC19" s="116"/>
      <c r="AD19" s="116"/>
      <c r="AE19" s="116"/>
      <c r="AF19" s="116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6"/>
      <c r="BF19" s="126"/>
      <c r="BG19" s="125"/>
      <c r="BH19" s="125"/>
      <c r="BI19" s="118"/>
      <c r="BJ19" s="120"/>
      <c r="BK19" s="120"/>
      <c r="BL19" s="120"/>
      <c r="BM19" s="120"/>
      <c r="BN19" s="127"/>
      <c r="BO19" s="120"/>
      <c r="BP19" s="120"/>
      <c r="BQ19" s="120"/>
      <c r="BR19" s="120"/>
      <c r="BS19" s="127"/>
      <c r="BT19" s="120"/>
      <c r="BU19" s="120"/>
      <c r="BV19" s="120"/>
      <c r="BW19" s="120"/>
      <c r="BX19" s="127"/>
      <c r="BY19" s="120"/>
      <c r="BZ19" s="120"/>
      <c r="CA19" s="120"/>
      <c r="CB19" s="120"/>
      <c r="CC19" s="127"/>
      <c r="CD19" s="120"/>
      <c r="CE19" s="116"/>
    </row>
    <row r="20" spans="1:83" s="6" customFormat="1" ht="15.5" x14ac:dyDescent="0.35">
      <c r="A20" s="115">
        <v>9</v>
      </c>
      <c r="B20" s="128" t="str">
        <f>HYPERLINK("https://sitonline.vs.ch/environnement/eaux_superficielles/fr/#/?locale=fr&amp;prelevement=SEN-601&amp;scale=4500","SEN-601")</f>
        <v>SEN-601</v>
      </c>
      <c r="C20" s="116"/>
      <c r="D20" s="116" t="s">
        <v>358</v>
      </c>
      <c r="E20" s="117">
        <v>2609330</v>
      </c>
      <c r="F20" s="117"/>
      <c r="G20" s="117">
        <v>1129040</v>
      </c>
      <c r="H20" s="117"/>
      <c r="I20" s="117">
        <v>620</v>
      </c>
      <c r="J20" s="118"/>
      <c r="K20" s="119" t="s">
        <v>359</v>
      </c>
      <c r="L20" s="120"/>
      <c r="M20" s="120" t="s">
        <v>286</v>
      </c>
      <c r="N20" s="10"/>
      <c r="O20" s="10"/>
      <c r="P20" s="116"/>
      <c r="Q20" s="116" t="s">
        <v>360</v>
      </c>
      <c r="R20" s="121"/>
      <c r="S20" s="121"/>
      <c r="T20" s="122"/>
      <c r="U20" s="123"/>
      <c r="V20" s="121"/>
      <c r="W20" s="121"/>
      <c r="X20" s="122"/>
      <c r="Y20" s="123"/>
      <c r="Z20" s="121"/>
      <c r="AA20" s="124"/>
      <c r="AB20" s="116"/>
      <c r="AC20" s="116"/>
      <c r="AD20" s="116"/>
      <c r="AE20" s="116"/>
      <c r="AF20" s="116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6"/>
      <c r="BF20" s="126"/>
      <c r="BG20" s="125"/>
      <c r="BH20" s="125"/>
      <c r="BI20" s="118"/>
      <c r="BJ20" s="120"/>
      <c r="BK20" s="120"/>
      <c r="BL20" s="120"/>
      <c r="BM20" s="120"/>
      <c r="BN20" s="127"/>
      <c r="BO20" s="120"/>
      <c r="BP20" s="120"/>
      <c r="BQ20" s="120"/>
      <c r="BR20" s="120"/>
      <c r="BS20" s="127"/>
      <c r="BT20" s="120"/>
      <c r="BU20" s="120"/>
      <c r="BV20" s="120"/>
      <c r="BW20" s="120"/>
      <c r="BX20" s="127"/>
      <c r="BY20" s="120"/>
      <c r="BZ20" s="120"/>
      <c r="CA20" s="120"/>
      <c r="CB20" s="120"/>
      <c r="CC20" s="127"/>
      <c r="CD20" s="120"/>
      <c r="CE20" s="116"/>
    </row>
    <row r="21" spans="1:83" s="6" customFormat="1" ht="15.5" x14ac:dyDescent="0.35">
      <c r="A21" s="115">
        <v>10</v>
      </c>
      <c r="B21" s="128" t="str">
        <f>HYPERLINK("https://sitonline.vs.ch/environnement/eaux_superficielles/fr/#/?locale=fr&amp;prelevement=SPE-1522&amp;scale=4500","SPE-1522")</f>
        <v>SPE-1522</v>
      </c>
      <c r="C21" s="116"/>
      <c r="D21" s="116" t="s">
        <v>361</v>
      </c>
      <c r="E21" s="117">
        <v>2606848</v>
      </c>
      <c r="F21" s="117"/>
      <c r="G21" s="117">
        <v>1128392</v>
      </c>
      <c r="H21" s="117"/>
      <c r="I21" s="117">
        <v>821</v>
      </c>
      <c r="J21" s="118"/>
      <c r="K21" s="119" t="s">
        <v>362</v>
      </c>
      <c r="L21" s="120"/>
      <c r="M21" s="120" t="s">
        <v>282</v>
      </c>
      <c r="N21" s="10"/>
      <c r="O21" s="10"/>
      <c r="P21" s="116"/>
      <c r="Q21" s="116" t="s">
        <v>363</v>
      </c>
      <c r="R21" s="121"/>
      <c r="S21" s="121"/>
      <c r="T21" s="122"/>
      <c r="U21" s="123"/>
      <c r="V21" s="121"/>
      <c r="W21" s="121" t="s">
        <v>277</v>
      </c>
      <c r="X21" s="122">
        <v>42926</v>
      </c>
      <c r="Y21" s="123">
        <v>20</v>
      </c>
      <c r="Z21" s="121"/>
      <c r="AA21" s="124"/>
      <c r="AB21" s="116"/>
      <c r="AC21" s="116"/>
      <c r="AD21" s="116"/>
      <c r="AE21" s="116"/>
      <c r="AF21" s="116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6"/>
      <c r="BF21" s="126"/>
      <c r="BG21" s="125"/>
      <c r="BH21" s="125"/>
      <c r="BI21" s="118"/>
      <c r="BJ21" s="120"/>
      <c r="BK21" s="120"/>
      <c r="BL21" s="120"/>
      <c r="BM21" s="120"/>
      <c r="BN21" s="127"/>
      <c r="BO21" s="120"/>
      <c r="BP21" s="120"/>
      <c r="BQ21" s="120"/>
      <c r="BR21" s="120"/>
      <c r="BS21" s="127"/>
      <c r="BT21" s="120"/>
      <c r="BU21" s="120"/>
      <c r="BV21" s="120"/>
      <c r="BW21" s="120"/>
      <c r="BX21" s="127"/>
      <c r="BY21" s="120"/>
      <c r="BZ21" s="120"/>
      <c r="CA21" s="120"/>
      <c r="CB21" s="120"/>
      <c r="CC21" s="127"/>
      <c r="CD21" s="120"/>
      <c r="CE21" s="116"/>
    </row>
    <row r="22" spans="1:83" s="6" customFormat="1" ht="15.5" x14ac:dyDescent="0.35">
      <c r="A22" s="115">
        <v>11</v>
      </c>
      <c r="B22" s="128" t="str">
        <f>HYPERLINK("https://sitonline.vs.ch/environnement/eaux_superficielles/fr/#/?locale=fr&amp;prelevement=SEN-1342&amp;scale=4500","SEN-1342")</f>
        <v>SEN-1342</v>
      </c>
      <c r="C22" s="116"/>
      <c r="D22" s="116" t="s">
        <v>364</v>
      </c>
      <c r="E22" s="117">
        <v>2608969</v>
      </c>
      <c r="F22" s="117"/>
      <c r="G22" s="117">
        <v>1130110</v>
      </c>
      <c r="H22" s="117"/>
      <c r="I22" s="117">
        <v>910</v>
      </c>
      <c r="J22" s="118"/>
      <c r="K22" s="119" t="s">
        <v>359</v>
      </c>
      <c r="L22" s="120"/>
      <c r="M22" s="120" t="s">
        <v>286</v>
      </c>
      <c r="N22" s="10"/>
      <c r="O22" s="10"/>
      <c r="P22" s="116"/>
      <c r="Q22" s="116" t="s">
        <v>365</v>
      </c>
      <c r="R22" s="121"/>
      <c r="S22" s="121"/>
      <c r="T22" s="122"/>
      <c r="U22" s="123"/>
      <c r="V22" s="121"/>
      <c r="W22" s="121"/>
      <c r="X22" s="122"/>
      <c r="Y22" s="123"/>
      <c r="Z22" s="121"/>
      <c r="AA22" s="124"/>
      <c r="AB22" s="116"/>
      <c r="AC22" s="116"/>
      <c r="AD22" s="116"/>
      <c r="AE22" s="116"/>
      <c r="AF22" s="116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6"/>
      <c r="BF22" s="126"/>
      <c r="BG22" s="125"/>
      <c r="BH22" s="125"/>
      <c r="BI22" s="118"/>
      <c r="BJ22" s="120"/>
      <c r="BK22" s="120"/>
      <c r="BL22" s="120"/>
      <c r="BM22" s="120"/>
      <c r="BN22" s="127"/>
      <c r="BO22" s="120"/>
      <c r="BP22" s="120"/>
      <c r="BQ22" s="120"/>
      <c r="BR22" s="120"/>
      <c r="BS22" s="127"/>
      <c r="BT22" s="120"/>
      <c r="BU22" s="120"/>
      <c r="BV22" s="120"/>
      <c r="BW22" s="120"/>
      <c r="BX22" s="127"/>
      <c r="BY22" s="120"/>
      <c r="BZ22" s="120"/>
      <c r="CA22" s="120"/>
      <c r="CB22" s="120"/>
      <c r="CC22" s="127"/>
      <c r="CD22" s="120"/>
      <c r="CE22" s="116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A1:D4"/>
    <mergeCell ref="E1:I1"/>
    <mergeCell ref="K1:O1"/>
    <mergeCell ref="F2:I2"/>
    <mergeCell ref="F3:I3"/>
    <mergeCell ref="F4:I4"/>
    <mergeCell ref="L2:N2"/>
    <mergeCell ref="L3:M3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</mergeCells>
  <dataValidations count="8">
    <dataValidation type="list" allowBlank="1" showInputMessage="1" showErrorMessage="1" sqref="L12:L22">
      <formula1>"Mit ständiger Wasserführung,Keine ständiger Wasserführung"</formula1>
    </dataValidation>
    <dataValidation type="list" allowBlank="1" showInputMessage="1" showErrorMessage="1" sqref="P12:P22">
      <formula1>"Bestehend,Ausser Betrieb"</formula1>
    </dataValidation>
    <dataValidation type="list" allowBlank="1" showInputMessage="1" showErrorMessage="1" sqref="R12:R22">
      <formula1>"Bewilligung,Konzession,Andere"</formula1>
    </dataValidation>
    <dataValidation type="list" allowBlank="1" showInputMessage="1" showErrorMessage="1" sqref="W12:W22">
      <formula1>"Vorhanden,Nicht vorhanden"</formula1>
    </dataValidation>
    <dataValidation type="list" allowBlank="1" showInputMessage="1" showErrorMessage="1" sqref="AB12:AB22">
      <formula1>"In einem Gewässerlauf,In einem See,Im Grundwasser (Quelle/Grundwasserleiter)"</formula1>
    </dataValidation>
    <dataValidation type="list" allowBlank="1" showInputMessage="1" showErrorMessage="1" sqref="AC12:AC22">
      <formula1>"Mit Regulierung,Ohne Regulierung,Stausee,Pumpen,Andere (bitte angeben)"</formula1>
    </dataValidation>
    <dataValidation type="list" allowBlank="1" showInputMessage="1" showErrorMessage="1" sqref="BK12:BK22 BP12:BP22 BU12:BU22 BZ12:BZ22">
      <formula1>"Ja,Nein"</formula1>
    </dataValidation>
    <dataValidation type="list" allowBlank="1" showInputMessage="1" showErrorMessage="1" sqref="N12:N22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Helene BOURGEOIS</cp:lastModifiedBy>
  <cp:lastPrinted>2023-09-20T06:51:47Z</cp:lastPrinted>
  <dcterms:created xsi:type="dcterms:W3CDTF">2023-04-18T09:22:21Z</dcterms:created>
  <dcterms:modified xsi:type="dcterms:W3CDTF">2023-10-16T09:02:14Z</dcterms:modified>
</cp:coreProperties>
</file>