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1" l="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<sst xmlns="http://schemas.openxmlformats.org/spreadsheetml/2006/main" count="833" uniqueCount="388">
  <si>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</si>
  <si>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</si>
  <si>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</si>
  <si>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</si>
  <si>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</si>
  <si>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</si>
  <si>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</si>
  <si>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</si>
  <si>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</si>
  <si>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</si>
  <si>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</si>
  <si>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</si>
  <si>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</si>
  <si>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</si>
  <si>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</si>
  <si>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</si>
  <si>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</si>
  <si>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</si>
  <si>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</si>
  <si>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</si>
  <si>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</si>
  <si>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</si>
  <si>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</si>
  <si>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</si>
  <si>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</si>
  <si>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</si>
  <si>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</si>
  <si>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</si>
  <si>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</si>
  <si>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</si>
  <si>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</si>
  <si>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</si>
  <si>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</si>
  <si>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</si>
  <si>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</si>
  <si>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</si>
  <si>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</si>
  <si>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</si>
  <si>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</si>
  <si>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</si>
  <si>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</si>
  <si>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</si>
  <si>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</si>
  <si>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</si>
  <si>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</si>
  <si>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</si>
  <si>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</si>
  <si>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</si>
  <si>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</si>
  <si>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</si>
  <si>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</si>
  <si>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</si>
  <si>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</si>
  <si>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</si>
  <si>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</si>
  <si>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</si>
  <si>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</si>
  <si>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</si>
  <si>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</si>
  <si>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</si>
  <si>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</si>
  <si>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</si>
  <si>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</si>
  <si>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</si>
  <si>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</si>
  <si>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</si>
  <si>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</si>
  <si>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</si>
  <si>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</si>
  <si>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</si>
  <si>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</si>
  <si>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</si>
  <si>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</si>
  <si>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</si>
  <si>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</si>
  <si>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</si>
  <si>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</si>
  <si>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</si>
  <si>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</si>
  <si>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</si>
  <si>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</si>
  <si>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</si>
  <si>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</si>
  <si>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</si>
  <si>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</si>
  <si>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</si>
  <si>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</si>
  <si>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</si>
  <si>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</si>
  <si>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</si>
  <si>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</si>
  <si>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</si>
  <si>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</si>
  <si>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</si>
  <si>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</si>
  <si>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</si>
  <si>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</si>
  <si>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</si>
  <si>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</si>
  <si>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</si>
  <si>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</si>
  <si>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</si>
  <si>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</si>
  <si>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</si>
  <si>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</si>
  <si>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</si>
  <si>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</si>
  <si>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</si>
  <si>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</si>
  <si>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</si>
  <si>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</si>
  <si>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</si>
  <si>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</si>
  <si>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</si>
  <si>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</si>
  <si>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</si>
  <si>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</si>
  <si>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</si>
  <si>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</si>
  <si>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</si>
  <si>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</si>
  <si>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</si>
  <si>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</si>
  <si>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</si>
  <si>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</si>
  <si>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</si>
  <si>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</si>
  <si>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</si>
  <si>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</si>
  <si>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</si>
  <si>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</si>
  <si>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</si>
  <si>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</si>
  <si>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</si>
  <si>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</si>
  <si>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</si>
  <si>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</si>
  <si>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</si>
  <si>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</si>
  <si>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</si>
  <si>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</si>
  <si>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</si>
  <si>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</si>
  <si>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</si>
  <si>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</si>
  <si>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</si>
  <si>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</si>
  <si>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</si>
  <si>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</si>
  <si>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</si>
  <si>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</si>
  <si>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</si>
  <si>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</si>
  <si>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</si>
  <si>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</si>
  <si>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</si>
  <si>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</si>
  <si>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</si>
  <si>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</si>
  <si>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</si>
  <si>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</si>
  <si>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</si>
  <si>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</si>
  <si>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</si>
  <si>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</si>
  <si>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</si>
  <si>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</si>
  <si>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</si>
  <si>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</si>
  <si>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</si>
  <si>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</si>
  <si>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</si>
  <si>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</si>
  <si>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</si>
  <si>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</si>
  <si>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</si>
  <si>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</si>
  <si>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</si>
  <si>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</si>
  <si>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</si>
  <si>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</si>
  <si>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</si>
  <si>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</si>
  <si>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</si>
  <si>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</si>
  <si>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</si>
  <si>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</si>
  <si>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</si>
  <si>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</si>
  <si>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</si>
  <si>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</si>
  <si>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</si>
  <si>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</si>
  <si>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</si>
  <si>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</si>
  <si>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</si>
  <si>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</si>
  <si>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</si>
  <si>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</si>
  <si>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</si>
  <si>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</si>
  <si>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</si>
  <si>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</si>
  <si>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</si>
  <si>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</si>
  <si>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</si>
  <si>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</si>
  <si>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</si>
  <si>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</si>
  <si>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</si>
  <si>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</si>
  <si>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</si>
  <si>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</si>
  <si>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</si>
  <si>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</si>
  <si>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</si>
  <si>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</si>
  <si>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</si>
  <si>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</si>
  <si>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</si>
  <si>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</si>
  <si>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</si>
  <si>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</si>
  <si>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</si>
  <si>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</si>
  <si>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</si>
  <si>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</si>
  <si>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</si>
  <si>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</si>
  <si>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</si>
  <si>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</si>
  <si>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</si>
  <si>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</si>
  <si>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</si>
  <si>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</si>
  <si>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</si>
  <si>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</si>
  <si>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</si>
  <si>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</si>
  <si>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</si>
  <si>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</si>
  <si>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</si>
  <si>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</si>
  <si>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</si>
  <si>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</si>
  <si>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</si>
  <si>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</si>
  <si>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</si>
  <si>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</si>
  <si>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</si>
  <si>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</si>
  <si>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</si>
  <si>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</si>
  <si>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</si>
  <si>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</si>
  <si>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</si>
  <si>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</si>
  <si>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</si>
  <si>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</si>
  <si>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</si>
  <si>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</si>
  <si>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</si>
  <si>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</si>
  <si>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</si>
  <si>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</si>
  <si>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</si>
  <si>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</si>
  <si>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</si>
  <si>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</si>
  <si>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</si>
  <si>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</si>
  <si>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</si>
  <si>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</si>
  <si>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</si>
  <si>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</si>
  <si>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</si>
  <si>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</si>
  <si>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</si>
  <si>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</si>
  <si>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</si>
  <si>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</si>
  <si>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</si>
  <si>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</si>
  <si>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</si>
  <si>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</si>
  <si>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</si>
  <si>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</si>
  <si>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</si>
  <si>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</si>
  <si>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</si>
  <si>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</si>
  <si>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</si>
  <si>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</si>
  <si>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</si>
  <si>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</si>
  <si>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</si>
  <si>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</si>
  <si>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</si>
  <si>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</si>
  <si>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</si>
  <si>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</si>
  <si>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</si>
  <si>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</si>
  <si>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</si>
  <si>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</si>
  <si>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</si>
  <si>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</si>
  <si>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</si>
  <si>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</si>
  <si>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</si>
  <si>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</si>
  <si>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</si>
  <si>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</si>
  <si>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</si>
  <si>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</si>
  <si>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</si>
  <si>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</si>
  <si>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</si>
  <si>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</si>
  <si>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</si>
  <si>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</si>
  <si>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</si>
  <si>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</si>
  <si>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</si>
  <si>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</si>
  <si>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</si>
  <si>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</si>
  <si>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</si>
  <si>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</si>
  <si>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</si>
  <si>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</si>
  <si>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</si>
  <si>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</si>
  <si>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</si>
  <si>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</si>
  <si>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</si>
  <si>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</si>
  <si>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</si>
  <si>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</si>
  <si>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</si>
  <si>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</si>
  <si>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</si>
  <si>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</si>
  <si>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</si>
  <si>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</si>
  <si>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</si>
  <si>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</si>
  <si>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</si>
  <si>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</si>
  <si>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</si>
  <si>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</si>
  <si>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</si>
  <si>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Nendaz</t>
  </si>
  <si>
    <t>Inventar der Wasserentnahmen _x000D_
Nendaz</t>
  </si>
  <si>
    <t>Tortins 2204 m</t>
  </si>
  <si>
    <t>Ruisseau de Tortin</t>
  </si>
  <si>
    <t>Energie Ouest Suisse</t>
  </si>
  <si>
    <t>Printze - La gouille en amont du barrage</t>
  </si>
  <si>
    <t>Printse</t>
  </si>
  <si>
    <t>Lac de Cleuson</t>
  </si>
  <si>
    <t>Energie Ouest Suisse (Dixence)</t>
  </si>
  <si>
    <t>Bisse de Brignon, de Tarin</t>
  </si>
  <si>
    <t>Consortage</t>
  </si>
  <si>
    <t>Pramounet (Siviez)</t>
  </si>
  <si>
    <t>La Printse</t>
  </si>
  <si>
    <t>EOS et Commune de Nendaz</t>
  </si>
  <si>
    <t>Bisse de Saxon</t>
  </si>
  <si>
    <t>EOS et commune de Nendaz</t>
  </si>
  <si>
    <t>Torrent de BE</t>
  </si>
  <si>
    <t>Torrent de Be</t>
  </si>
  <si>
    <t>Commune de Nendaz</t>
  </si>
  <si>
    <t>Tortin</t>
  </si>
  <si>
    <t>Torrent de Tortin</t>
  </si>
  <si>
    <t>Commune Nendaz</t>
  </si>
  <si>
    <t>Bisse de Chervé /(Chervais)</t>
  </si>
  <si>
    <t>Bisse de Vex</t>
  </si>
  <si>
    <t>Bisse de Salins, Grand Bisse de Salins</t>
  </si>
  <si>
    <t>Bisse de Baar</t>
  </si>
  <si>
    <t>Bisse d'en Bas, Bisse de Dessous</t>
  </si>
  <si>
    <t>Bisse du Milieu</t>
  </si>
  <si>
    <t>Bisse Vieux, Bisse d'en Haut</t>
  </si>
  <si>
    <t>commune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</si>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</sst>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52" totalsRowShown="0" headerRowDxfId="165" dataDxfId="164" headerRowCellStyle="Milliers" dataCellStyle="Milliers">
  <autoFilter ref="A11:CE5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HYPERLINK("https://sitonline.vs.ch/environnement/eaux_superficielles/fr/#/?locale=fr&amp;prelevement=SFH-91&amp;scale=4500","SFH-91")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52" totalsRowShown="0" headerRowDxfId="82" dataDxfId="81" headerRowCellStyle="Milliers" dataCellStyle="Milliers">
  <autoFilter ref="A11:CE52"/>
  <tableColumns count="83">
    <tableColumn id="1" name="No" dataDxfId="80"/>
    <tableColumn id="4" name="Capt_IDCant" dataDxfId="79">
      <calculatedColumnFormula>HYPERLINK("https://sitonline.vs.ch/environnement/eaux_superficielles/fr/#/?locale=fr&amp;prelevement=SFH-91&amp;scale=4500","SFH-91")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HYPERLINK("https://sitonline.vs.ch/environnement/eaux_superficielles/fr/#/?locale=fr&amp;prelevement=SFH-91&amp;scale=4500","SFH-91")</f>
        <v>SFH-91</v>
      </c>
      <c r="C12" s="114"/>
      <c r="D12" s="114" t="s">
        <v>354</v>
      </c>
      <c r="E12" s="115">
        <v>2589520</v>
      </c>
      <c r="F12" s="115"/>
      <c r="G12" s="115">
        <v>1105830</v>
      </c>
      <c r="H12" s="115"/>
      <c r="I12" s="115">
        <v>2204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HYPERLINK("https://sitonline.vs.ch/environnement/eaux_superficielles/fr/#/?locale=fr&amp;prelevement=SFH-89&amp;scale=4500","SFH-89")</f>
        <v>SFH-89</v>
      </c>
      <c r="C13" s="114"/>
      <c r="D13" s="114" t="s">
        <v>357</v>
      </c>
      <c r="E13" s="115">
        <v>2592095</v>
      </c>
      <c r="F13" s="115"/>
      <c r="G13" s="115">
        <v>1105618</v>
      </c>
      <c r="H13" s="115"/>
      <c r="I13" s="115">
        <v>2301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HYPERLINK("https://sitonline.vs.ch/environnement/eaux_superficielles/fr/#/?locale=fr&amp;prelevement=SFH-90&amp;scale=4500","SFH-90")</f>
        <v>SFH-90</v>
      </c>
      <c r="C14" s="114"/>
      <c r="D14" s="114" t="s">
        <v>359</v>
      </c>
      <c r="E14" s="115">
        <v>2590997</v>
      </c>
      <c r="F14" s="115"/>
      <c r="G14" s="115">
        <v>1106768</v>
      </c>
      <c r="H14" s="115"/>
      <c r="I14" s="115">
        <v>2159</v>
      </c>
      <c r="J14" s="116"/>
      <c r="K14" s="117" t="s">
        <v>359</v>
      </c>
      <c r="L14" s="118"/>
      <c r="M14" s="118" t="s">
        <v>204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HYPERLINK("https://sitonline.vs.ch/environnement/eaux_superficielles/fr/#/?locale=fr&amp;prelevement=SEN-1307&amp;scale=4500","SEN-1307")</f>
        <v>SEN-1307</v>
      </c>
      <c r="C15" s="114"/>
      <c r="D15" s="114" t="s">
        <v>361</v>
      </c>
      <c r="E15" s="115">
        <v>2591090</v>
      </c>
      <c r="F15" s="115"/>
      <c r="G15" s="115">
        <v>1114458</v>
      </c>
      <c r="H15" s="115"/>
      <c r="I15" s="115">
        <v>960</v>
      </c>
      <c r="J15" s="116"/>
      <c r="K15" s="117" t="s">
        <v>358</v>
      </c>
      <c r="L15" s="118"/>
      <c r="M15" s="118" t="s">
        <v>210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HYPERLINK("https://sitonline.vs.ch/environnement/eaux_superficielles/fr/#/?locale=fr&amp;prelevement=SEN2-1228&amp;scale=4500","SEN2-1228")</f>
        <v>SEN2-1228</v>
      </c>
      <c r="C16" s="114"/>
      <c r="D16" s="114" t="s">
        <v>363</v>
      </c>
      <c r="E16" s="115">
        <v>2590630</v>
      </c>
      <c r="F16" s="115"/>
      <c r="G16" s="115">
        <v>1108150</v>
      </c>
      <c r="H16" s="115"/>
      <c r="I16" s="115">
        <v>1817</v>
      </c>
      <c r="J16" s="116"/>
      <c r="K16" s="117" t="s">
        <v>364</v>
      </c>
      <c r="L16" s="118"/>
      <c r="M16" s="118" t="s">
        <v>210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HYPERLINK("https://sitonline.vs.ch/environnement/eaux_superficielles/fr/#/?locale=fr&amp;prelevement=SEN2-1234&amp;scale=4500","SEN2-1234")</f>
        <v>SEN2-1234</v>
      </c>
      <c r="C17" s="114"/>
      <c r="D17" s="114" t="s">
        <v>366</v>
      </c>
      <c r="E17" s="115">
        <v>2590630</v>
      </c>
      <c r="F17" s="115"/>
      <c r="G17" s="115">
        <v>1108150</v>
      </c>
      <c r="H17" s="115"/>
      <c r="I17" s="115">
        <v>1840</v>
      </c>
      <c r="J17" s="116"/>
      <c r="K17" s="117" t="s">
        <v>364</v>
      </c>
      <c r="L17" s="118"/>
      <c r="M17" s="118" t="s">
        <v>210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HYPERLINK("https://sitonline.vs.ch/environnement/eaux_superficielles/fr/#/?locale=fr&amp;prelevement=SEN2-1240&amp;scale=4500","SEN2-1240")</f>
        <v>SEN2-1240</v>
      </c>
      <c r="C18" s="114"/>
      <c r="D18" s="114" t="s">
        <v>368</v>
      </c>
      <c r="E18" s="115">
        <v>2589740</v>
      </c>
      <c r="F18" s="115"/>
      <c r="G18" s="115">
        <v>1107712</v>
      </c>
      <c r="H18" s="115"/>
      <c r="I18" s="115">
        <v>2019</v>
      </c>
      <c r="J18" s="116"/>
      <c r="K18" s="117" t="s">
        <v>369</v>
      </c>
      <c r="L18" s="118"/>
      <c r="M18" s="118" t="s">
        <v>199</v>
      </c>
      <c r="N18" s="10"/>
      <c r="O18" s="10"/>
      <c r="P18" s="114"/>
      <c r="Q18" s="114" t="s">
        <v>370</v>
      </c>
      <c r="R18" s="119"/>
      <c r="S18" s="119"/>
      <c r="T18" s="120"/>
      <c r="U18" s="121"/>
      <c r="V18" s="119"/>
      <c r="W18" s="119" t="s">
        <v>104</v>
      </c>
      <c r="X18" s="120">
        <v>41855</v>
      </c>
      <c r="Y18" s="121">
        <v>20</v>
      </c>
      <c r="Z18" s="129" t="s">
        <v>382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HYPERLINK("https://sitonline.vs.ch/environnement/eaux_superficielles/fr/#/?locale=fr&amp;prelevement=SEN2-1241&amp;scale=4500","SEN2-1241")</f>
        <v>SEN2-1241</v>
      </c>
      <c r="C19" s="114"/>
      <c r="D19" s="114" t="s">
        <v>371</v>
      </c>
      <c r="E19" s="115">
        <v>2589830</v>
      </c>
      <c r="F19" s="115"/>
      <c r="G19" s="115">
        <v>1107470</v>
      </c>
      <c r="H19" s="115"/>
      <c r="I19" s="115">
        <v>2007</v>
      </c>
      <c r="J19" s="116"/>
      <c r="K19" s="117" t="s">
        <v>372</v>
      </c>
      <c r="L19" s="118"/>
      <c r="M19" s="118" t="s">
        <v>199</v>
      </c>
      <c r="N19" s="10"/>
      <c r="O19" s="10"/>
      <c r="P19" s="114"/>
      <c r="Q19" s="114" t="s">
        <v>373</v>
      </c>
      <c r="R19" s="119"/>
      <c r="S19" s="119"/>
      <c r="T19" s="120"/>
      <c r="U19" s="121"/>
      <c r="V19" s="119"/>
      <c r="W19" s="119" t="s">
        <v>104</v>
      </c>
      <c r="X19" s="120">
        <v>41855</v>
      </c>
      <c r="Y19" s="121">
        <v>20</v>
      </c>
      <c r="Z19" s="129" t="s">
        <v>382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HYPERLINK("https://sitonline.vs.ch/environnement/eaux_superficielles/fr/#/?locale=fr&amp;prelevement=SEN-653&amp;scale=4500","SEN-653")</f>
        <v>SEN-653</v>
      </c>
      <c r="C20" s="114"/>
      <c r="D20" s="114" t="s">
        <v>374</v>
      </c>
      <c r="E20" s="115">
        <v>2592328</v>
      </c>
      <c r="F20" s="115"/>
      <c r="G20" s="115">
        <v>1105175</v>
      </c>
      <c r="H20" s="115"/>
      <c r="I20" s="115">
        <v>2370</v>
      </c>
      <c r="J20" s="116"/>
      <c r="K20" s="117" t="s">
        <v>358</v>
      </c>
      <c r="L20" s="118"/>
      <c r="M20" s="118" t="s">
        <v>210</v>
      </c>
      <c r="N20" s="10"/>
      <c r="O20" s="10"/>
      <c r="P20" s="114"/>
      <c r="Q20" s="114"/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HYPERLINK("https://sitonline.vs.ch/environnement/eaux_superficielles/fr/#/?locale=fr&amp;prelevement=SEN-654&amp;scale=4500","SEN-654")</f>
        <v>SEN-654</v>
      </c>
      <c r="C21" s="114"/>
      <c r="D21" s="114" t="s">
        <v>375</v>
      </c>
      <c r="E21" s="115">
        <v>2590613</v>
      </c>
      <c r="F21" s="115"/>
      <c r="G21" s="115">
        <v>1111015</v>
      </c>
      <c r="H21" s="115"/>
      <c r="I21" s="115">
        <v>1490</v>
      </c>
      <c r="J21" s="116"/>
      <c r="K21" s="117" t="s">
        <v>358</v>
      </c>
      <c r="L21" s="118"/>
      <c r="M21" s="118" t="s">
        <v>210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HYPERLINK("https://sitonline.vs.ch/environnement/eaux_superficielles/fr/#/?locale=fr&amp;prelevement=SEN-655&amp;scale=4500","SEN-655")</f>
        <v>SEN-655</v>
      </c>
      <c r="C22" s="114"/>
      <c r="D22" s="114" t="s">
        <v>376</v>
      </c>
      <c r="E22" s="115">
        <v>2590900</v>
      </c>
      <c r="F22" s="115"/>
      <c r="G22" s="115">
        <v>1113160</v>
      </c>
      <c r="H22" s="115"/>
      <c r="I22" s="115">
        <v>1210</v>
      </c>
      <c r="J22" s="116"/>
      <c r="K22" s="117" t="s">
        <v>358</v>
      </c>
      <c r="L22" s="118"/>
      <c r="M22" s="118" t="s">
        <v>210</v>
      </c>
      <c r="N22" s="10"/>
      <c r="O22" s="10"/>
      <c r="P22" s="114"/>
      <c r="Q22" s="114" t="s">
        <v>362</v>
      </c>
      <c r="R22" s="119"/>
      <c r="S22" s="119"/>
      <c r="T22" s="120"/>
      <c r="U22" s="121"/>
      <c r="V22" s="119"/>
      <c r="W22" s="119" t="s">
        <v>104</v>
      </c>
      <c r="X22" s="120">
        <v>39051</v>
      </c>
      <c r="Y22" s="121">
        <v>50</v>
      </c>
      <c r="Z22" s="129" t="s">
        <v>382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HYPERLINK("https://sitonline.vs.ch/environnement/eaux_superficielles/fr/#/?locale=fr&amp;prelevement=SEN-656&amp;scale=4500","SEN-656")</f>
        <v>SEN-656</v>
      </c>
      <c r="C23" s="114"/>
      <c r="D23" s="114" t="s">
        <v>377</v>
      </c>
      <c r="E23" s="115">
        <v>2590925</v>
      </c>
      <c r="F23" s="115"/>
      <c r="G23" s="115">
        <v>1115135</v>
      </c>
      <c r="H23" s="115"/>
      <c r="I23" s="115">
        <v>950</v>
      </c>
      <c r="J23" s="116"/>
      <c r="K23" s="117" t="s">
        <v>358</v>
      </c>
      <c r="L23" s="118"/>
      <c r="M23" s="118" t="s">
        <v>210</v>
      </c>
      <c r="N23" s="10"/>
      <c r="O23" s="10"/>
      <c r="P23" s="114"/>
      <c r="Q23" s="114" t="s">
        <v>362</v>
      </c>
      <c r="R23" s="119"/>
      <c r="S23" s="119"/>
      <c r="T23" s="120"/>
      <c r="U23" s="121"/>
      <c r="V23" s="119"/>
      <c r="W23" s="119" t="s">
        <v>104</v>
      </c>
      <c r="X23" s="120">
        <v>39864</v>
      </c>
      <c r="Y23" s="121">
        <v>50</v>
      </c>
      <c r="Z23" s="129" t="s">
        <v>382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HYPERLINK("https://sitonline.vs.ch/environnement/eaux_superficielles/fr/#/?locale=fr&amp;prelevement=SEN-658&amp;scale=4500","SEN-658")</f>
        <v>SEN-658</v>
      </c>
      <c r="C24" s="114"/>
      <c r="D24" s="114" t="s">
        <v>378</v>
      </c>
      <c r="E24" s="115">
        <v>2590680</v>
      </c>
      <c r="F24" s="115"/>
      <c r="G24" s="115">
        <v>1111730</v>
      </c>
      <c r="H24" s="115"/>
      <c r="I24" s="115">
        <v>1390</v>
      </c>
      <c r="J24" s="116"/>
      <c r="K24" s="117" t="s">
        <v>358</v>
      </c>
      <c r="L24" s="118"/>
      <c r="M24" s="118" t="s">
        <v>210</v>
      </c>
      <c r="N24" s="10"/>
      <c r="O24" s="10"/>
      <c r="P24" s="114"/>
      <c r="Q24" s="114" t="s">
        <v>362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HYPERLINK("https://sitonline.vs.ch/environnement/eaux_superficielles/fr/#/?locale=fr&amp;prelevement=SEN-660&amp;scale=4500","SEN-660")</f>
        <v>SEN-660</v>
      </c>
      <c r="C25" s="114"/>
      <c r="D25" s="114" t="s">
        <v>379</v>
      </c>
      <c r="E25" s="115">
        <v>2590620</v>
      </c>
      <c r="F25" s="115"/>
      <c r="G25" s="115">
        <v>1111360</v>
      </c>
      <c r="H25" s="115"/>
      <c r="I25" s="115">
        <v>1440</v>
      </c>
      <c r="J25" s="116"/>
      <c r="K25" s="117" t="s">
        <v>358</v>
      </c>
      <c r="L25" s="118"/>
      <c r="M25" s="118" t="s">
        <v>210</v>
      </c>
      <c r="N25" s="10"/>
      <c r="O25" s="10"/>
      <c r="P25" s="114"/>
      <c r="Q25" s="114" t="s">
        <v>362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HYPERLINK("https://sitonline.vs.ch/environnement/eaux_superficielles/fr/#/?locale=fr&amp;prelevement=SEN-662&amp;scale=4500","SEN-662")</f>
        <v>SEN-662</v>
      </c>
      <c r="C26" s="114"/>
      <c r="D26" s="114" t="s">
        <v>380</v>
      </c>
      <c r="E26" s="115">
        <v>2590630</v>
      </c>
      <c r="F26" s="115"/>
      <c r="G26" s="115">
        <v>1110260</v>
      </c>
      <c r="H26" s="115"/>
      <c r="I26" s="115">
        <v>1560</v>
      </c>
      <c r="J26" s="116"/>
      <c r="K26" s="117" t="s">
        <v>358</v>
      </c>
      <c r="L26" s="118"/>
      <c r="M26" s="118" t="s">
        <v>210</v>
      </c>
      <c r="N26" s="10"/>
      <c r="O26" s="10"/>
      <c r="P26" s="114"/>
      <c r="Q26" s="114" t="s">
        <v>362</v>
      </c>
      <c r="R26" s="119"/>
      <c r="S26" s="119"/>
      <c r="T26" s="120"/>
      <c r="U26" s="121"/>
      <c r="V26" s="119"/>
      <c r="W26" s="119" t="s">
        <v>104</v>
      </c>
      <c r="X26" s="120">
        <v>39595</v>
      </c>
      <c r="Y26" s="121">
        <v>50</v>
      </c>
      <c r="Z26" s="129" t="s">
        <v>382</v>
      </c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HYPERLINK("https://sitonline.vs.ch/environnement/eaux_superficielles/fr/#/?locale=fr&amp;prelevement=SEN-947&amp;scale=4500","SEN-947")</f>
        <v>SEN-947</v>
      </c>
      <c r="C27" s="114"/>
      <c r="D27" s="114"/>
      <c r="E27" s="115">
        <v>2593770</v>
      </c>
      <c r="F27" s="115"/>
      <c r="G27" s="115">
        <v>1112420</v>
      </c>
      <c r="H27" s="115"/>
      <c r="I27" s="115">
        <v>2160</v>
      </c>
      <c r="J27" s="116"/>
      <c r="K27" s="117"/>
      <c r="L27" s="118"/>
      <c r="M27" s="118" t="s">
        <v>199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HYPERLINK("https://sitonline.vs.ch/environnement/eaux_superficielles/fr/#/?locale=fr&amp;prelevement=SEN-950&amp;scale=4500","SEN-950")</f>
        <v>SEN-950</v>
      </c>
      <c r="C28" s="114"/>
      <c r="D28" s="114"/>
      <c r="E28" s="115">
        <v>2593565</v>
      </c>
      <c r="F28" s="115"/>
      <c r="G28" s="115">
        <v>1112320</v>
      </c>
      <c r="H28" s="115"/>
      <c r="I28" s="115">
        <v>2196</v>
      </c>
      <c r="J28" s="116"/>
      <c r="K28" s="117"/>
      <c r="L28" s="118"/>
      <c r="M28" s="118" t="s">
        <v>199</v>
      </c>
      <c r="N28" s="10"/>
      <c r="O28" s="10"/>
      <c r="P28" s="114"/>
      <c r="Q28" s="114" t="s">
        <v>381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HYPERLINK("https://sitonline.vs.ch/environnement/eaux_superficielles/fr/#/?locale=fr&amp;prelevement=SEN-951&amp;scale=4500","SEN-951")</f>
        <v>SEN-951</v>
      </c>
      <c r="C29" s="114"/>
      <c r="D29" s="114"/>
      <c r="E29" s="115">
        <v>2593580</v>
      </c>
      <c r="F29" s="115"/>
      <c r="G29" s="115">
        <v>1112355</v>
      </c>
      <c r="H29" s="115"/>
      <c r="I29" s="115">
        <v>2183</v>
      </c>
      <c r="J29" s="116"/>
      <c r="K29" s="117"/>
      <c r="L29" s="118"/>
      <c r="M29" s="118" t="s">
        <v>199</v>
      </c>
      <c r="N29" s="10"/>
      <c r="O29" s="10"/>
      <c r="P29" s="114"/>
      <c r="Q29" s="114" t="s">
        <v>381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HYPERLINK("https://sitonline.vs.ch/environnement/eaux_superficielles/fr/#/?locale=fr&amp;prelevement=SEN-952&amp;scale=4500","SEN-952")</f>
        <v>SEN-952</v>
      </c>
      <c r="C30" s="114"/>
      <c r="D30" s="114"/>
      <c r="E30" s="115">
        <v>2593680</v>
      </c>
      <c r="F30" s="115"/>
      <c r="G30" s="115">
        <v>1112395</v>
      </c>
      <c r="H30" s="115"/>
      <c r="I30" s="115">
        <v>2162</v>
      </c>
      <c r="J30" s="116"/>
      <c r="K30" s="117"/>
      <c r="L30" s="118"/>
      <c r="M30" s="118" t="s">
        <v>199</v>
      </c>
      <c r="N30" s="10"/>
      <c r="O30" s="10"/>
      <c r="P30" s="114"/>
      <c r="Q30" s="114" t="s">
        <v>381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HYPERLINK("https://sitonline.vs.ch/environnement/eaux_superficielles/fr/#/?locale=fr&amp;prelevement=SEN-953&amp;scale=4500","SEN-953")</f>
        <v>SEN-953</v>
      </c>
      <c r="C31" s="114"/>
      <c r="D31" s="114"/>
      <c r="E31" s="115">
        <v>2591790</v>
      </c>
      <c r="F31" s="115"/>
      <c r="G31" s="115">
        <v>1116950</v>
      </c>
      <c r="H31" s="115"/>
      <c r="I31" s="115">
        <v>775</v>
      </c>
      <c r="J31" s="116"/>
      <c r="K31" s="117"/>
      <c r="L31" s="118"/>
      <c r="M31" s="118" t="s">
        <v>199</v>
      </c>
      <c r="N31" s="10"/>
      <c r="O31" s="10"/>
      <c r="P31" s="114"/>
      <c r="Q31" s="114" t="s">
        <v>381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HYPERLINK("https://sitonline.vs.ch/environnement/eaux_superficielles/fr/#/?locale=fr&amp;prelevement=SEN-954&amp;scale=4500","SEN-954")</f>
        <v>SEN-954</v>
      </c>
      <c r="C32" s="114"/>
      <c r="D32" s="114"/>
      <c r="E32" s="115">
        <v>2590379</v>
      </c>
      <c r="F32" s="115"/>
      <c r="G32" s="115">
        <v>1111363</v>
      </c>
      <c r="H32" s="115"/>
      <c r="I32" s="115">
        <v>1558</v>
      </c>
      <c r="J32" s="116"/>
      <c r="K32" s="117"/>
      <c r="L32" s="118"/>
      <c r="M32" s="118" t="s">
        <v>199</v>
      </c>
      <c r="N32" s="10"/>
      <c r="O32" s="10"/>
      <c r="P32" s="114"/>
      <c r="Q32" s="114" t="s">
        <v>381</v>
      </c>
      <c r="R32" s="119"/>
      <c r="S32" s="119"/>
      <c r="T32" s="120"/>
      <c r="U32" s="121"/>
      <c r="V32" s="119"/>
      <c r="W32" s="119"/>
      <c r="X32" s="120"/>
      <c r="Y32" s="121"/>
      <c r="Z32" s="12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HYPERLINK("https://sitonline.vs.ch/environnement/eaux_superficielles/fr/#/?locale=fr&amp;prelevement=SEN-955&amp;scale=4500","SEN-955")</f>
        <v>SEN-955</v>
      </c>
      <c r="C33" s="114"/>
      <c r="D33" s="114"/>
      <c r="E33" s="115">
        <v>2590398</v>
      </c>
      <c r="F33" s="115"/>
      <c r="G33" s="115">
        <v>1111271</v>
      </c>
      <c r="H33" s="115"/>
      <c r="I33" s="115">
        <v>1556</v>
      </c>
      <c r="J33" s="116"/>
      <c r="K33" s="117"/>
      <c r="L33" s="118"/>
      <c r="M33" s="118" t="s">
        <v>199</v>
      </c>
      <c r="N33" s="10"/>
      <c r="O33" s="10"/>
      <c r="P33" s="114"/>
      <c r="Q33" s="114" t="s">
        <v>381</v>
      </c>
      <c r="R33" s="119"/>
      <c r="S33" s="119"/>
      <c r="T33" s="120"/>
      <c r="U33" s="121"/>
      <c r="V33" s="119"/>
      <c r="W33" s="119"/>
      <c r="X33" s="120"/>
      <c r="Y33" s="121"/>
      <c r="Z33" s="12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HYPERLINK("https://sitonline.vs.ch/environnement/eaux_superficielles/fr/#/?locale=fr&amp;prelevement=SEN-956&amp;scale=4500","SEN-956")</f>
        <v>SEN-956</v>
      </c>
      <c r="C34" s="114"/>
      <c r="D34" s="114"/>
      <c r="E34" s="115">
        <v>2590517</v>
      </c>
      <c r="F34" s="115"/>
      <c r="G34" s="115">
        <v>1110768</v>
      </c>
      <c r="H34" s="115"/>
      <c r="I34" s="115">
        <v>1562</v>
      </c>
      <c r="J34" s="116"/>
      <c r="K34" s="117"/>
      <c r="L34" s="118"/>
      <c r="M34" s="118" t="s">
        <v>199</v>
      </c>
      <c r="N34" s="10"/>
      <c r="O34" s="10"/>
      <c r="P34" s="114"/>
      <c r="Q34" s="114" t="s">
        <v>381</v>
      </c>
      <c r="R34" s="119"/>
      <c r="S34" s="119"/>
      <c r="T34" s="120"/>
      <c r="U34" s="121"/>
      <c r="V34" s="119"/>
      <c r="W34" s="119"/>
      <c r="X34" s="120"/>
      <c r="Y34" s="121"/>
      <c r="Z34" s="12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HYPERLINK("https://sitonline.vs.ch/environnement/eaux_superficielles/fr/#/?locale=fr&amp;prelevement=SEN-958&amp;scale=4500","SEN-958")</f>
        <v>SEN-958</v>
      </c>
      <c r="C35" s="114"/>
      <c r="D35" s="114"/>
      <c r="E35" s="115">
        <v>2589885</v>
      </c>
      <c r="F35" s="115"/>
      <c r="G35" s="115">
        <v>1113990</v>
      </c>
      <c r="H35" s="115"/>
      <c r="I35" s="115">
        <v>1485</v>
      </c>
      <c r="J35" s="116"/>
      <c r="K35" s="117"/>
      <c r="L35" s="118"/>
      <c r="M35" s="118" t="s">
        <v>199</v>
      </c>
      <c r="N35" s="10"/>
      <c r="O35" s="10"/>
      <c r="P35" s="114"/>
      <c r="Q35" s="114" t="s">
        <v>381</v>
      </c>
      <c r="R35" s="119"/>
      <c r="S35" s="119"/>
      <c r="T35" s="120"/>
      <c r="U35" s="121"/>
      <c r="V35" s="119"/>
      <c r="W35" s="119"/>
      <c r="X35" s="120"/>
      <c r="Y35" s="121"/>
      <c r="Z35" s="12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HYPERLINK("https://sitonline.vs.ch/environnement/eaux_superficielles/fr/#/?locale=fr&amp;prelevement=SEN-959&amp;scale=4500","SEN-959")</f>
        <v>SEN-959</v>
      </c>
      <c r="C36" s="114"/>
      <c r="D36" s="114"/>
      <c r="E36" s="115">
        <v>2591300</v>
      </c>
      <c r="F36" s="115"/>
      <c r="G36" s="115">
        <v>1113700</v>
      </c>
      <c r="H36" s="115"/>
      <c r="I36" s="115">
        <v>1118</v>
      </c>
      <c r="J36" s="116"/>
      <c r="K36" s="117"/>
      <c r="L36" s="118"/>
      <c r="M36" s="118" t="s">
        <v>199</v>
      </c>
      <c r="N36" s="10"/>
      <c r="O36" s="10"/>
      <c r="P36" s="114"/>
      <c r="Q36" s="114" t="s">
        <v>381</v>
      </c>
      <c r="R36" s="119"/>
      <c r="S36" s="119"/>
      <c r="T36" s="120"/>
      <c r="U36" s="121"/>
      <c r="V36" s="119"/>
      <c r="W36" s="119"/>
      <c r="X36" s="120"/>
      <c r="Y36" s="121"/>
      <c r="Z36" s="12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HYPERLINK("https://sitonline.vs.ch/environnement/eaux_superficielles/fr/#/?locale=fr&amp;prelevement=SEN-960&amp;scale=4500","SEN-960")</f>
        <v>SEN-960</v>
      </c>
      <c r="C37" s="114"/>
      <c r="D37" s="114"/>
      <c r="E37" s="115">
        <v>2591380</v>
      </c>
      <c r="F37" s="115"/>
      <c r="G37" s="115">
        <v>1113610</v>
      </c>
      <c r="H37" s="115"/>
      <c r="I37" s="115">
        <v>1147</v>
      </c>
      <c r="J37" s="116"/>
      <c r="K37" s="117"/>
      <c r="L37" s="118"/>
      <c r="M37" s="118" t="s">
        <v>199</v>
      </c>
      <c r="N37" s="10"/>
      <c r="O37" s="10"/>
      <c r="P37" s="114"/>
      <c r="Q37" s="114" t="s">
        <v>381</v>
      </c>
      <c r="R37" s="119"/>
      <c r="S37" s="119"/>
      <c r="T37" s="120"/>
      <c r="U37" s="121"/>
      <c r="V37" s="119"/>
      <c r="W37" s="119"/>
      <c r="X37" s="120"/>
      <c r="Y37" s="121"/>
      <c r="Z37" s="12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HYPERLINK("https://sitonline.vs.ch/environnement/eaux_superficielles/fr/#/?locale=fr&amp;prelevement=SEN-961&amp;scale=4500","SEN-961")</f>
        <v>SEN-961</v>
      </c>
      <c r="C38" s="114"/>
      <c r="D38" s="114"/>
      <c r="E38" s="115">
        <v>2589562</v>
      </c>
      <c r="F38" s="115"/>
      <c r="G38" s="115">
        <v>1113460</v>
      </c>
      <c r="H38" s="115"/>
      <c r="I38" s="115">
        <v>1598</v>
      </c>
      <c r="J38" s="116"/>
      <c r="K38" s="117"/>
      <c r="L38" s="118"/>
      <c r="M38" s="118" t="s">
        <v>199</v>
      </c>
      <c r="N38" s="10"/>
      <c r="O38" s="10"/>
      <c r="P38" s="114"/>
      <c r="Q38" s="114" t="s">
        <v>381</v>
      </c>
      <c r="R38" s="119"/>
      <c r="S38" s="119"/>
      <c r="T38" s="120"/>
      <c r="U38" s="121"/>
      <c r="V38" s="119"/>
      <c r="W38" s="119"/>
      <c r="X38" s="120"/>
      <c r="Y38" s="121"/>
      <c r="Z38" s="12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HYPERLINK("https://sitonline.vs.ch/environnement/eaux_superficielles/fr/#/?locale=fr&amp;prelevement=SEN-962&amp;scale=4500","SEN-962")</f>
        <v>SEN-962</v>
      </c>
      <c r="C39" s="114"/>
      <c r="D39" s="114"/>
      <c r="E39" s="115">
        <v>2589892</v>
      </c>
      <c r="F39" s="115"/>
      <c r="G39" s="115">
        <v>1113287</v>
      </c>
      <c r="H39" s="115"/>
      <c r="I39" s="115">
        <v>1494</v>
      </c>
      <c r="J39" s="116"/>
      <c r="K39" s="117"/>
      <c r="L39" s="118"/>
      <c r="M39" s="118" t="s">
        <v>199</v>
      </c>
      <c r="N39" s="10"/>
      <c r="O39" s="10"/>
      <c r="P39" s="114"/>
      <c r="Q39" s="114" t="s">
        <v>381</v>
      </c>
      <c r="R39" s="119"/>
      <c r="S39" s="119"/>
      <c r="T39" s="120"/>
      <c r="U39" s="121"/>
      <c r="V39" s="119"/>
      <c r="W39" s="119"/>
      <c r="X39" s="120"/>
      <c r="Y39" s="121"/>
      <c r="Z39" s="12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HYPERLINK("https://sitonline.vs.ch/environnement/eaux_superficielles/fr/#/?locale=fr&amp;prelevement=SEN-963&amp;scale=4500","SEN-963")</f>
        <v>SEN-963</v>
      </c>
      <c r="C40" s="114"/>
      <c r="D40" s="114"/>
      <c r="E40" s="115">
        <v>2590091</v>
      </c>
      <c r="F40" s="115"/>
      <c r="G40" s="115">
        <v>1113222</v>
      </c>
      <c r="H40" s="115"/>
      <c r="I40" s="115">
        <v>1429</v>
      </c>
      <c r="J40" s="116"/>
      <c r="K40" s="117"/>
      <c r="L40" s="118"/>
      <c r="M40" s="118" t="s">
        <v>199</v>
      </c>
      <c r="N40" s="10"/>
      <c r="O40" s="10"/>
      <c r="P40" s="114"/>
      <c r="Q40" s="114" t="s">
        <v>381</v>
      </c>
      <c r="R40" s="119"/>
      <c r="S40" s="119"/>
      <c r="T40" s="120"/>
      <c r="U40" s="121"/>
      <c r="V40" s="119"/>
      <c r="W40" s="119"/>
      <c r="X40" s="120"/>
      <c r="Y40" s="121"/>
      <c r="Z40" s="12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HYPERLINK("https://sitonline.vs.ch/environnement/eaux_superficielles/fr/#/?locale=fr&amp;prelevement=SEN-964&amp;scale=4500","SEN-964")</f>
        <v>SEN-964</v>
      </c>
      <c r="C41" s="114"/>
      <c r="D41" s="114"/>
      <c r="E41" s="115">
        <v>2589767</v>
      </c>
      <c r="F41" s="115"/>
      <c r="G41" s="115">
        <v>1111752</v>
      </c>
      <c r="H41" s="115"/>
      <c r="I41" s="115">
        <v>1851</v>
      </c>
      <c r="J41" s="116"/>
      <c r="K41" s="117"/>
      <c r="L41" s="118"/>
      <c r="M41" s="118" t="s">
        <v>199</v>
      </c>
      <c r="N41" s="10"/>
      <c r="O41" s="10"/>
      <c r="P41" s="114"/>
      <c r="Q41" s="114" t="s">
        <v>381</v>
      </c>
      <c r="R41" s="119"/>
      <c r="S41" s="119"/>
      <c r="T41" s="120"/>
      <c r="U41" s="121"/>
      <c r="V41" s="119"/>
      <c r="W41" s="119"/>
      <c r="X41" s="120"/>
      <c r="Y41" s="121"/>
      <c r="Z41" s="12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HYPERLINK("https://sitonline.vs.ch/environnement/eaux_superficielles/fr/#/?locale=fr&amp;prelevement=SEN-965&amp;scale=4500","SEN-965")</f>
        <v>SEN-965</v>
      </c>
      <c r="C42" s="114"/>
      <c r="D42" s="114"/>
      <c r="E42" s="115">
        <v>2589712</v>
      </c>
      <c r="F42" s="115"/>
      <c r="G42" s="115">
        <v>1109460</v>
      </c>
      <c r="H42" s="115"/>
      <c r="I42" s="115">
        <v>2096</v>
      </c>
      <c r="J42" s="116"/>
      <c r="K42" s="117"/>
      <c r="L42" s="118"/>
      <c r="M42" s="118" t="s">
        <v>199</v>
      </c>
      <c r="N42" s="10"/>
      <c r="O42" s="10"/>
      <c r="P42" s="114"/>
      <c r="Q42" s="114" t="s">
        <v>381</v>
      </c>
      <c r="R42" s="119"/>
      <c r="S42" s="119"/>
      <c r="T42" s="120"/>
      <c r="U42" s="121"/>
      <c r="V42" s="119"/>
      <c r="W42" s="119"/>
      <c r="X42" s="120"/>
      <c r="Y42" s="121"/>
      <c r="Z42" s="12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HYPERLINK("https://sitonline.vs.ch/environnement/eaux_superficielles/fr/#/?locale=fr&amp;prelevement=SEN-966&amp;scale=4500","SEN-966")</f>
        <v>SEN-966</v>
      </c>
      <c r="C43" s="114"/>
      <c r="D43" s="114"/>
      <c r="E43" s="115">
        <v>2588625</v>
      </c>
      <c r="F43" s="115"/>
      <c r="G43" s="115">
        <v>1113850</v>
      </c>
      <c r="H43" s="115"/>
      <c r="I43" s="115">
        <v>1493</v>
      </c>
      <c r="J43" s="116"/>
      <c r="K43" s="117"/>
      <c r="L43" s="118"/>
      <c r="M43" s="118" t="s">
        <v>199</v>
      </c>
      <c r="N43" s="10"/>
      <c r="O43" s="10"/>
      <c r="P43" s="114"/>
      <c r="Q43" s="114" t="s">
        <v>381</v>
      </c>
      <c r="R43" s="119"/>
      <c r="S43" s="119"/>
      <c r="T43" s="120"/>
      <c r="U43" s="121"/>
      <c r="V43" s="119"/>
      <c r="W43" s="119"/>
      <c r="X43" s="120"/>
      <c r="Y43" s="121"/>
      <c r="Z43" s="12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HYPERLINK("https://sitonline.vs.ch/environnement/eaux_superficielles/fr/#/?locale=fr&amp;prelevement=SEN-968&amp;scale=4500","SEN-968")</f>
        <v>SEN-968</v>
      </c>
      <c r="C44" s="114"/>
      <c r="D44" s="114"/>
      <c r="E44" s="115">
        <v>2587968</v>
      </c>
      <c r="F44" s="115"/>
      <c r="G44" s="115">
        <v>1113535</v>
      </c>
      <c r="H44" s="115"/>
      <c r="I44" s="115">
        <v>1608</v>
      </c>
      <c r="J44" s="116"/>
      <c r="K44" s="117"/>
      <c r="L44" s="118"/>
      <c r="M44" s="118" t="s">
        <v>199</v>
      </c>
      <c r="N44" s="10"/>
      <c r="O44" s="10"/>
      <c r="P44" s="114"/>
      <c r="Q44" s="114" t="s">
        <v>381</v>
      </c>
      <c r="R44" s="119"/>
      <c r="S44" s="119"/>
      <c r="T44" s="120"/>
      <c r="U44" s="121"/>
      <c r="V44" s="119"/>
      <c r="W44" s="119"/>
      <c r="X44" s="120"/>
      <c r="Y44" s="121"/>
      <c r="Z44" s="12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HYPERLINK("https://sitonline.vs.ch/environnement/eaux_superficielles/fr/#/?locale=fr&amp;prelevement=SEN-969&amp;scale=4500","SEN-969")</f>
        <v>SEN-969</v>
      </c>
      <c r="C45" s="114"/>
      <c r="D45" s="114"/>
      <c r="E45" s="115">
        <v>2587988</v>
      </c>
      <c r="F45" s="115"/>
      <c r="G45" s="115">
        <v>1113582</v>
      </c>
      <c r="H45" s="115"/>
      <c r="I45" s="115">
        <v>1592</v>
      </c>
      <c r="J45" s="116"/>
      <c r="K45" s="117"/>
      <c r="L45" s="118"/>
      <c r="M45" s="118" t="s">
        <v>199</v>
      </c>
      <c r="N45" s="10"/>
      <c r="O45" s="10"/>
      <c r="P45" s="114"/>
      <c r="Q45" s="114" t="s">
        <v>381</v>
      </c>
      <c r="R45" s="119"/>
      <c r="S45" s="119"/>
      <c r="T45" s="120"/>
      <c r="U45" s="121"/>
      <c r="V45" s="119"/>
      <c r="W45" s="119"/>
      <c r="X45" s="120"/>
      <c r="Y45" s="121"/>
      <c r="Z45" s="12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HYPERLINK("https://sitonline.vs.ch/environnement/eaux_superficielles/fr/#/?locale=fr&amp;prelevement=SEN-970&amp;scale=4500","SEN-970")</f>
        <v>SEN-970</v>
      </c>
      <c r="C46" s="114"/>
      <c r="D46" s="114"/>
      <c r="E46" s="115">
        <v>2588118</v>
      </c>
      <c r="F46" s="115"/>
      <c r="G46" s="115">
        <v>1113677</v>
      </c>
      <c r="H46" s="115"/>
      <c r="I46" s="115">
        <v>1557</v>
      </c>
      <c r="J46" s="116"/>
      <c r="K46" s="117"/>
      <c r="L46" s="118"/>
      <c r="M46" s="118" t="s">
        <v>199</v>
      </c>
      <c r="N46" s="10"/>
      <c r="O46" s="10"/>
      <c r="P46" s="114"/>
      <c r="Q46" s="114" t="s">
        <v>381</v>
      </c>
      <c r="R46" s="119"/>
      <c r="S46" s="119"/>
      <c r="T46" s="120"/>
      <c r="U46" s="121"/>
      <c r="V46" s="119"/>
      <c r="W46" s="119"/>
      <c r="X46" s="120"/>
      <c r="Y46" s="121"/>
      <c r="Z46" s="12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HYPERLINK("https://sitonline.vs.ch/environnement/eaux_superficielles/fr/#/?locale=fr&amp;prelevement=SEN-971&amp;scale=4500","SEN-971")</f>
        <v>SEN-971</v>
      </c>
      <c r="C47" s="114"/>
      <c r="D47" s="114"/>
      <c r="E47" s="115">
        <v>2587920</v>
      </c>
      <c r="F47" s="115"/>
      <c r="G47" s="115">
        <v>1112960</v>
      </c>
      <c r="H47" s="115"/>
      <c r="I47" s="115">
        <v>1796</v>
      </c>
      <c r="J47" s="116"/>
      <c r="K47" s="117"/>
      <c r="L47" s="118"/>
      <c r="M47" s="118" t="s">
        <v>199</v>
      </c>
      <c r="N47" s="10"/>
      <c r="O47" s="10"/>
      <c r="P47" s="114"/>
      <c r="Q47" s="114" t="s">
        <v>381</v>
      </c>
      <c r="R47" s="119"/>
      <c r="S47" s="119"/>
      <c r="T47" s="120"/>
      <c r="U47" s="121"/>
      <c r="V47" s="119"/>
      <c r="W47" s="119"/>
      <c r="X47" s="120"/>
      <c r="Y47" s="121"/>
      <c r="Z47" s="12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HYPERLINK("https://sitonline.vs.ch/environnement/eaux_superficielles/fr/#/?locale=fr&amp;prelevement=SEN-972&amp;scale=4500","SEN-972")</f>
        <v>SEN-972</v>
      </c>
      <c r="C48" s="114"/>
      <c r="D48" s="114"/>
      <c r="E48" s="115">
        <v>2588845</v>
      </c>
      <c r="F48" s="115"/>
      <c r="G48" s="115">
        <v>1113159</v>
      </c>
      <c r="H48" s="115"/>
      <c r="I48" s="115">
        <v>1784</v>
      </c>
      <c r="J48" s="116"/>
      <c r="K48" s="117"/>
      <c r="L48" s="118"/>
      <c r="M48" s="118" t="s">
        <v>199</v>
      </c>
      <c r="N48" s="10"/>
      <c r="O48" s="10"/>
      <c r="P48" s="114"/>
      <c r="Q48" s="114" t="s">
        <v>381</v>
      </c>
      <c r="R48" s="119"/>
      <c r="S48" s="119"/>
      <c r="T48" s="120"/>
      <c r="U48" s="121"/>
      <c r="V48" s="119"/>
      <c r="W48" s="119"/>
      <c r="X48" s="120"/>
      <c r="Y48" s="121"/>
      <c r="Z48" s="11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HYPERLINK("https://sitonline.vs.ch/environnement/eaux_superficielles/fr/#/?locale=fr&amp;prelevement=SEN-979&amp;scale=4500","SEN-979")</f>
        <v>SEN-979</v>
      </c>
      <c r="C49" s="114"/>
      <c r="D49" s="114"/>
      <c r="E49" s="115">
        <v>2587510</v>
      </c>
      <c r="F49" s="115"/>
      <c r="G49" s="115">
        <v>1114960</v>
      </c>
      <c r="H49" s="115"/>
      <c r="I49" s="115">
        <v>967</v>
      </c>
      <c r="J49" s="116"/>
      <c r="K49" s="117"/>
      <c r="L49" s="118"/>
      <c r="M49" s="118" t="s">
        <v>199</v>
      </c>
      <c r="N49" s="10"/>
      <c r="O49" s="10"/>
      <c r="P49" s="114"/>
      <c r="Q49" s="114" t="s">
        <v>381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HYPERLINK("https://sitonline.vs.ch/environnement/eaux_superficielles/fr/#/?locale=fr&amp;prelevement=SEN-980&amp;scale=4500","SEN-980")</f>
        <v>SEN-980</v>
      </c>
      <c r="C50" s="114"/>
      <c r="D50" s="114"/>
      <c r="E50" s="115">
        <v>2587027</v>
      </c>
      <c r="F50" s="115"/>
      <c r="G50" s="115">
        <v>1114525</v>
      </c>
      <c r="H50" s="115"/>
      <c r="I50" s="115">
        <v>1021</v>
      </c>
      <c r="J50" s="116"/>
      <c r="K50" s="117"/>
      <c r="L50" s="118"/>
      <c r="M50" s="118" t="s">
        <v>199</v>
      </c>
      <c r="N50" s="10"/>
      <c r="O50" s="10"/>
      <c r="P50" s="114"/>
      <c r="Q50" s="114" t="s">
        <v>381</v>
      </c>
      <c r="R50" s="119"/>
      <c r="S50" s="119"/>
      <c r="T50" s="120"/>
      <c r="U50" s="121"/>
      <c r="V50" s="119"/>
      <c r="W50" s="119"/>
      <c r="X50" s="120"/>
      <c r="Y50" s="121"/>
      <c r="Z50" s="11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HYPERLINK("https://sitonline.vs.ch/environnement/eaux_superficielles/fr/#/?locale=fr&amp;prelevement=SEN-981&amp;scale=4500","SEN-981")</f>
        <v>SEN-981</v>
      </c>
      <c r="C51" s="114"/>
      <c r="D51" s="114"/>
      <c r="E51" s="115">
        <v>2586728</v>
      </c>
      <c r="F51" s="115"/>
      <c r="G51" s="115">
        <v>1114804</v>
      </c>
      <c r="H51" s="115"/>
      <c r="I51" s="115">
        <v>829</v>
      </c>
      <c r="J51" s="116"/>
      <c r="K51" s="117"/>
      <c r="L51" s="118"/>
      <c r="M51" s="118" t="s">
        <v>199</v>
      </c>
      <c r="N51" s="10"/>
      <c r="O51" s="10"/>
      <c r="P51" s="114"/>
      <c r="Q51" s="114" t="s">
        <v>381</v>
      </c>
      <c r="R51" s="119"/>
      <c r="S51" s="119"/>
      <c r="T51" s="120"/>
      <c r="U51" s="121"/>
      <c r="V51" s="119"/>
      <c r="W51" s="119"/>
      <c r="X51" s="120"/>
      <c r="Y51" s="121"/>
      <c r="Z51" s="11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HYPERLINK("https://sitonline.vs.ch/environnement/eaux_superficielles/fr/#/?locale=fr&amp;prelevement=SEN-986&amp;scale=4500","SEN-986")</f>
        <v>SEN-986</v>
      </c>
      <c r="C52" s="114"/>
      <c r="D52" s="114"/>
      <c r="E52" s="115">
        <v>2586476</v>
      </c>
      <c r="F52" s="115"/>
      <c r="G52" s="115">
        <v>1115008</v>
      </c>
      <c r="H52" s="115"/>
      <c r="I52" s="115">
        <v>698</v>
      </c>
      <c r="J52" s="116"/>
      <c r="K52" s="117"/>
      <c r="L52" s="118"/>
      <c r="M52" s="118" t="s">
        <v>199</v>
      </c>
      <c r="N52" s="10"/>
      <c r="O52" s="10"/>
      <c r="P52" s="114"/>
      <c r="Q52" s="114" t="s">
        <v>381</v>
      </c>
      <c r="R52" s="119"/>
      <c r="S52" s="119"/>
      <c r="T52" s="120"/>
      <c r="U52" s="121"/>
      <c r="V52" s="119"/>
      <c r="W52" s="119"/>
      <c r="X52" s="120"/>
      <c r="Y52" s="121"/>
      <c r="Z52" s="11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52">
      <formula1>"Permanent,Temporaire"</formula1>
    </dataValidation>
    <dataValidation type="list" allowBlank="1" showInputMessage="1" showErrorMessage="1" sqref="P12:P52">
      <formula1>"Exploité,Non-exploité"</formula1>
    </dataValidation>
    <dataValidation type="list" allowBlank="1" showInputMessage="1" showErrorMessage="1" sqref="R12:R52">
      <formula1>"Autorisation,Concession,Autre"</formula1>
    </dataValidation>
    <dataValidation type="list" allowBlank="1" showInputMessage="1" showErrorMessage="1" sqref="W12:W52">
      <formula1>"Existant,Inexistant"</formula1>
    </dataValidation>
    <dataValidation type="list" allowBlank="1" showInputMessage="1" showErrorMessage="1" sqref="AB12:AB52">
      <formula1>"Dans un cours d'eau,Dans un plan d'eau (lac),Dans des eaux souterraines (source/nappe)"</formula1>
    </dataValidation>
    <dataValidation type="list" allowBlank="1" showInputMessage="1" showErrorMessage="1" sqref="AC12:AC52">
      <formula1>"Avec régulation,Sans régulation,Barrage,Pompage,Autre (à préciser)"</formula1>
    </dataValidation>
    <dataValidation type="list" allowBlank="1" showInputMessage="1" showErrorMessage="1" sqref="BK12:BK52 BP12:BP52 BU12:BU52 BZ12:BZ52">
      <formula1>"Oui,Non"</formula1>
    </dataValidation>
    <dataValidation type="list" allowBlank="1" showInputMessage="1" showErrorMessage="1" sqref="N12:N5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384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386</v>
      </c>
      <c r="M10" s="81" t="s">
        <v>232</v>
      </c>
      <c r="N10" s="70" t="s">
        <v>386</v>
      </c>
      <c r="O10" s="33" t="s">
        <v>290</v>
      </c>
      <c r="P10" s="70" t="s">
        <v>386</v>
      </c>
      <c r="Q10" s="83" t="s">
        <v>240</v>
      </c>
      <c r="R10" s="94" t="s">
        <v>386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386</v>
      </c>
      <c r="AC10" s="70" t="s">
        <v>386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386</v>
      </c>
      <c r="BL10" s="73" t="s">
        <v>271</v>
      </c>
      <c r="BM10" s="73" t="s">
        <v>387</v>
      </c>
      <c r="BN10" s="187"/>
      <c r="BO10" s="185"/>
      <c r="BP10" s="71" t="s">
        <v>386</v>
      </c>
      <c r="BQ10" s="73" t="s">
        <v>271</v>
      </c>
      <c r="BR10" s="73" t="s">
        <v>387</v>
      </c>
      <c r="BS10" s="187"/>
      <c r="BT10" s="185"/>
      <c r="BU10" s="71" t="s">
        <v>386</v>
      </c>
      <c r="BV10" s="73" t="s">
        <v>271</v>
      </c>
      <c r="BW10" s="73" t="s">
        <v>387</v>
      </c>
      <c r="BX10" s="187"/>
      <c r="BY10" s="185"/>
      <c r="BZ10" s="71" t="s">
        <v>386</v>
      </c>
      <c r="CA10" s="73" t="s">
        <v>271</v>
      </c>
      <c r="CB10" s="73" t="s">
        <v>387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HYPERLINK("https://sitonline.vs.ch/environnement/eaux_superficielles/fr/#/?locale=fr&amp;prelevement=SFH-91&amp;scale=4500","SFH-91")</f>
        <v>SFH-91</v>
      </c>
      <c r="C12" s="114"/>
      <c r="D12" s="114" t="s">
        <v>354</v>
      </c>
      <c r="E12" s="115">
        <v>2589520</v>
      </c>
      <c r="F12" s="115"/>
      <c r="G12" s="115">
        <v>1105830</v>
      </c>
      <c r="H12" s="115"/>
      <c r="I12" s="115">
        <v>2204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HYPERLINK("https://sitonline.vs.ch/environnement/eaux_superficielles/fr/#/?locale=fr&amp;prelevement=SFH-89&amp;scale=4500","SFH-89")</f>
        <v>SFH-89</v>
      </c>
      <c r="C13" s="114"/>
      <c r="D13" s="114" t="s">
        <v>357</v>
      </c>
      <c r="E13" s="115">
        <v>2592095</v>
      </c>
      <c r="F13" s="115"/>
      <c r="G13" s="115">
        <v>1105618</v>
      </c>
      <c r="H13" s="115"/>
      <c r="I13" s="115">
        <v>2301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HYPERLINK("https://sitonline.vs.ch/environnement/eaux_superficielles/fr/#/?locale=fr&amp;prelevement=SFH-90&amp;scale=4500","SFH-90")</f>
        <v>SFH-90</v>
      </c>
      <c r="C14" s="114"/>
      <c r="D14" s="114" t="s">
        <v>359</v>
      </c>
      <c r="E14" s="115">
        <v>2590997</v>
      </c>
      <c r="F14" s="115"/>
      <c r="G14" s="115">
        <v>1106768</v>
      </c>
      <c r="H14" s="115"/>
      <c r="I14" s="115">
        <v>2159</v>
      </c>
      <c r="J14" s="116"/>
      <c r="K14" s="117" t="s">
        <v>359</v>
      </c>
      <c r="L14" s="118"/>
      <c r="M14" s="118" t="s">
        <v>285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HYPERLINK("https://sitonline.vs.ch/environnement/eaux_superficielles/fr/#/?locale=fr&amp;prelevement=SEN-1307&amp;scale=4500","SEN-1307")</f>
        <v>SEN-1307</v>
      </c>
      <c r="C15" s="114"/>
      <c r="D15" s="114" t="s">
        <v>361</v>
      </c>
      <c r="E15" s="115">
        <v>2591090</v>
      </c>
      <c r="F15" s="115"/>
      <c r="G15" s="115">
        <v>1114458</v>
      </c>
      <c r="H15" s="115"/>
      <c r="I15" s="115">
        <v>960</v>
      </c>
      <c r="J15" s="116"/>
      <c r="K15" s="117" t="s">
        <v>358</v>
      </c>
      <c r="L15" s="118"/>
      <c r="M15" s="118" t="s">
        <v>286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HYPERLINK("https://sitonline.vs.ch/environnement/eaux_superficielles/fr/#/?locale=fr&amp;prelevement=SEN2-1228&amp;scale=4500","SEN2-1228")</f>
        <v>SEN2-1228</v>
      </c>
      <c r="C16" s="114"/>
      <c r="D16" s="114" t="s">
        <v>363</v>
      </c>
      <c r="E16" s="115">
        <v>2590630</v>
      </c>
      <c r="F16" s="115"/>
      <c r="G16" s="115">
        <v>1108150</v>
      </c>
      <c r="H16" s="115"/>
      <c r="I16" s="115">
        <v>1817</v>
      </c>
      <c r="J16" s="116"/>
      <c r="K16" s="117" t="s">
        <v>364</v>
      </c>
      <c r="L16" s="118"/>
      <c r="M16" s="118" t="s">
        <v>286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HYPERLINK("https://sitonline.vs.ch/environnement/eaux_superficielles/fr/#/?locale=fr&amp;prelevement=SEN2-1234&amp;scale=4500","SEN2-1234")</f>
        <v>SEN2-1234</v>
      </c>
      <c r="C17" s="114"/>
      <c r="D17" s="114" t="s">
        <v>366</v>
      </c>
      <c r="E17" s="115">
        <v>2590630</v>
      </c>
      <c r="F17" s="115"/>
      <c r="G17" s="115">
        <v>1108150</v>
      </c>
      <c r="H17" s="115"/>
      <c r="I17" s="115">
        <v>1840</v>
      </c>
      <c r="J17" s="116"/>
      <c r="K17" s="117" t="s">
        <v>364</v>
      </c>
      <c r="L17" s="118"/>
      <c r="M17" s="118" t="s">
        <v>286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HYPERLINK("https://sitonline.vs.ch/environnement/eaux_superficielles/fr/#/?locale=fr&amp;prelevement=SEN2-1240&amp;scale=4500","SEN2-1240")</f>
        <v>SEN2-1240</v>
      </c>
      <c r="C18" s="114"/>
      <c r="D18" s="114" t="s">
        <v>368</v>
      </c>
      <c r="E18" s="115">
        <v>2589740</v>
      </c>
      <c r="F18" s="115"/>
      <c r="G18" s="115">
        <v>1107712</v>
      </c>
      <c r="H18" s="115"/>
      <c r="I18" s="115">
        <v>2019</v>
      </c>
      <c r="J18" s="116"/>
      <c r="K18" s="117" t="s">
        <v>369</v>
      </c>
      <c r="L18" s="118"/>
      <c r="M18" s="118" t="s">
        <v>284</v>
      </c>
      <c r="N18" s="10"/>
      <c r="O18" s="10"/>
      <c r="P18" s="114"/>
      <c r="Q18" s="114" t="s">
        <v>370</v>
      </c>
      <c r="R18" s="119"/>
      <c r="S18" s="119"/>
      <c r="T18" s="120"/>
      <c r="U18" s="121"/>
      <c r="V18" s="119"/>
      <c r="W18" s="119" t="s">
        <v>277</v>
      </c>
      <c r="X18" s="120">
        <v>41855</v>
      </c>
      <c r="Y18" s="121">
        <v>20</v>
      </c>
      <c r="Z18" s="129" t="s">
        <v>383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HYPERLINK("https://sitonline.vs.ch/environnement/eaux_superficielles/fr/#/?locale=fr&amp;prelevement=SEN2-1241&amp;scale=4500","SEN2-1241")</f>
        <v>SEN2-1241</v>
      </c>
      <c r="C19" s="114"/>
      <c r="D19" s="114" t="s">
        <v>371</v>
      </c>
      <c r="E19" s="115">
        <v>2589830</v>
      </c>
      <c r="F19" s="115"/>
      <c r="G19" s="115">
        <v>1107470</v>
      </c>
      <c r="H19" s="115"/>
      <c r="I19" s="115">
        <v>2007</v>
      </c>
      <c r="J19" s="116"/>
      <c r="K19" s="117" t="s">
        <v>372</v>
      </c>
      <c r="L19" s="118"/>
      <c r="M19" s="118" t="s">
        <v>284</v>
      </c>
      <c r="N19" s="10"/>
      <c r="O19" s="10"/>
      <c r="P19" s="114"/>
      <c r="Q19" s="114" t="s">
        <v>373</v>
      </c>
      <c r="R19" s="119"/>
      <c r="S19" s="119"/>
      <c r="T19" s="120"/>
      <c r="U19" s="121"/>
      <c r="V19" s="119"/>
      <c r="W19" s="119" t="s">
        <v>277</v>
      </c>
      <c r="X19" s="120">
        <v>41855</v>
      </c>
      <c r="Y19" s="121">
        <v>20</v>
      </c>
      <c r="Z19" s="129" t="s">
        <v>383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HYPERLINK("https://sitonline.vs.ch/environnement/eaux_superficielles/fr/#/?locale=fr&amp;prelevement=SEN-653&amp;scale=4500","SEN-653")</f>
        <v>SEN-653</v>
      </c>
      <c r="C20" s="114"/>
      <c r="D20" s="114" t="s">
        <v>374</v>
      </c>
      <c r="E20" s="115">
        <v>2592328</v>
      </c>
      <c r="F20" s="115"/>
      <c r="G20" s="115">
        <v>1105175</v>
      </c>
      <c r="H20" s="115"/>
      <c r="I20" s="115">
        <v>2370</v>
      </c>
      <c r="J20" s="116"/>
      <c r="K20" s="117" t="s">
        <v>358</v>
      </c>
      <c r="L20" s="118"/>
      <c r="M20" s="118" t="s">
        <v>286</v>
      </c>
      <c r="N20" s="10"/>
      <c r="O20" s="10"/>
      <c r="P20" s="114"/>
      <c r="Q20" s="114"/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HYPERLINK("https://sitonline.vs.ch/environnement/eaux_superficielles/fr/#/?locale=fr&amp;prelevement=SEN-654&amp;scale=4500","SEN-654")</f>
        <v>SEN-654</v>
      </c>
      <c r="C21" s="114"/>
      <c r="D21" s="114" t="s">
        <v>375</v>
      </c>
      <c r="E21" s="115">
        <v>2590613</v>
      </c>
      <c r="F21" s="115"/>
      <c r="G21" s="115">
        <v>1111015</v>
      </c>
      <c r="H21" s="115"/>
      <c r="I21" s="115">
        <v>1490</v>
      </c>
      <c r="J21" s="116"/>
      <c r="K21" s="117" t="s">
        <v>358</v>
      </c>
      <c r="L21" s="118"/>
      <c r="M21" s="118" t="s">
        <v>286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2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HYPERLINK("https://sitonline.vs.ch/environnement/eaux_superficielles/fr/#/?locale=fr&amp;prelevement=SEN-655&amp;scale=4500","SEN-655")</f>
        <v>SEN-655</v>
      </c>
      <c r="C22" s="114"/>
      <c r="D22" s="114" t="s">
        <v>376</v>
      </c>
      <c r="E22" s="115">
        <v>2590900</v>
      </c>
      <c r="F22" s="115"/>
      <c r="G22" s="115">
        <v>1113160</v>
      </c>
      <c r="H22" s="115"/>
      <c r="I22" s="115">
        <v>1210</v>
      </c>
      <c r="J22" s="116"/>
      <c r="K22" s="117" t="s">
        <v>358</v>
      </c>
      <c r="L22" s="118"/>
      <c r="M22" s="118" t="s">
        <v>286</v>
      </c>
      <c r="N22" s="10"/>
      <c r="O22" s="10"/>
      <c r="P22" s="114"/>
      <c r="Q22" s="114" t="s">
        <v>362</v>
      </c>
      <c r="R22" s="119"/>
      <c r="S22" s="119"/>
      <c r="T22" s="120"/>
      <c r="U22" s="121"/>
      <c r="V22" s="119"/>
      <c r="W22" s="119" t="s">
        <v>277</v>
      </c>
      <c r="X22" s="120">
        <v>39051</v>
      </c>
      <c r="Y22" s="121">
        <v>50</v>
      </c>
      <c r="Z22" s="129" t="s">
        <v>383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HYPERLINK("https://sitonline.vs.ch/environnement/eaux_superficielles/fr/#/?locale=fr&amp;prelevement=SEN-656&amp;scale=4500","SEN-656")</f>
        <v>SEN-656</v>
      </c>
      <c r="C23" s="114"/>
      <c r="D23" s="114" t="s">
        <v>377</v>
      </c>
      <c r="E23" s="115">
        <v>2590925</v>
      </c>
      <c r="F23" s="115"/>
      <c r="G23" s="115">
        <v>1115135</v>
      </c>
      <c r="H23" s="115"/>
      <c r="I23" s="115">
        <v>950</v>
      </c>
      <c r="J23" s="116"/>
      <c r="K23" s="117" t="s">
        <v>358</v>
      </c>
      <c r="L23" s="118"/>
      <c r="M23" s="118" t="s">
        <v>286</v>
      </c>
      <c r="N23" s="10"/>
      <c r="O23" s="10"/>
      <c r="P23" s="114"/>
      <c r="Q23" s="114" t="s">
        <v>362</v>
      </c>
      <c r="R23" s="119"/>
      <c r="S23" s="119"/>
      <c r="T23" s="120"/>
      <c r="U23" s="121"/>
      <c r="V23" s="119"/>
      <c r="W23" s="119" t="s">
        <v>277</v>
      </c>
      <c r="X23" s="120">
        <v>39864</v>
      </c>
      <c r="Y23" s="121">
        <v>50</v>
      </c>
      <c r="Z23" s="129" t="s">
        <v>383</v>
      </c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HYPERLINK("https://sitonline.vs.ch/environnement/eaux_superficielles/fr/#/?locale=fr&amp;prelevement=SEN-658&amp;scale=4500","SEN-658")</f>
        <v>SEN-658</v>
      </c>
      <c r="C24" s="114"/>
      <c r="D24" s="114" t="s">
        <v>378</v>
      </c>
      <c r="E24" s="115">
        <v>2590680</v>
      </c>
      <c r="F24" s="115"/>
      <c r="G24" s="115">
        <v>1111730</v>
      </c>
      <c r="H24" s="115"/>
      <c r="I24" s="115">
        <v>1390</v>
      </c>
      <c r="J24" s="116"/>
      <c r="K24" s="117" t="s">
        <v>358</v>
      </c>
      <c r="L24" s="118"/>
      <c r="M24" s="118" t="s">
        <v>286</v>
      </c>
      <c r="N24" s="10"/>
      <c r="O24" s="10"/>
      <c r="P24" s="114"/>
      <c r="Q24" s="114" t="s">
        <v>362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HYPERLINK("https://sitonline.vs.ch/environnement/eaux_superficielles/fr/#/?locale=fr&amp;prelevement=SEN-660&amp;scale=4500","SEN-660")</f>
        <v>SEN-660</v>
      </c>
      <c r="C25" s="114"/>
      <c r="D25" s="114" t="s">
        <v>379</v>
      </c>
      <c r="E25" s="115">
        <v>2590620</v>
      </c>
      <c r="F25" s="115"/>
      <c r="G25" s="115">
        <v>1111360</v>
      </c>
      <c r="H25" s="115"/>
      <c r="I25" s="115">
        <v>1440</v>
      </c>
      <c r="J25" s="116"/>
      <c r="K25" s="117" t="s">
        <v>358</v>
      </c>
      <c r="L25" s="118"/>
      <c r="M25" s="118" t="s">
        <v>286</v>
      </c>
      <c r="N25" s="10"/>
      <c r="O25" s="10"/>
      <c r="P25" s="114"/>
      <c r="Q25" s="114" t="s">
        <v>362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HYPERLINK("https://sitonline.vs.ch/environnement/eaux_superficielles/fr/#/?locale=fr&amp;prelevement=SEN-662&amp;scale=4500","SEN-662")</f>
        <v>SEN-662</v>
      </c>
      <c r="C26" s="114"/>
      <c r="D26" s="114" t="s">
        <v>380</v>
      </c>
      <c r="E26" s="115">
        <v>2590630</v>
      </c>
      <c r="F26" s="115"/>
      <c r="G26" s="115">
        <v>1110260</v>
      </c>
      <c r="H26" s="115"/>
      <c r="I26" s="115">
        <v>1560</v>
      </c>
      <c r="J26" s="116"/>
      <c r="K26" s="117" t="s">
        <v>358</v>
      </c>
      <c r="L26" s="118"/>
      <c r="M26" s="118" t="s">
        <v>286</v>
      </c>
      <c r="N26" s="10"/>
      <c r="O26" s="10"/>
      <c r="P26" s="114"/>
      <c r="Q26" s="114" t="s">
        <v>362</v>
      </c>
      <c r="R26" s="119"/>
      <c r="S26" s="119"/>
      <c r="T26" s="120"/>
      <c r="U26" s="121"/>
      <c r="V26" s="119"/>
      <c r="W26" s="119" t="s">
        <v>277</v>
      </c>
      <c r="X26" s="120">
        <v>39595</v>
      </c>
      <c r="Y26" s="121">
        <v>50</v>
      </c>
      <c r="Z26" s="129" t="s">
        <v>383</v>
      </c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HYPERLINK("https://sitonline.vs.ch/environnement/eaux_superficielles/fr/#/?locale=fr&amp;prelevement=SEN-947&amp;scale=4500","SEN-947")</f>
        <v>SEN-947</v>
      </c>
      <c r="C27" s="114"/>
      <c r="D27" s="114"/>
      <c r="E27" s="115">
        <v>2593770</v>
      </c>
      <c r="F27" s="115"/>
      <c r="G27" s="115">
        <v>1112420</v>
      </c>
      <c r="H27" s="115"/>
      <c r="I27" s="115">
        <v>2160</v>
      </c>
      <c r="J27" s="116"/>
      <c r="K27" s="117"/>
      <c r="L27" s="118"/>
      <c r="M27" s="118" t="s">
        <v>284</v>
      </c>
      <c r="N27" s="10"/>
      <c r="O27" s="10"/>
      <c r="P27" s="114"/>
      <c r="Q27" s="114" t="s">
        <v>381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HYPERLINK("https://sitonline.vs.ch/environnement/eaux_superficielles/fr/#/?locale=fr&amp;prelevement=SEN-950&amp;scale=4500","SEN-950")</f>
        <v>SEN-950</v>
      </c>
      <c r="C28" s="114"/>
      <c r="D28" s="114"/>
      <c r="E28" s="115">
        <v>2593565</v>
      </c>
      <c r="F28" s="115"/>
      <c r="G28" s="115">
        <v>1112320</v>
      </c>
      <c r="H28" s="115"/>
      <c r="I28" s="115">
        <v>2196</v>
      </c>
      <c r="J28" s="116"/>
      <c r="K28" s="117"/>
      <c r="L28" s="118"/>
      <c r="M28" s="118" t="s">
        <v>284</v>
      </c>
      <c r="N28" s="10"/>
      <c r="O28" s="10"/>
      <c r="P28" s="114"/>
      <c r="Q28" s="114" t="s">
        <v>381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HYPERLINK("https://sitonline.vs.ch/environnement/eaux_superficielles/fr/#/?locale=fr&amp;prelevement=SEN-951&amp;scale=4500","SEN-951")</f>
        <v>SEN-951</v>
      </c>
      <c r="C29" s="114"/>
      <c r="D29" s="114"/>
      <c r="E29" s="115">
        <v>2593580</v>
      </c>
      <c r="F29" s="115"/>
      <c r="G29" s="115">
        <v>1112355</v>
      </c>
      <c r="H29" s="115"/>
      <c r="I29" s="115">
        <v>2183</v>
      </c>
      <c r="J29" s="116"/>
      <c r="K29" s="117"/>
      <c r="L29" s="118"/>
      <c r="M29" s="118" t="s">
        <v>284</v>
      </c>
      <c r="N29" s="10"/>
      <c r="O29" s="10"/>
      <c r="P29" s="114"/>
      <c r="Q29" s="114" t="s">
        <v>381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HYPERLINK("https://sitonline.vs.ch/environnement/eaux_superficielles/fr/#/?locale=fr&amp;prelevement=SEN-952&amp;scale=4500","SEN-952")</f>
        <v>SEN-952</v>
      </c>
      <c r="C30" s="114"/>
      <c r="D30" s="114"/>
      <c r="E30" s="115">
        <v>2593680</v>
      </c>
      <c r="F30" s="115"/>
      <c r="G30" s="115">
        <v>1112395</v>
      </c>
      <c r="H30" s="115"/>
      <c r="I30" s="115">
        <v>2162</v>
      </c>
      <c r="J30" s="116"/>
      <c r="K30" s="117"/>
      <c r="L30" s="118"/>
      <c r="M30" s="118" t="s">
        <v>284</v>
      </c>
      <c r="N30" s="10"/>
      <c r="O30" s="10"/>
      <c r="P30" s="114"/>
      <c r="Q30" s="114" t="s">
        <v>381</v>
      </c>
      <c r="R30" s="119"/>
      <c r="S30" s="119"/>
      <c r="T30" s="120"/>
      <c r="U30" s="121"/>
      <c r="V30" s="119"/>
      <c r="W30" s="119"/>
      <c r="X30" s="120"/>
      <c r="Y30" s="121"/>
      <c r="Z30" s="12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HYPERLINK("https://sitonline.vs.ch/environnement/eaux_superficielles/fr/#/?locale=fr&amp;prelevement=SEN-953&amp;scale=4500","SEN-953")</f>
        <v>SEN-953</v>
      </c>
      <c r="C31" s="114"/>
      <c r="D31" s="114"/>
      <c r="E31" s="115">
        <v>2591790</v>
      </c>
      <c r="F31" s="115"/>
      <c r="G31" s="115">
        <v>1116950</v>
      </c>
      <c r="H31" s="115"/>
      <c r="I31" s="115">
        <v>775</v>
      </c>
      <c r="J31" s="116"/>
      <c r="K31" s="117"/>
      <c r="L31" s="118"/>
      <c r="M31" s="118" t="s">
        <v>284</v>
      </c>
      <c r="N31" s="10"/>
      <c r="O31" s="10"/>
      <c r="P31" s="114"/>
      <c r="Q31" s="114" t="s">
        <v>381</v>
      </c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HYPERLINK("https://sitonline.vs.ch/environnement/eaux_superficielles/fr/#/?locale=fr&amp;prelevement=SEN-954&amp;scale=4500","SEN-954")</f>
        <v>SEN-954</v>
      </c>
      <c r="C32" s="114"/>
      <c r="D32" s="114"/>
      <c r="E32" s="115">
        <v>2590379</v>
      </c>
      <c r="F32" s="115"/>
      <c r="G32" s="115">
        <v>1111363</v>
      </c>
      <c r="H32" s="115"/>
      <c r="I32" s="115">
        <v>1558</v>
      </c>
      <c r="J32" s="116"/>
      <c r="K32" s="117"/>
      <c r="L32" s="118"/>
      <c r="M32" s="118" t="s">
        <v>284</v>
      </c>
      <c r="N32" s="10"/>
      <c r="O32" s="10"/>
      <c r="P32" s="114"/>
      <c r="Q32" s="114" t="s">
        <v>381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HYPERLINK("https://sitonline.vs.ch/environnement/eaux_superficielles/fr/#/?locale=fr&amp;prelevement=SEN-955&amp;scale=4500","SEN-955")</f>
        <v>SEN-955</v>
      </c>
      <c r="C33" s="114"/>
      <c r="D33" s="114"/>
      <c r="E33" s="115">
        <v>2590398</v>
      </c>
      <c r="F33" s="115"/>
      <c r="G33" s="115">
        <v>1111271</v>
      </c>
      <c r="H33" s="115"/>
      <c r="I33" s="115">
        <v>1556</v>
      </c>
      <c r="J33" s="116"/>
      <c r="K33" s="117"/>
      <c r="L33" s="118"/>
      <c r="M33" s="118" t="s">
        <v>284</v>
      </c>
      <c r="N33" s="10"/>
      <c r="O33" s="10"/>
      <c r="P33" s="114"/>
      <c r="Q33" s="114" t="s">
        <v>381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HYPERLINK("https://sitonline.vs.ch/environnement/eaux_superficielles/fr/#/?locale=fr&amp;prelevement=SEN-956&amp;scale=4500","SEN-956")</f>
        <v>SEN-956</v>
      </c>
      <c r="C34" s="114"/>
      <c r="D34" s="114"/>
      <c r="E34" s="115">
        <v>2590517</v>
      </c>
      <c r="F34" s="115"/>
      <c r="G34" s="115">
        <v>1110768</v>
      </c>
      <c r="H34" s="115"/>
      <c r="I34" s="115">
        <v>1562</v>
      </c>
      <c r="J34" s="116"/>
      <c r="K34" s="117"/>
      <c r="L34" s="118"/>
      <c r="M34" s="118" t="s">
        <v>284</v>
      </c>
      <c r="N34" s="10"/>
      <c r="O34" s="10"/>
      <c r="P34" s="114"/>
      <c r="Q34" s="114" t="s">
        <v>381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HYPERLINK("https://sitonline.vs.ch/environnement/eaux_superficielles/fr/#/?locale=fr&amp;prelevement=SEN-958&amp;scale=4500","SEN-958")</f>
        <v>SEN-958</v>
      </c>
      <c r="C35" s="114"/>
      <c r="D35" s="114"/>
      <c r="E35" s="115">
        <v>2589885</v>
      </c>
      <c r="F35" s="115"/>
      <c r="G35" s="115">
        <v>1113990</v>
      </c>
      <c r="H35" s="115"/>
      <c r="I35" s="115">
        <v>1485</v>
      </c>
      <c r="J35" s="116"/>
      <c r="K35" s="117"/>
      <c r="L35" s="118"/>
      <c r="M35" s="118" t="s">
        <v>284</v>
      </c>
      <c r="N35" s="10"/>
      <c r="O35" s="10"/>
      <c r="P35" s="114"/>
      <c r="Q35" s="114" t="s">
        <v>381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HYPERLINK("https://sitonline.vs.ch/environnement/eaux_superficielles/fr/#/?locale=fr&amp;prelevement=SEN-959&amp;scale=4500","SEN-959")</f>
        <v>SEN-959</v>
      </c>
      <c r="C36" s="114"/>
      <c r="D36" s="114"/>
      <c r="E36" s="115">
        <v>2591300</v>
      </c>
      <c r="F36" s="115"/>
      <c r="G36" s="115">
        <v>1113700</v>
      </c>
      <c r="H36" s="115"/>
      <c r="I36" s="115">
        <v>1118</v>
      </c>
      <c r="J36" s="116"/>
      <c r="K36" s="117"/>
      <c r="L36" s="118"/>
      <c r="M36" s="118" t="s">
        <v>284</v>
      </c>
      <c r="N36" s="10"/>
      <c r="O36" s="10"/>
      <c r="P36" s="114"/>
      <c r="Q36" s="114" t="s">
        <v>381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HYPERLINK("https://sitonline.vs.ch/environnement/eaux_superficielles/fr/#/?locale=fr&amp;prelevement=SEN-960&amp;scale=4500","SEN-960")</f>
        <v>SEN-960</v>
      </c>
      <c r="C37" s="114"/>
      <c r="D37" s="114"/>
      <c r="E37" s="115">
        <v>2591380</v>
      </c>
      <c r="F37" s="115"/>
      <c r="G37" s="115">
        <v>1113610</v>
      </c>
      <c r="H37" s="115"/>
      <c r="I37" s="115">
        <v>1147</v>
      </c>
      <c r="J37" s="116"/>
      <c r="K37" s="117"/>
      <c r="L37" s="118"/>
      <c r="M37" s="118" t="s">
        <v>284</v>
      </c>
      <c r="N37" s="10"/>
      <c r="O37" s="10"/>
      <c r="P37" s="114"/>
      <c r="Q37" s="114" t="s">
        <v>381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HYPERLINK("https://sitonline.vs.ch/environnement/eaux_superficielles/fr/#/?locale=fr&amp;prelevement=SEN-961&amp;scale=4500","SEN-961")</f>
        <v>SEN-961</v>
      </c>
      <c r="C38" s="114"/>
      <c r="D38" s="114"/>
      <c r="E38" s="115">
        <v>2589562</v>
      </c>
      <c r="F38" s="115"/>
      <c r="G38" s="115">
        <v>1113460</v>
      </c>
      <c r="H38" s="115"/>
      <c r="I38" s="115">
        <v>1598</v>
      </c>
      <c r="J38" s="116"/>
      <c r="K38" s="117"/>
      <c r="L38" s="118"/>
      <c r="M38" s="118" t="s">
        <v>284</v>
      </c>
      <c r="N38" s="10"/>
      <c r="O38" s="10"/>
      <c r="P38" s="114"/>
      <c r="Q38" s="114" t="s">
        <v>381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HYPERLINK("https://sitonline.vs.ch/environnement/eaux_superficielles/fr/#/?locale=fr&amp;prelevement=SEN-962&amp;scale=4500","SEN-962")</f>
        <v>SEN-962</v>
      </c>
      <c r="C39" s="114"/>
      <c r="D39" s="114"/>
      <c r="E39" s="115">
        <v>2589892</v>
      </c>
      <c r="F39" s="115"/>
      <c r="G39" s="115">
        <v>1113287</v>
      </c>
      <c r="H39" s="115"/>
      <c r="I39" s="115">
        <v>1494</v>
      </c>
      <c r="J39" s="116"/>
      <c r="K39" s="117"/>
      <c r="L39" s="118"/>
      <c r="M39" s="118" t="s">
        <v>284</v>
      </c>
      <c r="N39" s="10"/>
      <c r="O39" s="10"/>
      <c r="P39" s="114"/>
      <c r="Q39" s="114" t="s">
        <v>381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HYPERLINK("https://sitonline.vs.ch/environnement/eaux_superficielles/fr/#/?locale=fr&amp;prelevement=SEN-963&amp;scale=4500","SEN-963")</f>
        <v>SEN-963</v>
      </c>
      <c r="C40" s="114"/>
      <c r="D40" s="114"/>
      <c r="E40" s="115">
        <v>2590091</v>
      </c>
      <c r="F40" s="115"/>
      <c r="G40" s="115">
        <v>1113222</v>
      </c>
      <c r="H40" s="115"/>
      <c r="I40" s="115">
        <v>1429</v>
      </c>
      <c r="J40" s="116"/>
      <c r="K40" s="117"/>
      <c r="L40" s="118"/>
      <c r="M40" s="118" t="s">
        <v>284</v>
      </c>
      <c r="N40" s="10"/>
      <c r="O40" s="10"/>
      <c r="P40" s="114"/>
      <c r="Q40" s="114" t="s">
        <v>381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HYPERLINK("https://sitonline.vs.ch/environnement/eaux_superficielles/fr/#/?locale=fr&amp;prelevement=SEN-964&amp;scale=4500","SEN-964")</f>
        <v>SEN-964</v>
      </c>
      <c r="C41" s="114"/>
      <c r="D41" s="114"/>
      <c r="E41" s="115">
        <v>2589767</v>
      </c>
      <c r="F41" s="115"/>
      <c r="G41" s="115">
        <v>1111752</v>
      </c>
      <c r="H41" s="115"/>
      <c r="I41" s="115">
        <v>1851</v>
      </c>
      <c r="J41" s="116"/>
      <c r="K41" s="117"/>
      <c r="L41" s="118"/>
      <c r="M41" s="118" t="s">
        <v>284</v>
      </c>
      <c r="N41" s="10"/>
      <c r="O41" s="10"/>
      <c r="P41" s="114"/>
      <c r="Q41" s="114" t="s">
        <v>381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HYPERLINK("https://sitonline.vs.ch/environnement/eaux_superficielles/fr/#/?locale=fr&amp;prelevement=SEN-965&amp;scale=4500","SEN-965")</f>
        <v>SEN-965</v>
      </c>
      <c r="C42" s="114"/>
      <c r="D42" s="114"/>
      <c r="E42" s="115">
        <v>2589712</v>
      </c>
      <c r="F42" s="115"/>
      <c r="G42" s="115">
        <v>1109460</v>
      </c>
      <c r="H42" s="115"/>
      <c r="I42" s="115">
        <v>2096</v>
      </c>
      <c r="J42" s="116"/>
      <c r="K42" s="117"/>
      <c r="L42" s="118"/>
      <c r="M42" s="118" t="s">
        <v>284</v>
      </c>
      <c r="N42" s="10"/>
      <c r="O42" s="10"/>
      <c r="P42" s="114"/>
      <c r="Q42" s="114" t="s">
        <v>381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HYPERLINK("https://sitonline.vs.ch/environnement/eaux_superficielles/fr/#/?locale=fr&amp;prelevement=SEN-966&amp;scale=4500","SEN-966")</f>
        <v>SEN-966</v>
      </c>
      <c r="C43" s="114"/>
      <c r="D43" s="114"/>
      <c r="E43" s="115">
        <v>2588625</v>
      </c>
      <c r="F43" s="115"/>
      <c r="G43" s="115">
        <v>1113850</v>
      </c>
      <c r="H43" s="115"/>
      <c r="I43" s="115">
        <v>1493</v>
      </c>
      <c r="J43" s="116"/>
      <c r="K43" s="117"/>
      <c r="L43" s="118"/>
      <c r="M43" s="118" t="s">
        <v>284</v>
      </c>
      <c r="N43" s="10"/>
      <c r="O43" s="10"/>
      <c r="P43" s="114"/>
      <c r="Q43" s="114" t="s">
        <v>381</v>
      </c>
      <c r="R43" s="119"/>
      <c r="S43" s="119"/>
      <c r="T43" s="120"/>
      <c r="U43" s="121"/>
      <c r="V43" s="119"/>
      <c r="W43" s="119"/>
      <c r="X43" s="120"/>
      <c r="Y43" s="121"/>
      <c r="Z43" s="11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HYPERLINK("https://sitonline.vs.ch/environnement/eaux_superficielles/fr/#/?locale=fr&amp;prelevement=SEN-968&amp;scale=4500","SEN-968")</f>
        <v>SEN-968</v>
      </c>
      <c r="C44" s="114"/>
      <c r="D44" s="114"/>
      <c r="E44" s="115">
        <v>2587968</v>
      </c>
      <c r="F44" s="115"/>
      <c r="G44" s="115">
        <v>1113535</v>
      </c>
      <c r="H44" s="115"/>
      <c r="I44" s="115">
        <v>1608</v>
      </c>
      <c r="J44" s="116"/>
      <c r="K44" s="117"/>
      <c r="L44" s="118"/>
      <c r="M44" s="118" t="s">
        <v>284</v>
      </c>
      <c r="N44" s="10"/>
      <c r="O44" s="10"/>
      <c r="P44" s="114"/>
      <c r="Q44" s="114" t="s">
        <v>381</v>
      </c>
      <c r="R44" s="119"/>
      <c r="S44" s="119"/>
      <c r="T44" s="120"/>
      <c r="U44" s="121"/>
      <c r="V44" s="119"/>
      <c r="W44" s="119"/>
      <c r="X44" s="120"/>
      <c r="Y44" s="121"/>
      <c r="Z44" s="11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HYPERLINK("https://sitonline.vs.ch/environnement/eaux_superficielles/fr/#/?locale=fr&amp;prelevement=SEN-969&amp;scale=4500","SEN-969")</f>
        <v>SEN-969</v>
      </c>
      <c r="C45" s="114"/>
      <c r="D45" s="114"/>
      <c r="E45" s="115">
        <v>2587988</v>
      </c>
      <c r="F45" s="115"/>
      <c r="G45" s="115">
        <v>1113582</v>
      </c>
      <c r="H45" s="115"/>
      <c r="I45" s="115">
        <v>1592</v>
      </c>
      <c r="J45" s="116"/>
      <c r="K45" s="117"/>
      <c r="L45" s="118"/>
      <c r="M45" s="118" t="s">
        <v>284</v>
      </c>
      <c r="N45" s="10"/>
      <c r="O45" s="10"/>
      <c r="P45" s="114"/>
      <c r="Q45" s="114" t="s">
        <v>381</v>
      </c>
      <c r="R45" s="119"/>
      <c r="S45" s="119"/>
      <c r="T45" s="120"/>
      <c r="U45" s="121"/>
      <c r="V45" s="119"/>
      <c r="W45" s="119"/>
      <c r="X45" s="120"/>
      <c r="Y45" s="121"/>
      <c r="Z45" s="11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113">
        <v>35</v>
      </c>
      <c r="B46" s="126" t="str">
        <f>HYPERLINK("https://sitonline.vs.ch/environnement/eaux_superficielles/fr/#/?locale=fr&amp;prelevement=SEN-970&amp;scale=4500","SEN-970")</f>
        <v>SEN-970</v>
      </c>
      <c r="C46" s="114"/>
      <c r="D46" s="114"/>
      <c r="E46" s="115">
        <v>2588118</v>
      </c>
      <c r="F46" s="115"/>
      <c r="G46" s="115">
        <v>1113677</v>
      </c>
      <c r="H46" s="115"/>
      <c r="I46" s="115">
        <v>1557</v>
      </c>
      <c r="J46" s="116"/>
      <c r="K46" s="117"/>
      <c r="L46" s="118"/>
      <c r="M46" s="118" t="s">
        <v>284</v>
      </c>
      <c r="N46" s="10"/>
      <c r="O46" s="10"/>
      <c r="P46" s="114"/>
      <c r="Q46" s="114" t="s">
        <v>381</v>
      </c>
      <c r="R46" s="119"/>
      <c r="S46" s="119"/>
      <c r="T46" s="120"/>
      <c r="U46" s="121"/>
      <c r="V46" s="119"/>
      <c r="W46" s="119"/>
      <c r="X46" s="120"/>
      <c r="Y46" s="121"/>
      <c r="Z46" s="119"/>
      <c r="AA46" s="122"/>
      <c r="AB46" s="114"/>
      <c r="AC46" s="114"/>
      <c r="AD46" s="114"/>
      <c r="AE46" s="114"/>
      <c r="AF46" s="114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4"/>
      <c r="BF46" s="124"/>
      <c r="BG46" s="123"/>
      <c r="BH46" s="123"/>
      <c r="BI46" s="116"/>
      <c r="BJ46" s="118"/>
      <c r="BK46" s="118"/>
      <c r="BL46" s="118"/>
      <c r="BM46" s="118"/>
      <c r="BN46" s="125"/>
      <c r="BO46" s="118"/>
      <c r="BP46" s="118"/>
      <c r="BQ46" s="118"/>
      <c r="BR46" s="118"/>
      <c r="BS46" s="125"/>
      <c r="BT46" s="118"/>
      <c r="BU46" s="118"/>
      <c r="BV46" s="118"/>
      <c r="BW46" s="118"/>
      <c r="BX46" s="125"/>
      <c r="BY46" s="118"/>
      <c r="BZ46" s="118"/>
      <c r="CA46" s="118"/>
      <c r="CB46" s="118"/>
      <c r="CC46" s="125"/>
      <c r="CD46" s="118"/>
      <c r="CE46" s="114"/>
    </row>
    <row r="47" spans="1:83" s="6" customFormat="1" ht="15.5" x14ac:dyDescent="0.35">
      <c r="A47" s="113">
        <v>36</v>
      </c>
      <c r="B47" s="126" t="str">
        <f>HYPERLINK("https://sitonline.vs.ch/environnement/eaux_superficielles/fr/#/?locale=fr&amp;prelevement=SEN-971&amp;scale=4500","SEN-971")</f>
        <v>SEN-971</v>
      </c>
      <c r="C47" s="114"/>
      <c r="D47" s="114"/>
      <c r="E47" s="115">
        <v>2587920</v>
      </c>
      <c r="F47" s="115"/>
      <c r="G47" s="115">
        <v>1112960</v>
      </c>
      <c r="H47" s="115"/>
      <c r="I47" s="115">
        <v>1796</v>
      </c>
      <c r="J47" s="116"/>
      <c r="K47" s="117"/>
      <c r="L47" s="118"/>
      <c r="M47" s="118" t="s">
        <v>284</v>
      </c>
      <c r="N47" s="10"/>
      <c r="O47" s="10"/>
      <c r="P47" s="114"/>
      <c r="Q47" s="114" t="s">
        <v>381</v>
      </c>
      <c r="R47" s="119"/>
      <c r="S47" s="119"/>
      <c r="T47" s="120"/>
      <c r="U47" s="121"/>
      <c r="V47" s="119"/>
      <c r="W47" s="119"/>
      <c r="X47" s="120"/>
      <c r="Y47" s="121"/>
      <c r="Z47" s="119"/>
      <c r="AA47" s="122"/>
      <c r="AB47" s="114"/>
      <c r="AC47" s="114"/>
      <c r="AD47" s="114"/>
      <c r="AE47" s="114"/>
      <c r="AF47" s="114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4"/>
      <c r="BF47" s="124"/>
      <c r="BG47" s="123"/>
      <c r="BH47" s="123"/>
      <c r="BI47" s="116"/>
      <c r="BJ47" s="118"/>
      <c r="BK47" s="118"/>
      <c r="BL47" s="118"/>
      <c r="BM47" s="118"/>
      <c r="BN47" s="125"/>
      <c r="BO47" s="118"/>
      <c r="BP47" s="118"/>
      <c r="BQ47" s="118"/>
      <c r="BR47" s="118"/>
      <c r="BS47" s="125"/>
      <c r="BT47" s="118"/>
      <c r="BU47" s="118"/>
      <c r="BV47" s="118"/>
      <c r="BW47" s="118"/>
      <c r="BX47" s="125"/>
      <c r="BY47" s="118"/>
      <c r="BZ47" s="118"/>
      <c r="CA47" s="118"/>
      <c r="CB47" s="118"/>
      <c r="CC47" s="125"/>
      <c r="CD47" s="118"/>
      <c r="CE47" s="114"/>
    </row>
    <row r="48" spans="1:83" s="6" customFormat="1" ht="15.5" x14ac:dyDescent="0.35">
      <c r="A48" s="113">
        <v>37</v>
      </c>
      <c r="B48" s="126" t="str">
        <f>HYPERLINK("https://sitonline.vs.ch/environnement/eaux_superficielles/fr/#/?locale=fr&amp;prelevement=SEN-972&amp;scale=4500","SEN-972")</f>
        <v>SEN-972</v>
      </c>
      <c r="C48" s="114"/>
      <c r="D48" s="114"/>
      <c r="E48" s="115">
        <v>2588845</v>
      </c>
      <c r="F48" s="115"/>
      <c r="G48" s="115">
        <v>1113159</v>
      </c>
      <c r="H48" s="115"/>
      <c r="I48" s="115">
        <v>1784</v>
      </c>
      <c r="J48" s="116"/>
      <c r="K48" s="117"/>
      <c r="L48" s="118"/>
      <c r="M48" s="118" t="s">
        <v>284</v>
      </c>
      <c r="N48" s="10"/>
      <c r="O48" s="10"/>
      <c r="P48" s="114"/>
      <c r="Q48" s="114" t="s">
        <v>381</v>
      </c>
      <c r="R48" s="119"/>
      <c r="S48" s="119"/>
      <c r="T48" s="120"/>
      <c r="U48" s="121"/>
      <c r="V48" s="119"/>
      <c r="W48" s="119"/>
      <c r="X48" s="120"/>
      <c r="Y48" s="121"/>
      <c r="Z48" s="119"/>
      <c r="AA48" s="122"/>
      <c r="AB48" s="114"/>
      <c r="AC48" s="114"/>
      <c r="AD48" s="114"/>
      <c r="AE48" s="114"/>
      <c r="AF48" s="114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4"/>
      <c r="BF48" s="124"/>
      <c r="BG48" s="123"/>
      <c r="BH48" s="123"/>
      <c r="BI48" s="116"/>
      <c r="BJ48" s="118"/>
      <c r="BK48" s="118"/>
      <c r="BL48" s="118"/>
      <c r="BM48" s="118"/>
      <c r="BN48" s="125"/>
      <c r="BO48" s="118"/>
      <c r="BP48" s="118"/>
      <c r="BQ48" s="118"/>
      <c r="BR48" s="118"/>
      <c r="BS48" s="125"/>
      <c r="BT48" s="118"/>
      <c r="BU48" s="118"/>
      <c r="BV48" s="118"/>
      <c r="BW48" s="118"/>
      <c r="BX48" s="125"/>
      <c r="BY48" s="118"/>
      <c r="BZ48" s="118"/>
      <c r="CA48" s="118"/>
      <c r="CB48" s="118"/>
      <c r="CC48" s="125"/>
      <c r="CD48" s="118"/>
      <c r="CE48" s="114"/>
    </row>
    <row r="49" spans="1:83" s="6" customFormat="1" ht="15.5" x14ac:dyDescent="0.35">
      <c r="A49" s="113">
        <v>38</v>
      </c>
      <c r="B49" s="126" t="str">
        <f>HYPERLINK("https://sitonline.vs.ch/environnement/eaux_superficielles/fr/#/?locale=fr&amp;prelevement=SEN-979&amp;scale=4500","SEN-979")</f>
        <v>SEN-979</v>
      </c>
      <c r="C49" s="114"/>
      <c r="D49" s="114"/>
      <c r="E49" s="115">
        <v>2587510</v>
      </c>
      <c r="F49" s="115"/>
      <c r="G49" s="115">
        <v>1114960</v>
      </c>
      <c r="H49" s="115"/>
      <c r="I49" s="115">
        <v>967</v>
      </c>
      <c r="J49" s="116"/>
      <c r="K49" s="117"/>
      <c r="L49" s="118"/>
      <c r="M49" s="118" t="s">
        <v>284</v>
      </c>
      <c r="N49" s="10"/>
      <c r="O49" s="10"/>
      <c r="P49" s="114"/>
      <c r="Q49" s="114" t="s">
        <v>381</v>
      </c>
      <c r="R49" s="119"/>
      <c r="S49" s="119"/>
      <c r="T49" s="120"/>
      <c r="U49" s="121"/>
      <c r="V49" s="119"/>
      <c r="W49" s="119"/>
      <c r="X49" s="120"/>
      <c r="Y49" s="121"/>
      <c r="Z49" s="119"/>
      <c r="AA49" s="122"/>
      <c r="AB49" s="114"/>
      <c r="AC49" s="114"/>
      <c r="AD49" s="114"/>
      <c r="AE49" s="114"/>
      <c r="AF49" s="114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4"/>
      <c r="BF49" s="124"/>
      <c r="BG49" s="123"/>
      <c r="BH49" s="123"/>
      <c r="BI49" s="116"/>
      <c r="BJ49" s="118"/>
      <c r="BK49" s="118"/>
      <c r="BL49" s="118"/>
      <c r="BM49" s="118"/>
      <c r="BN49" s="125"/>
      <c r="BO49" s="118"/>
      <c r="BP49" s="118"/>
      <c r="BQ49" s="118"/>
      <c r="BR49" s="118"/>
      <c r="BS49" s="125"/>
      <c r="BT49" s="118"/>
      <c r="BU49" s="118"/>
      <c r="BV49" s="118"/>
      <c r="BW49" s="118"/>
      <c r="BX49" s="125"/>
      <c r="BY49" s="118"/>
      <c r="BZ49" s="118"/>
      <c r="CA49" s="118"/>
      <c r="CB49" s="118"/>
      <c r="CC49" s="125"/>
      <c r="CD49" s="118"/>
      <c r="CE49" s="114"/>
    </row>
    <row r="50" spans="1:83" s="6" customFormat="1" ht="15.5" x14ac:dyDescent="0.35">
      <c r="A50" s="113">
        <v>39</v>
      </c>
      <c r="B50" s="126" t="str">
        <f>HYPERLINK("https://sitonline.vs.ch/environnement/eaux_superficielles/fr/#/?locale=fr&amp;prelevement=SEN-980&amp;scale=4500","SEN-980")</f>
        <v>SEN-980</v>
      </c>
      <c r="C50" s="114"/>
      <c r="D50" s="114"/>
      <c r="E50" s="115">
        <v>2587027</v>
      </c>
      <c r="F50" s="115"/>
      <c r="G50" s="115">
        <v>1114525</v>
      </c>
      <c r="H50" s="115"/>
      <c r="I50" s="115">
        <v>1021</v>
      </c>
      <c r="J50" s="116"/>
      <c r="K50" s="117"/>
      <c r="L50" s="118"/>
      <c r="M50" s="118" t="s">
        <v>284</v>
      </c>
      <c r="N50" s="10"/>
      <c r="O50" s="10"/>
      <c r="P50" s="114"/>
      <c r="Q50" s="114" t="s">
        <v>381</v>
      </c>
      <c r="R50" s="119"/>
      <c r="S50" s="119"/>
      <c r="T50" s="120"/>
      <c r="U50" s="121"/>
      <c r="V50" s="119"/>
      <c r="W50" s="119"/>
      <c r="X50" s="120"/>
      <c r="Y50" s="121"/>
      <c r="Z50" s="119"/>
      <c r="AA50" s="122"/>
      <c r="AB50" s="114"/>
      <c r="AC50" s="114"/>
      <c r="AD50" s="114"/>
      <c r="AE50" s="114"/>
      <c r="AF50" s="114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4"/>
      <c r="BF50" s="124"/>
      <c r="BG50" s="123"/>
      <c r="BH50" s="123"/>
      <c r="BI50" s="116"/>
      <c r="BJ50" s="118"/>
      <c r="BK50" s="118"/>
      <c r="BL50" s="118"/>
      <c r="BM50" s="118"/>
      <c r="BN50" s="125"/>
      <c r="BO50" s="118"/>
      <c r="BP50" s="118"/>
      <c r="BQ50" s="118"/>
      <c r="BR50" s="118"/>
      <c r="BS50" s="125"/>
      <c r="BT50" s="118"/>
      <c r="BU50" s="118"/>
      <c r="BV50" s="118"/>
      <c r="BW50" s="118"/>
      <c r="BX50" s="125"/>
      <c r="BY50" s="118"/>
      <c r="BZ50" s="118"/>
      <c r="CA50" s="118"/>
      <c r="CB50" s="118"/>
      <c r="CC50" s="125"/>
      <c r="CD50" s="118"/>
      <c r="CE50" s="114"/>
    </row>
    <row r="51" spans="1:83" s="6" customFormat="1" ht="15.5" x14ac:dyDescent="0.35">
      <c r="A51" s="113">
        <v>40</v>
      </c>
      <c r="B51" s="126" t="str">
        <f>HYPERLINK("https://sitonline.vs.ch/environnement/eaux_superficielles/fr/#/?locale=fr&amp;prelevement=SEN-981&amp;scale=4500","SEN-981")</f>
        <v>SEN-981</v>
      </c>
      <c r="C51" s="114"/>
      <c r="D51" s="114"/>
      <c r="E51" s="115">
        <v>2586728</v>
      </c>
      <c r="F51" s="115"/>
      <c r="G51" s="115">
        <v>1114804</v>
      </c>
      <c r="H51" s="115"/>
      <c r="I51" s="115">
        <v>829</v>
      </c>
      <c r="J51" s="116"/>
      <c r="K51" s="117"/>
      <c r="L51" s="118"/>
      <c r="M51" s="118" t="s">
        <v>284</v>
      </c>
      <c r="N51" s="10"/>
      <c r="O51" s="10"/>
      <c r="P51" s="114"/>
      <c r="Q51" s="114" t="s">
        <v>381</v>
      </c>
      <c r="R51" s="119"/>
      <c r="S51" s="119"/>
      <c r="T51" s="120"/>
      <c r="U51" s="121"/>
      <c r="V51" s="119"/>
      <c r="W51" s="119"/>
      <c r="X51" s="120"/>
      <c r="Y51" s="121"/>
      <c r="Z51" s="119"/>
      <c r="AA51" s="122"/>
      <c r="AB51" s="114"/>
      <c r="AC51" s="114"/>
      <c r="AD51" s="114"/>
      <c r="AE51" s="114"/>
      <c r="AF51" s="114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4"/>
      <c r="BF51" s="124"/>
      <c r="BG51" s="123"/>
      <c r="BH51" s="123"/>
      <c r="BI51" s="116"/>
      <c r="BJ51" s="118"/>
      <c r="BK51" s="118"/>
      <c r="BL51" s="118"/>
      <c r="BM51" s="118"/>
      <c r="BN51" s="125"/>
      <c r="BO51" s="118"/>
      <c r="BP51" s="118"/>
      <c r="BQ51" s="118"/>
      <c r="BR51" s="118"/>
      <c r="BS51" s="125"/>
      <c r="BT51" s="118"/>
      <c r="BU51" s="118"/>
      <c r="BV51" s="118"/>
      <c r="BW51" s="118"/>
      <c r="BX51" s="125"/>
      <c r="BY51" s="118"/>
      <c r="BZ51" s="118"/>
      <c r="CA51" s="118"/>
      <c r="CB51" s="118"/>
      <c r="CC51" s="125"/>
      <c r="CD51" s="118"/>
      <c r="CE51" s="114"/>
    </row>
    <row r="52" spans="1:83" s="6" customFormat="1" ht="15.5" x14ac:dyDescent="0.35">
      <c r="A52" s="113">
        <v>41</v>
      </c>
      <c r="B52" s="126" t="str">
        <f>HYPERLINK("https://sitonline.vs.ch/environnement/eaux_superficielles/fr/#/?locale=fr&amp;prelevement=SEN-986&amp;scale=4500","SEN-986")</f>
        <v>SEN-986</v>
      </c>
      <c r="C52" s="114"/>
      <c r="D52" s="114"/>
      <c r="E52" s="115">
        <v>2586476</v>
      </c>
      <c r="F52" s="115"/>
      <c r="G52" s="115">
        <v>1115008</v>
      </c>
      <c r="H52" s="115"/>
      <c r="I52" s="115">
        <v>698</v>
      </c>
      <c r="J52" s="116"/>
      <c r="K52" s="117"/>
      <c r="L52" s="118"/>
      <c r="M52" s="118" t="s">
        <v>284</v>
      </c>
      <c r="N52" s="10"/>
      <c r="O52" s="10"/>
      <c r="P52" s="114"/>
      <c r="Q52" s="114" t="s">
        <v>381</v>
      </c>
      <c r="R52" s="119"/>
      <c r="S52" s="119"/>
      <c r="T52" s="120"/>
      <c r="U52" s="121"/>
      <c r="V52" s="119"/>
      <c r="W52" s="119"/>
      <c r="X52" s="120"/>
      <c r="Y52" s="121"/>
      <c r="Z52" s="119"/>
      <c r="AA52" s="122"/>
      <c r="AB52" s="114"/>
      <c r="AC52" s="114"/>
      <c r="AD52" s="114"/>
      <c r="AE52" s="114"/>
      <c r="AF52" s="114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4"/>
      <c r="BF52" s="124"/>
      <c r="BG52" s="123"/>
      <c r="BH52" s="123"/>
      <c r="BI52" s="116"/>
      <c r="BJ52" s="118"/>
      <c r="BK52" s="118"/>
      <c r="BL52" s="118"/>
      <c r="BM52" s="118"/>
      <c r="BN52" s="125"/>
      <c r="BO52" s="118"/>
      <c r="BP52" s="118"/>
      <c r="BQ52" s="118"/>
      <c r="BR52" s="118"/>
      <c r="BS52" s="125"/>
      <c r="BT52" s="118"/>
      <c r="BU52" s="118"/>
      <c r="BV52" s="118"/>
      <c r="BW52" s="118"/>
      <c r="BX52" s="125"/>
      <c r="BY52" s="118"/>
      <c r="BZ52" s="118"/>
      <c r="CA52" s="118"/>
      <c r="CB52" s="118"/>
      <c r="CC52" s="125"/>
      <c r="CD52" s="118"/>
      <c r="CE52" s="114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52">
      <formula1>"Mit ständiger Wasserführung,Keine ständiger Wasserführung"</formula1>
    </dataValidation>
    <dataValidation type="list" allowBlank="1" showInputMessage="1" showErrorMessage="1" sqref="P12:P52">
      <formula1>"Bestehend,Ausser Betrieb"</formula1>
    </dataValidation>
    <dataValidation type="list" allowBlank="1" showInputMessage="1" showErrorMessage="1" sqref="R12:R52">
      <formula1>"Bewilligung,Konzession,Andere"</formula1>
    </dataValidation>
    <dataValidation type="list" allowBlank="1" showInputMessage="1" showErrorMessage="1" sqref="W12:W52">
      <formula1>"Vorhanden,Nicht vorhanden"</formula1>
    </dataValidation>
    <dataValidation type="list" allowBlank="1" showInputMessage="1" showErrorMessage="1" sqref="AB12:AB52">
      <formula1>"In einem Gewässerlauf,In einem See,Im Grundwasser (Quelle/Grundwasserleiter)"</formula1>
    </dataValidation>
    <dataValidation type="list" allowBlank="1" showInputMessage="1" showErrorMessage="1" sqref="AC12:AC52">
      <formula1>"Mit Regulierung,Ohne Regulierung,Stausee,Pumpen,Andere (bitte angeben)"</formula1>
    </dataValidation>
    <dataValidation type="list" allowBlank="1" showInputMessage="1" showErrorMessage="1" sqref="BK12:BK52 BP12:BP52 BU12:BU52 BZ12:BZ52">
      <formula1>"Ja,Nein"</formula1>
    </dataValidation>
    <dataValidation type="list" allowBlank="1" showInputMessage="1" showErrorMessage="1" sqref="N12:N5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2023-10-16T09:15:23Z</dcterms:modified>
</cp:coreProperties>
</file>