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1" l="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<sst xmlns="http://schemas.openxmlformats.org/spreadsheetml/2006/main" count="767" uniqueCount="403">
  <si>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</si>
  <si>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</si>
  <si>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</si>
  <si>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</si>
  <si>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</si>
  <si>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</si>
  <si>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</si>
  <si>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</si>
  <si>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</si>
  <si>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</si>
  <si>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</si>
  <si>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</si>
  <si>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</si>
  <si>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</si>
  <si>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</si>
  <si>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</si>
  <si>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</si>
  <si>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</si>
  <si>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</si>
  <si>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</si>
  <si>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</si>
  <si>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</si>
  <si>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</si>
  <si>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</si>
  <si>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</si>
  <si>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</si>
  <si>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</si>
  <si>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</si>
  <si>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</si>
  <si>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</si>
  <si>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</si>
  <si>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</si>
  <si>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</si>
  <si>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</si>
  <si>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</si>
  <si>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</si>
  <si>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</si>
  <si>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</si>
  <si>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</si>
  <si>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</si>
  <si>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</si>
  <si>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</si>
  <si>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</si>
  <si>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</si>
  <si>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</si>
  <si>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</si>
  <si>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</si>
  <si>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</si>
  <si>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</si>
  <si>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</si>
  <si>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</si>
  <si>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</si>
  <si>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</si>
  <si>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</si>
  <si>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</si>
  <si>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</si>
  <si>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</si>
  <si>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</si>
  <si>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</si>
  <si>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</si>
  <si>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</si>
  <si>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</si>
  <si>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</si>
  <si>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</si>
  <si>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</si>
  <si>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</si>
  <si>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</si>
  <si>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</si>
  <si>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</si>
  <si>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</si>
  <si>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</si>
  <si>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</si>
  <si>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</si>
  <si>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</si>
  <si>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</si>
  <si>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</si>
  <si>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</si>
  <si>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</si>
  <si>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</si>
  <si>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</si>
  <si>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</si>
  <si>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</si>
  <si>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</si>
  <si>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</si>
  <si>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</si>
  <si>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</si>
  <si>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</si>
  <si>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</si>
  <si>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</si>
  <si>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</si>
  <si>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</si>
  <si>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</si>
  <si>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</si>
  <si>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</si>
  <si>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</si>
  <si>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</si>
  <si>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</si>
  <si>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</si>
  <si>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</si>
  <si>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</si>
  <si>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</si>
  <si>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</si>
  <si>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</si>
  <si>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</si>
  <si>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</si>
  <si>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</si>
  <si>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</si>
  <si>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</si>
  <si>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</si>
  <si>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</si>
  <si>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</si>
  <si>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</si>
  <si>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</si>
  <si>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</si>
  <si>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</si>
  <si>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</si>
  <si>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</si>
  <si>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</si>
  <si>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</si>
  <si>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</si>
  <si>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</si>
  <si>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</si>
  <si>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</si>
  <si>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</si>
  <si>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</si>
  <si>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</si>
  <si>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</si>
  <si>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</si>
  <si>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</si>
  <si>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</si>
  <si>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</si>
  <si>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</si>
  <si>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</si>
  <si>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</si>
  <si>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</si>
  <si>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</si>
  <si>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</si>
  <si>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</si>
  <si>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</si>
  <si>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</si>
  <si>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</si>
  <si>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</si>
  <si>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</si>
  <si>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</si>
  <si>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</si>
  <si>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</si>
  <si>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</si>
  <si>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</si>
  <si>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</si>
  <si>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</si>
  <si>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</si>
  <si>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</si>
  <si>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</si>
  <si>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</si>
  <si>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</si>
  <si>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</si>
  <si>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</si>
  <si>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</si>
  <si>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</si>
  <si>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</si>
  <si>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</si>
  <si>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</si>
  <si>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</si>
  <si>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</si>
  <si>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</si>
  <si>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</si>
  <si>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</si>
  <si>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</si>
  <si>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</si>
  <si>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</si>
  <si>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</si>
  <si>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</si>
  <si>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</si>
  <si>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</si>
  <si>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</si>
  <si>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</si>
  <si>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</si>
  <si>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</si>
  <si>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</si>
  <si>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</si>
  <si>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</si>
  <si>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</si>
  <si>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</si>
  <si>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</si>
  <si>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</si>
  <si>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</si>
  <si>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</si>
  <si>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</si>
  <si>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</si>
  <si>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</si>
  <si>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</si>
  <si>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</si>
  <si>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</si>
  <si>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</si>
  <si>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</si>
  <si>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</si>
  <si>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</si>
  <si>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</si>
  <si>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</si>
  <si>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</si>
  <si>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</si>
  <si>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</si>
  <si>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</si>
  <si>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</si>
  <si>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</si>
  <si>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</si>
  <si>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</si>
  <si>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</si>
  <si>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</si>
  <si>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</si>
  <si>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</si>
  <si>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</si>
  <si>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</si>
  <si>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</si>
  <si>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</si>
  <si>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</si>
  <si>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</si>
  <si>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</si>
  <si>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</si>
  <si>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</si>
  <si>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</si>
  <si>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</si>
  <si>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</si>
  <si>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</si>
  <si>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</si>
  <si>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</si>
  <si>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</si>
  <si>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</si>
  <si>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</si>
  <si>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</si>
  <si>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</si>
  <si>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</si>
  <si>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</si>
  <si>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</si>
  <si>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</si>
  <si>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</si>
  <si>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</si>
  <si>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</si>
  <si>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</si>
  <si>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</si>
  <si>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</si>
  <si>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</si>
  <si>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</si>
  <si>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</si>
  <si>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</si>
  <si>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</si>
  <si>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</si>
  <si>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</si>
  <si>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</si>
  <si>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</si>
  <si>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</si>
  <si>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</si>
  <si>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</si>
  <si>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</si>
  <si>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</si>
  <si>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</si>
  <si>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</si>
  <si>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</si>
  <si>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</si>
  <si>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</si>
  <si>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</si>
  <si>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</si>
  <si>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</si>
  <si>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</si>
  <si>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</si>
  <si>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</si>
  <si>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</si>
  <si>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</si>
  <si>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</si>
  <si>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</si>
  <si>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</si>
  <si>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</si>
  <si>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</si>
  <si>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</si>
  <si>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</si>
  <si>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</si>
  <si>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</si>
  <si>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</si>
  <si>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</si>
  <si>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</si>
  <si>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</si>
  <si>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</si>
  <si>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</si>
  <si>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</si>
  <si>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</si>
  <si>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</si>
  <si>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</si>
  <si>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</si>
  <si>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</si>
  <si>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</si>
  <si>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</si>
  <si>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</si>
  <si>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</si>
  <si>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</si>
  <si>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</si>
  <si>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</si>
  <si>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</si>
  <si>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</si>
  <si>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</si>
  <si>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</si>
  <si>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</si>
  <si>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</si>
  <si>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</si>
  <si>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</si>
  <si>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</si>
  <si>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</si>
  <si>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</si>
  <si>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</si>
  <si>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</si>
  <si>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</si>
  <si>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</si>
  <si>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</si>
  <si>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</si>
  <si>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</si>
  <si>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</si>
  <si>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</si>
  <si>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</si>
  <si>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</si>
  <si>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</si>
  <si>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</si>
  <si>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</si>
  <si>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</si>
  <si>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</si>
  <si>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</si>
  <si>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</si>
  <si>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</si>
  <si>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</si>
  <si>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</si>
  <si>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</si>
  <si>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</si>
  <si>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</si>
  <si>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</si>
  <si>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</si>
  <si>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</si>
  <si>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</si>
  <si>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</si>
  <si>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</si>
  <si>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</si>
  <si>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</si>
  <si>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</si>
  <si>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</si>
  <si>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</si>
  <si>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</si>
  <si>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</si>
  <si>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</si>
  <si>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</si>
  <si>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</si>
  <si>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</si>
  <si>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</si>
  <si>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</si>
  <si>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</si>
  <si>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</si>
  <si>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Liddes</t>
  </si>
  <si>
    <t>Inventar der Wasserentnahmen _x000D_
Liddes</t>
  </si>
  <si>
    <t>Pallazuit (Prise) 1321 m</t>
  </si>
  <si>
    <t>Dranse d'Entremont</t>
  </si>
  <si>
    <t>Compagnie des FM d'Orsières</t>
  </si>
  <si>
    <t>Pompage de Tsi 1204 m</t>
  </si>
  <si>
    <t>Dranse d’Entremont</t>
  </si>
  <si>
    <t>Torrent d'Allèves 2102 m - Boveire d'en Bas</t>
  </si>
  <si>
    <t>Torrent d’Allèves</t>
  </si>
  <si>
    <t xml:space="preserve">Société des FM du Gd-St-Bernard </t>
  </si>
  <si>
    <t>Petit Vichères 1340 m</t>
  </si>
  <si>
    <t>Torrent de l’A</t>
  </si>
  <si>
    <t>Combe du Vernay 1478 m</t>
  </si>
  <si>
    <t>Proche torrent combe du Vernay</t>
  </si>
  <si>
    <t>commune</t>
  </si>
  <si>
    <t>proche d'un affluent RD Dranse (entre Aron et Pont sec)</t>
  </si>
  <si>
    <t>Turbinage des eaux d'irrigation Palasuit-Crédédin</t>
  </si>
  <si>
    <t>Torrent de Palasui</t>
  </si>
  <si>
    <t>Commune de Liddes</t>
  </si>
  <si>
    <t>Bisse de la Tour 1740 m</t>
  </si>
  <si>
    <t>Torrent de l'A</t>
  </si>
  <si>
    <t>Bisse de Liddes 1200 m</t>
  </si>
  <si>
    <t>Consortage du remaniement d'Orsières</t>
  </si>
  <si>
    <t>Cornet 1475 m</t>
  </si>
  <si>
    <t>torrent de l'A</t>
  </si>
  <si>
    <t>Rière - Aron 1405 m</t>
  </si>
  <si>
    <t>torrent d'Aron</t>
  </si>
  <si>
    <t>Bisse de la Dreudze 2040 m</t>
  </si>
  <si>
    <t>Torrent de Palasuit</t>
  </si>
  <si>
    <t>La Tsissette 1968 m</t>
  </si>
  <si>
    <t>Socité de Turbinage eaux Irrigation de Liddes (STIL SA)</t>
  </si>
  <si>
    <t>Tsappi</t>
  </si>
  <si>
    <t>Torrent d'Allève sud</t>
  </si>
  <si>
    <t>Société des FM du Gd-St-Bernard</t>
  </si>
  <si>
    <t>sources de l'Aron inférieur le Clou 1430 m</t>
  </si>
  <si>
    <t>proche du torrent d'Aron</t>
  </si>
  <si>
    <t>sources du dzâyo 1700 m</t>
  </si>
  <si>
    <t>proche du torrent de la Chaux, affluent RG torrent de l'A</t>
  </si>
  <si>
    <t>sources de Bavon 2100 m</t>
  </si>
  <si>
    <t>Bisse du Verney 2260 m</t>
  </si>
  <si>
    <t>Torrent d'Aron</t>
  </si>
  <si>
    <t>Bisse de la Tour 1800 m</t>
  </si>
  <si>
    <t>Bisse Vieux</t>
  </si>
  <si>
    <t>Torrent du Pont sec</t>
  </si>
  <si>
    <t>Lantzemalle 1450 m</t>
  </si>
  <si>
    <t>Disponible au SEN</t>
  </si>
  <si>
    <t>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</si>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</sst>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34" totalsRowShown="0" headerRowDxfId="165" dataDxfId="164" headerRowCellStyle="Milliers" dataCellStyle="Milliers">
  <autoFilter ref="A11:CE34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HYPERLINK("https://sitonline.vs.ch/environnement/eaux_superficielles/fr/#/?locale=fr&amp;prelevement=SFH-128&amp;scale=4500","SFH-128")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34" totalsRowShown="0" headerRowDxfId="82" dataDxfId="81" headerRowCellStyle="Milliers" dataCellStyle="Milliers">
  <autoFilter ref="A11:CE34"/>
  <tableColumns count="83">
    <tableColumn id="1" name="No" dataDxfId="80"/>
    <tableColumn id="4" name="Capt_IDCant" dataDxfId="79">
      <calculatedColumnFormula>HYPERLINK("https://sitonline.vs.ch/environnement/eaux_superficielles/fr/#/?locale=fr&amp;prelevement=SFH-128&amp;scale=4500","SFH-128")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6" t="s">
        <v>352</v>
      </c>
      <c r="B1" s="147"/>
      <c r="C1" s="147"/>
      <c r="D1" s="148"/>
      <c r="E1" s="161" t="s">
        <v>139</v>
      </c>
      <c r="F1" s="162"/>
      <c r="G1" s="162"/>
      <c r="H1" s="162"/>
      <c r="I1" s="163"/>
      <c r="J1" s="24"/>
      <c r="K1" s="143" t="s">
        <v>140</v>
      </c>
      <c r="L1" s="144"/>
      <c r="M1" s="144"/>
      <c r="N1" s="144"/>
      <c r="O1" s="14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9"/>
      <c r="B2" s="150"/>
      <c r="C2" s="150"/>
      <c r="D2" s="151"/>
      <c r="E2" s="75" t="s">
        <v>136</v>
      </c>
      <c r="F2" s="155"/>
      <c r="G2" s="155"/>
      <c r="H2" s="155"/>
      <c r="I2" s="156"/>
      <c r="J2" s="24"/>
      <c r="K2" s="61" t="s">
        <v>190</v>
      </c>
      <c r="L2" s="164" t="s">
        <v>188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9"/>
      <c r="B3" s="150"/>
      <c r="C3" s="150"/>
      <c r="D3" s="151"/>
      <c r="E3" s="76" t="s">
        <v>137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2"/>
      <c r="B4" s="153"/>
      <c r="C4" s="153"/>
      <c r="D4" s="154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9" t="s">
        <v>163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 t="s">
        <v>326</v>
      </c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37" t="s">
        <v>177</v>
      </c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56" t="s">
        <v>179</v>
      </c>
    </row>
    <row r="8" spans="1:83" s="3" customFormat="1" ht="58" customHeight="1" x14ac:dyDescent="0.45">
      <c r="A8" s="167" t="s">
        <v>34</v>
      </c>
      <c r="B8" s="166" t="s">
        <v>327</v>
      </c>
      <c r="C8" s="166"/>
      <c r="D8" s="166"/>
      <c r="E8" s="140" t="s">
        <v>158</v>
      </c>
      <c r="F8" s="140"/>
      <c r="G8" s="140"/>
      <c r="H8" s="140"/>
      <c r="I8" s="140"/>
      <c r="J8" s="140"/>
      <c r="K8" s="13" t="s">
        <v>128</v>
      </c>
      <c r="L8" s="13" t="s">
        <v>0</v>
      </c>
      <c r="M8" s="140" t="s">
        <v>328</v>
      </c>
      <c r="N8" s="140"/>
      <c r="O8" s="140"/>
      <c r="P8" s="140"/>
      <c r="Q8" s="141"/>
      <c r="R8" s="139" t="s">
        <v>16</v>
      </c>
      <c r="S8" s="168"/>
      <c r="T8" s="140"/>
      <c r="U8" s="140"/>
      <c r="V8" s="140"/>
      <c r="W8" s="140" t="s">
        <v>15</v>
      </c>
      <c r="X8" s="140"/>
      <c r="Y8" s="140"/>
      <c r="Z8" s="140"/>
      <c r="AA8" s="141" t="s">
        <v>329</v>
      </c>
      <c r="AB8" s="180"/>
      <c r="AC8" s="180"/>
      <c r="AD8" s="180"/>
      <c r="AE8" s="180"/>
      <c r="AF8" s="168"/>
      <c r="AG8" s="177" t="s">
        <v>146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165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78" t="s">
        <v>176</v>
      </c>
      <c r="BF8" s="178"/>
      <c r="BG8" s="178"/>
      <c r="BH8" s="179"/>
      <c r="BI8" s="139" t="s">
        <v>180</v>
      </c>
      <c r="BJ8" s="140"/>
      <c r="BK8" s="140" t="s">
        <v>27</v>
      </c>
      <c r="BL8" s="140"/>
      <c r="BM8" s="140"/>
      <c r="BN8" s="140"/>
      <c r="BO8" s="140"/>
      <c r="BP8" s="140" t="s">
        <v>28</v>
      </c>
      <c r="BQ8" s="140"/>
      <c r="BR8" s="140"/>
      <c r="BS8" s="140"/>
      <c r="BT8" s="140"/>
      <c r="BU8" s="140" t="s">
        <v>29</v>
      </c>
      <c r="BV8" s="140"/>
      <c r="BW8" s="140"/>
      <c r="BX8" s="140"/>
      <c r="BY8" s="140"/>
      <c r="BZ8" s="140" t="s">
        <v>31</v>
      </c>
      <c r="CA8" s="140"/>
      <c r="CB8" s="140"/>
      <c r="CC8" s="140"/>
      <c r="CD8" s="141"/>
      <c r="CE8" s="57"/>
    </row>
    <row r="9" spans="1:83" s="4" customFormat="1" ht="55.5" customHeight="1" x14ac:dyDescent="0.35">
      <c r="A9" s="167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3" t="s">
        <v>3</v>
      </c>
      <c r="AH9" s="135" t="s">
        <v>4</v>
      </c>
      <c r="AI9" s="135" t="s">
        <v>5</v>
      </c>
      <c r="AJ9" s="135" t="s">
        <v>6</v>
      </c>
      <c r="AK9" s="135" t="s">
        <v>7</v>
      </c>
      <c r="AL9" s="135" t="s">
        <v>8</v>
      </c>
      <c r="AM9" s="135" t="s">
        <v>9</v>
      </c>
      <c r="AN9" s="135" t="s">
        <v>10</v>
      </c>
      <c r="AO9" s="135" t="s">
        <v>11</v>
      </c>
      <c r="AP9" s="135" t="s">
        <v>12</v>
      </c>
      <c r="AQ9" s="135" t="s">
        <v>13</v>
      </c>
      <c r="AR9" s="175" t="s">
        <v>14</v>
      </c>
      <c r="AS9" s="173" t="s">
        <v>3</v>
      </c>
      <c r="AT9" s="135" t="s">
        <v>4</v>
      </c>
      <c r="AU9" s="135" t="s">
        <v>5</v>
      </c>
      <c r="AV9" s="135" t="s">
        <v>6</v>
      </c>
      <c r="AW9" s="135" t="s">
        <v>7</v>
      </c>
      <c r="AX9" s="135" t="s">
        <v>8</v>
      </c>
      <c r="AY9" s="135" t="s">
        <v>9</v>
      </c>
      <c r="AZ9" s="135" t="s">
        <v>10</v>
      </c>
      <c r="BA9" s="135" t="s">
        <v>11</v>
      </c>
      <c r="BB9" s="135" t="s">
        <v>12</v>
      </c>
      <c r="BC9" s="135" t="s">
        <v>13</v>
      </c>
      <c r="BD9" s="175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4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3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3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3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3" t="s">
        <v>30</v>
      </c>
      <c r="CD9" s="142" t="s">
        <v>132</v>
      </c>
      <c r="CE9" s="58"/>
    </row>
    <row r="10" spans="1:83" s="5" customFormat="1" ht="90.5" customHeight="1" x14ac:dyDescent="0.35">
      <c r="A10" s="167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34"/>
      <c r="BJ10" s="132"/>
      <c r="BK10" s="71" t="s">
        <v>183</v>
      </c>
      <c r="BL10" s="73" t="s">
        <v>186</v>
      </c>
      <c r="BM10" s="73" t="s">
        <v>187</v>
      </c>
      <c r="BN10" s="133"/>
      <c r="BO10" s="132"/>
      <c r="BP10" s="71" t="s">
        <v>183</v>
      </c>
      <c r="BQ10" s="73" t="s">
        <v>186</v>
      </c>
      <c r="BR10" s="73" t="s">
        <v>187</v>
      </c>
      <c r="BS10" s="133"/>
      <c r="BT10" s="132"/>
      <c r="BU10" s="71" t="s">
        <v>183</v>
      </c>
      <c r="BV10" s="73" t="s">
        <v>186</v>
      </c>
      <c r="BW10" s="73" t="s">
        <v>187</v>
      </c>
      <c r="BX10" s="133"/>
      <c r="BY10" s="132"/>
      <c r="BZ10" s="71" t="s">
        <v>183</v>
      </c>
      <c r="CA10" s="73" t="s">
        <v>186</v>
      </c>
      <c r="CB10" s="73" t="s">
        <v>187</v>
      </c>
      <c r="CC10" s="133"/>
      <c r="CD10" s="14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HYPERLINK("https://sitonline.vs.ch/environnement/eaux_superficielles/fr/#/?locale=fr&amp;prelevement=SFH-128&amp;scale=4500","SFH-128")</f>
        <v>SFH-128</v>
      </c>
      <c r="C12" s="114"/>
      <c r="D12" s="114" t="s">
        <v>354</v>
      </c>
      <c r="E12" s="115">
        <v>2580739</v>
      </c>
      <c r="F12" s="115"/>
      <c r="G12" s="115">
        <v>1092210</v>
      </c>
      <c r="H12" s="115"/>
      <c r="I12" s="115">
        <v>1321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HYPERLINK("https://sitonline.vs.ch/environnement/eaux_superficielles/fr/#/?locale=fr&amp;prelevement=SFH-130&amp;scale=4500","SFH-130")</f>
        <v>SFH-130</v>
      </c>
      <c r="C13" s="114"/>
      <c r="D13" s="114" t="s">
        <v>357</v>
      </c>
      <c r="E13" s="115">
        <v>2579479</v>
      </c>
      <c r="F13" s="115"/>
      <c r="G13" s="115">
        <v>1093760</v>
      </c>
      <c r="H13" s="115"/>
      <c r="I13" s="115">
        <v>1204</v>
      </c>
      <c r="J13" s="116"/>
      <c r="K13" s="117" t="s">
        <v>358</v>
      </c>
      <c r="L13" s="118"/>
      <c r="M13" s="118" t="s">
        <v>204</v>
      </c>
      <c r="N13" s="10"/>
      <c r="O13" s="10"/>
      <c r="P13" s="114"/>
      <c r="Q13" s="114" t="s">
        <v>356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HYPERLINK("https://sitonline.vs.ch/environnement/eaux_superficielles/fr/#/?locale=fr&amp;prelevement=SFH-136&amp;scale=4500","SFH-136")</f>
        <v>SFH-136</v>
      </c>
      <c r="C14" s="114"/>
      <c r="D14" s="114" t="s">
        <v>359</v>
      </c>
      <c r="E14" s="115">
        <v>2583484</v>
      </c>
      <c r="F14" s="115"/>
      <c r="G14" s="115">
        <v>1091554</v>
      </c>
      <c r="H14" s="115"/>
      <c r="I14" s="115">
        <v>2102</v>
      </c>
      <c r="J14" s="116"/>
      <c r="K14" s="117" t="s">
        <v>360</v>
      </c>
      <c r="L14" s="118"/>
      <c r="M14" s="118" t="s">
        <v>204</v>
      </c>
      <c r="N14" s="10"/>
      <c r="O14" s="10"/>
      <c r="P14" s="114"/>
      <c r="Q14" s="114" t="s">
        <v>361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HYPERLINK("https://sitonline.vs.ch/environnement/eaux_superficielles/fr/#/?locale=fr&amp;prelevement=SFH-137&amp;scale=4500","SFH-137")</f>
        <v>SFH-137</v>
      </c>
      <c r="C15" s="114"/>
      <c r="D15" s="114" t="s">
        <v>362</v>
      </c>
      <c r="E15" s="115">
        <v>2579059</v>
      </c>
      <c r="F15" s="115"/>
      <c r="G15" s="115">
        <v>1093440</v>
      </c>
      <c r="H15" s="115"/>
      <c r="I15" s="115">
        <v>1340</v>
      </c>
      <c r="J15" s="116"/>
      <c r="K15" s="117" t="s">
        <v>363</v>
      </c>
      <c r="L15" s="118"/>
      <c r="M15" s="118" t="s">
        <v>204</v>
      </c>
      <c r="N15" s="10"/>
      <c r="O15" s="10"/>
      <c r="P15" s="114"/>
      <c r="Q15" s="114" t="s">
        <v>356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HYPERLINK("https://sitonline.vs.ch/environnement/eaux_superficielles/fr/#/?locale=fr&amp;prelevement=SEN-1015&amp;scale=4500","SEN-1015")</f>
        <v>SEN-1015</v>
      </c>
      <c r="C16" s="114"/>
      <c r="D16" s="114" t="s">
        <v>364</v>
      </c>
      <c r="E16" s="115">
        <v>2580166</v>
      </c>
      <c r="F16" s="115"/>
      <c r="G16" s="115">
        <v>1095215</v>
      </c>
      <c r="H16" s="115"/>
      <c r="I16" s="115">
        <v>1478</v>
      </c>
      <c r="J16" s="116"/>
      <c r="K16" s="117" t="s">
        <v>365</v>
      </c>
      <c r="L16" s="118"/>
      <c r="M16" s="118" t="s">
        <v>199</v>
      </c>
      <c r="N16" s="10"/>
      <c r="O16" s="10"/>
      <c r="P16" s="114"/>
      <c r="Q16" s="114" t="s">
        <v>366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HYPERLINK("https://sitonline.vs.ch/environnement/eaux_superficielles/fr/#/?locale=fr&amp;prelevement=SEN-1021&amp;scale=4500","SEN-1021")</f>
        <v>SEN-1021</v>
      </c>
      <c r="C17" s="114"/>
      <c r="D17" s="114"/>
      <c r="E17" s="115">
        <v>2579589</v>
      </c>
      <c r="F17" s="115"/>
      <c r="G17" s="115">
        <v>1095005</v>
      </c>
      <c r="H17" s="115"/>
      <c r="I17" s="115">
        <v>1287</v>
      </c>
      <c r="J17" s="116"/>
      <c r="K17" s="117" t="s">
        <v>367</v>
      </c>
      <c r="L17" s="118"/>
      <c r="M17" s="118" t="s">
        <v>199</v>
      </c>
      <c r="N17" s="10"/>
      <c r="O17" s="10"/>
      <c r="P17" s="114"/>
      <c r="Q17" s="114" t="s">
        <v>366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HYPERLINK("https://sitonline.vs.ch/environnement/eaux_superficielles/fr/#/?locale=fr&amp;prelevement=SEN-1022&amp;scale=4500","SEN-1022")</f>
        <v>SEN-1022</v>
      </c>
      <c r="C18" s="114"/>
      <c r="D18" s="114"/>
      <c r="E18" s="115">
        <v>2579433</v>
      </c>
      <c r="F18" s="115"/>
      <c r="G18" s="115">
        <v>1095060</v>
      </c>
      <c r="H18" s="115"/>
      <c r="I18" s="115">
        <v>1243</v>
      </c>
      <c r="J18" s="116"/>
      <c r="K18" s="117" t="s">
        <v>367</v>
      </c>
      <c r="L18" s="118"/>
      <c r="M18" s="118" t="s">
        <v>199</v>
      </c>
      <c r="N18" s="10"/>
      <c r="O18" s="10"/>
      <c r="P18" s="114"/>
      <c r="Q18" s="114" t="s">
        <v>366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HYPERLINK("https://sitonline.vs.ch/environnement/eaux_superficielles/fr/#/?locale=fr&amp;prelevement=SEN-1023&amp;scale=4500","SEN-1023")</f>
        <v>SEN-1023</v>
      </c>
      <c r="C19" s="114"/>
      <c r="D19" s="114"/>
      <c r="E19" s="115">
        <v>2579073</v>
      </c>
      <c r="F19" s="115"/>
      <c r="G19" s="115">
        <v>1095200</v>
      </c>
      <c r="H19" s="115"/>
      <c r="I19" s="115">
        <v>1159</v>
      </c>
      <c r="J19" s="116"/>
      <c r="K19" s="117" t="s">
        <v>367</v>
      </c>
      <c r="L19" s="118"/>
      <c r="M19" s="118" t="s">
        <v>199</v>
      </c>
      <c r="N19" s="10"/>
      <c r="O19" s="10"/>
      <c r="P19" s="114"/>
      <c r="Q19" s="114" t="s">
        <v>366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HYPERLINK("https://sitonline.vs.ch/environnement/eaux_superficielles/fr/#/?locale=fr&amp;prelevement=SEN-1340&amp;scale=4500","SEN-1340")</f>
        <v>SEN-1340</v>
      </c>
      <c r="C20" s="114"/>
      <c r="D20" s="114" t="s">
        <v>368</v>
      </c>
      <c r="E20" s="115">
        <v>2581590</v>
      </c>
      <c r="F20" s="115"/>
      <c r="G20" s="115">
        <v>1092840</v>
      </c>
      <c r="H20" s="115"/>
      <c r="I20" s="115">
        <v>1620</v>
      </c>
      <c r="J20" s="116"/>
      <c r="K20" s="117" t="s">
        <v>369</v>
      </c>
      <c r="L20" s="118"/>
      <c r="M20" s="118" t="s">
        <v>204</v>
      </c>
      <c r="N20" s="10"/>
      <c r="O20" s="10"/>
      <c r="P20" s="114"/>
      <c r="Q20" s="114" t="s">
        <v>370</v>
      </c>
      <c r="R20" s="119"/>
      <c r="S20" s="119"/>
      <c r="T20" s="120"/>
      <c r="U20" s="121"/>
      <c r="V20" s="119"/>
      <c r="W20" s="119" t="s">
        <v>104</v>
      </c>
      <c r="X20" s="120">
        <v>41288</v>
      </c>
      <c r="Y20" s="121"/>
      <c r="Z20" s="129" t="s">
        <v>397</v>
      </c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HYPERLINK("https://sitonline.vs.ch/environnement/eaux_superficielles/fr/#/?locale=fr&amp;prelevement=SEN-1343&amp;scale=4500","SEN-1343")</f>
        <v>SEN-1343</v>
      </c>
      <c r="C21" s="114"/>
      <c r="D21" s="114" t="s">
        <v>371</v>
      </c>
      <c r="E21" s="115">
        <v>2578842</v>
      </c>
      <c r="F21" s="115"/>
      <c r="G21" s="115">
        <v>1091326</v>
      </c>
      <c r="H21" s="115"/>
      <c r="I21" s="115">
        <v>1740</v>
      </c>
      <c r="J21" s="116"/>
      <c r="K21" s="117" t="s">
        <v>372</v>
      </c>
      <c r="L21" s="118"/>
      <c r="M21" s="118" t="s">
        <v>210</v>
      </c>
      <c r="N21" s="10"/>
      <c r="O21" s="10"/>
      <c r="P21" s="114"/>
      <c r="Q21" s="114" t="s">
        <v>370</v>
      </c>
      <c r="R21" s="119"/>
      <c r="S21" s="119"/>
      <c r="T21" s="120"/>
      <c r="U21" s="121"/>
      <c r="V21" s="119"/>
      <c r="W21" s="119"/>
      <c r="X21" s="120"/>
      <c r="Y21" s="121"/>
      <c r="Z21" s="12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HYPERLINK("https://sitonline.vs.ch/environnement/eaux_superficielles/fr/#/?locale=fr&amp;prelevement=SEN-1344&amp;scale=4500","SEN-1344")</f>
        <v>SEN-1344</v>
      </c>
      <c r="C22" s="114"/>
      <c r="D22" s="114" t="s">
        <v>373</v>
      </c>
      <c r="E22" s="115">
        <v>2579420</v>
      </c>
      <c r="F22" s="115"/>
      <c r="G22" s="115">
        <v>1093870</v>
      </c>
      <c r="H22" s="115"/>
      <c r="I22" s="115">
        <v>1200</v>
      </c>
      <c r="J22" s="116"/>
      <c r="K22" s="117" t="s">
        <v>355</v>
      </c>
      <c r="L22" s="118"/>
      <c r="M22" s="118" t="s">
        <v>210</v>
      </c>
      <c r="N22" s="10"/>
      <c r="O22" s="10"/>
      <c r="P22" s="114"/>
      <c r="Q22" s="114" t="s">
        <v>374</v>
      </c>
      <c r="R22" s="119"/>
      <c r="S22" s="119"/>
      <c r="T22" s="120"/>
      <c r="U22" s="121"/>
      <c r="V22" s="119"/>
      <c r="W22" s="119"/>
      <c r="X22" s="120"/>
      <c r="Y22" s="121"/>
      <c r="Z22" s="12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HYPERLINK("https://sitonline.vs.ch/environnement/eaux_superficielles/fr/#/?locale=fr&amp;prelevement=SEN-1353&amp;scale=4500","SEN-1353")</f>
        <v>SEN-1353</v>
      </c>
      <c r="C23" s="114"/>
      <c r="D23" s="114" t="s">
        <v>375</v>
      </c>
      <c r="E23" s="115">
        <v>2579016</v>
      </c>
      <c r="F23" s="115"/>
      <c r="G23" s="115">
        <v>1092746</v>
      </c>
      <c r="H23" s="115"/>
      <c r="I23" s="115">
        <v>1475</v>
      </c>
      <c r="J23" s="116"/>
      <c r="K23" s="117" t="s">
        <v>376</v>
      </c>
      <c r="L23" s="118"/>
      <c r="M23" s="118" t="s">
        <v>210</v>
      </c>
      <c r="N23" s="10"/>
      <c r="O23" s="10"/>
      <c r="P23" s="114"/>
      <c r="Q23" s="114" t="s">
        <v>370</v>
      </c>
      <c r="R23" s="119"/>
      <c r="S23" s="119"/>
      <c r="T23" s="120"/>
      <c r="U23" s="121"/>
      <c r="V23" s="119"/>
      <c r="W23" s="119"/>
      <c r="X23" s="120"/>
      <c r="Y23" s="121"/>
      <c r="Z23" s="12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HYPERLINK("https://sitonline.vs.ch/environnement/eaux_superficielles/fr/#/?locale=fr&amp;prelevement=SEN-1355&amp;scale=4500","SEN-1355")</f>
        <v>SEN-1355</v>
      </c>
      <c r="C24" s="114"/>
      <c r="D24" s="114" t="s">
        <v>377</v>
      </c>
      <c r="E24" s="115">
        <v>2580311</v>
      </c>
      <c r="F24" s="115"/>
      <c r="G24" s="115">
        <v>1094160</v>
      </c>
      <c r="H24" s="115"/>
      <c r="I24" s="115">
        <v>1405</v>
      </c>
      <c r="J24" s="116"/>
      <c r="K24" s="117" t="s">
        <v>378</v>
      </c>
      <c r="L24" s="118"/>
      <c r="M24" s="118" t="s">
        <v>210</v>
      </c>
      <c r="N24" s="10"/>
      <c r="O24" s="10"/>
      <c r="P24" s="114"/>
      <c r="Q24" s="114" t="s">
        <v>370</v>
      </c>
      <c r="R24" s="119"/>
      <c r="S24" s="119"/>
      <c r="T24" s="120"/>
      <c r="U24" s="121"/>
      <c r="V24" s="119"/>
      <c r="W24" s="119"/>
      <c r="X24" s="120"/>
      <c r="Y24" s="121"/>
      <c r="Z24" s="12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HYPERLINK("https://sitonline.vs.ch/environnement/eaux_superficielles/fr/#/?locale=fr&amp;prelevement=SEN-1357&amp;scale=4500","SEN-1357")</f>
        <v>SEN-1357</v>
      </c>
      <c r="C25" s="114"/>
      <c r="D25" s="114" t="s">
        <v>379</v>
      </c>
      <c r="E25" s="115">
        <v>2582436</v>
      </c>
      <c r="F25" s="115"/>
      <c r="G25" s="115">
        <v>1093129</v>
      </c>
      <c r="H25" s="115"/>
      <c r="I25" s="115">
        <v>2040</v>
      </c>
      <c r="J25" s="116"/>
      <c r="K25" s="117" t="s">
        <v>380</v>
      </c>
      <c r="L25" s="118"/>
      <c r="M25" s="118" t="s">
        <v>214</v>
      </c>
      <c r="N25" s="10"/>
      <c r="O25" s="10"/>
      <c r="P25" s="114"/>
      <c r="Q25" s="114" t="s">
        <v>370</v>
      </c>
      <c r="R25" s="119"/>
      <c r="S25" s="119"/>
      <c r="T25" s="120"/>
      <c r="U25" s="121"/>
      <c r="V25" s="119"/>
      <c r="W25" s="119"/>
      <c r="X25" s="120"/>
      <c r="Y25" s="121"/>
      <c r="Z25" s="12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HYPERLINK("https://sitonline.vs.ch/environnement/eaux_superficielles/fr/#/?locale=fr&amp;prelevement=SEN-1465&amp;scale=4500","SEN-1465")</f>
        <v>SEN-1465</v>
      </c>
      <c r="C26" s="114"/>
      <c r="D26" s="114" t="s">
        <v>381</v>
      </c>
      <c r="E26" s="115">
        <v>2578130</v>
      </c>
      <c r="F26" s="115"/>
      <c r="G26" s="115">
        <v>1089260</v>
      </c>
      <c r="H26" s="115"/>
      <c r="I26" s="115">
        <v>1968</v>
      </c>
      <c r="J26" s="116"/>
      <c r="K26" s="117" t="s">
        <v>372</v>
      </c>
      <c r="L26" s="118"/>
      <c r="M26" s="118" t="s">
        <v>204</v>
      </c>
      <c r="N26" s="10"/>
      <c r="O26" s="10"/>
      <c r="P26" s="114"/>
      <c r="Q26" s="114" t="s">
        <v>382</v>
      </c>
      <c r="R26" s="119"/>
      <c r="S26" s="119"/>
      <c r="T26" s="120"/>
      <c r="U26" s="121"/>
      <c r="V26" s="119"/>
      <c r="W26" s="119" t="s">
        <v>104</v>
      </c>
      <c r="X26" s="120">
        <v>43608</v>
      </c>
      <c r="Y26" s="121"/>
      <c r="Z26" s="129" t="s">
        <v>397</v>
      </c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HYPERLINK("https://sitonline.vs.ch/environnement/eaux_superficielles/fr/#/?locale=fr&amp;prelevement=SEN-1485&amp;scale=4500","SEN-1485")</f>
        <v>SEN-1485</v>
      </c>
      <c r="C27" s="114"/>
      <c r="D27" s="114" t="s">
        <v>383</v>
      </c>
      <c r="E27" s="115">
        <v>2583247</v>
      </c>
      <c r="F27" s="115"/>
      <c r="G27" s="115">
        <v>1091443</v>
      </c>
      <c r="H27" s="115"/>
      <c r="I27" s="115">
        <v>2100</v>
      </c>
      <c r="J27" s="116"/>
      <c r="K27" s="117" t="s">
        <v>384</v>
      </c>
      <c r="L27" s="118"/>
      <c r="M27" s="118" t="s">
        <v>204</v>
      </c>
      <c r="N27" s="10"/>
      <c r="O27" s="10"/>
      <c r="P27" s="114"/>
      <c r="Q27" s="114" t="s">
        <v>385</v>
      </c>
      <c r="R27" s="119"/>
      <c r="S27" s="119"/>
      <c r="T27" s="120"/>
      <c r="U27" s="121"/>
      <c r="V27" s="119"/>
      <c r="W27" s="119"/>
      <c r="X27" s="120"/>
      <c r="Y27" s="121"/>
      <c r="Z27" s="119"/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HYPERLINK("https://sitonline.vs.ch/environnement/eaux_superficielles/fr/#/?locale=fr&amp;prelevement=SEN-284&amp;scale=4500","SEN-284")</f>
        <v>SEN-284</v>
      </c>
      <c r="C28" s="114"/>
      <c r="D28" s="114" t="s">
        <v>386</v>
      </c>
      <c r="E28" s="115">
        <v>2580420</v>
      </c>
      <c r="F28" s="115"/>
      <c r="G28" s="115">
        <v>1094200</v>
      </c>
      <c r="H28" s="115"/>
      <c r="I28" s="115">
        <v>1430</v>
      </c>
      <c r="J28" s="116"/>
      <c r="K28" s="117" t="s">
        <v>387</v>
      </c>
      <c r="L28" s="118"/>
      <c r="M28" s="118" t="s">
        <v>199</v>
      </c>
      <c r="N28" s="10"/>
      <c r="O28" s="10"/>
      <c r="P28" s="114"/>
      <c r="Q28" s="114"/>
      <c r="R28" s="119"/>
      <c r="S28" s="119"/>
      <c r="T28" s="120"/>
      <c r="U28" s="121"/>
      <c r="V28" s="119"/>
      <c r="W28" s="119"/>
      <c r="X28" s="120"/>
      <c r="Y28" s="121"/>
      <c r="Z28" s="11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HYPERLINK("https://sitonline.vs.ch/environnement/eaux_superficielles/fr/#/?locale=fr&amp;prelevement=SEN-286&amp;scale=4500","SEN-286")</f>
        <v>SEN-286</v>
      </c>
      <c r="C29" s="114"/>
      <c r="D29" s="114" t="s">
        <v>388</v>
      </c>
      <c r="E29" s="115">
        <v>2578550</v>
      </c>
      <c r="F29" s="115"/>
      <c r="G29" s="115">
        <v>1092700</v>
      </c>
      <c r="H29" s="115"/>
      <c r="I29" s="115">
        <v>1700</v>
      </c>
      <c r="J29" s="116"/>
      <c r="K29" s="117" t="s">
        <v>389</v>
      </c>
      <c r="L29" s="118"/>
      <c r="M29" s="118" t="s">
        <v>199</v>
      </c>
      <c r="N29" s="10"/>
      <c r="O29" s="10"/>
      <c r="P29" s="114"/>
      <c r="Q29" s="114"/>
      <c r="R29" s="119"/>
      <c r="S29" s="119"/>
      <c r="T29" s="120"/>
      <c r="U29" s="121"/>
      <c r="V29" s="119"/>
      <c r="W29" s="119"/>
      <c r="X29" s="120"/>
      <c r="Y29" s="121"/>
      <c r="Z29" s="119"/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113">
        <v>19</v>
      </c>
      <c r="B30" s="126" t="str">
        <f>HYPERLINK("https://sitonline.vs.ch/environnement/eaux_superficielles/fr/#/?locale=fr&amp;prelevement=SEN-288&amp;scale=4500","SEN-288")</f>
        <v>SEN-288</v>
      </c>
      <c r="C30" s="114"/>
      <c r="D30" s="114" t="s">
        <v>390</v>
      </c>
      <c r="E30" s="115">
        <v>2578050</v>
      </c>
      <c r="F30" s="115"/>
      <c r="G30" s="115">
        <v>1091630</v>
      </c>
      <c r="H30" s="115"/>
      <c r="I30" s="115">
        <v>2100</v>
      </c>
      <c r="J30" s="116"/>
      <c r="K30" s="117" t="s">
        <v>389</v>
      </c>
      <c r="L30" s="118"/>
      <c r="M30" s="118" t="s">
        <v>199</v>
      </c>
      <c r="N30" s="10"/>
      <c r="O30" s="10"/>
      <c r="P30" s="114"/>
      <c r="Q30" s="114"/>
      <c r="R30" s="119"/>
      <c r="S30" s="119"/>
      <c r="T30" s="120"/>
      <c r="U30" s="121"/>
      <c r="V30" s="119"/>
      <c r="W30" s="119"/>
      <c r="X30" s="120"/>
      <c r="Y30" s="121"/>
      <c r="Z30" s="119"/>
      <c r="AA30" s="122"/>
      <c r="AB30" s="114"/>
      <c r="AC30" s="114"/>
      <c r="AD30" s="114"/>
      <c r="AE30" s="114"/>
      <c r="AF30" s="114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124"/>
      <c r="BG30" s="123"/>
      <c r="BH30" s="123"/>
      <c r="BI30" s="116"/>
      <c r="BJ30" s="118"/>
      <c r="BK30" s="118"/>
      <c r="BL30" s="118"/>
      <c r="BM30" s="118"/>
      <c r="BN30" s="125"/>
      <c r="BO30" s="118"/>
      <c r="BP30" s="118"/>
      <c r="BQ30" s="118"/>
      <c r="BR30" s="118"/>
      <c r="BS30" s="125"/>
      <c r="BT30" s="118"/>
      <c r="BU30" s="118"/>
      <c r="BV30" s="118"/>
      <c r="BW30" s="118"/>
      <c r="BX30" s="125"/>
      <c r="BY30" s="118"/>
      <c r="BZ30" s="118"/>
      <c r="CA30" s="118"/>
      <c r="CB30" s="118"/>
      <c r="CC30" s="125"/>
      <c r="CD30" s="118"/>
      <c r="CE30" s="114"/>
    </row>
    <row r="31" spans="1:83" s="6" customFormat="1" ht="15.5" x14ac:dyDescent="0.35">
      <c r="A31" s="113">
        <v>20</v>
      </c>
      <c r="B31" s="126" t="str">
        <f>HYPERLINK("https://sitonline.vs.ch/environnement/eaux_superficielles/fr/#/?locale=fr&amp;prelevement=SEN-674&amp;scale=4500","SEN-674")</f>
        <v>SEN-674</v>
      </c>
      <c r="C31" s="114"/>
      <c r="D31" s="114" t="s">
        <v>391</v>
      </c>
      <c r="E31" s="115">
        <v>2582484</v>
      </c>
      <c r="F31" s="115"/>
      <c r="G31" s="115">
        <v>1094583</v>
      </c>
      <c r="H31" s="115"/>
      <c r="I31" s="115">
        <v>2260</v>
      </c>
      <c r="J31" s="116"/>
      <c r="K31" s="117" t="s">
        <v>392</v>
      </c>
      <c r="L31" s="118"/>
      <c r="M31" s="118" t="s">
        <v>210</v>
      </c>
      <c r="N31" s="10"/>
      <c r="O31" s="10"/>
      <c r="P31" s="114"/>
      <c r="Q31" s="114"/>
      <c r="R31" s="119"/>
      <c r="S31" s="119"/>
      <c r="T31" s="120"/>
      <c r="U31" s="121"/>
      <c r="V31" s="119"/>
      <c r="W31" s="119"/>
      <c r="X31" s="120"/>
      <c r="Y31" s="121"/>
      <c r="Z31" s="119"/>
      <c r="AA31" s="122"/>
      <c r="AB31" s="114"/>
      <c r="AC31" s="114"/>
      <c r="AD31" s="114"/>
      <c r="AE31" s="114"/>
      <c r="AF31" s="114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3"/>
      <c r="BH31" s="123"/>
      <c r="BI31" s="116"/>
      <c r="BJ31" s="118"/>
      <c r="BK31" s="118"/>
      <c r="BL31" s="118"/>
      <c r="BM31" s="118"/>
      <c r="BN31" s="125"/>
      <c r="BO31" s="118"/>
      <c r="BP31" s="118"/>
      <c r="BQ31" s="118"/>
      <c r="BR31" s="118"/>
      <c r="BS31" s="125"/>
      <c r="BT31" s="118"/>
      <c r="BU31" s="118"/>
      <c r="BV31" s="118"/>
      <c r="BW31" s="118"/>
      <c r="BX31" s="125"/>
      <c r="BY31" s="118"/>
      <c r="BZ31" s="118"/>
      <c r="CA31" s="118"/>
      <c r="CB31" s="118"/>
      <c r="CC31" s="125"/>
      <c r="CD31" s="118"/>
      <c r="CE31" s="114"/>
    </row>
    <row r="32" spans="1:83" s="6" customFormat="1" ht="15.5" x14ac:dyDescent="0.35">
      <c r="A32" s="113">
        <v>21</v>
      </c>
      <c r="B32" s="126" t="str">
        <f>HYPERLINK("https://sitonline.vs.ch/environnement/eaux_superficielles/fr/#/?locale=fr&amp;prelevement=SEN-675&amp;scale=4500","SEN-675")</f>
        <v>SEN-675</v>
      </c>
      <c r="C32" s="114"/>
      <c r="D32" s="114" t="s">
        <v>393</v>
      </c>
      <c r="E32" s="115">
        <v>2581460</v>
      </c>
      <c r="F32" s="115"/>
      <c r="G32" s="115">
        <v>1094660</v>
      </c>
      <c r="H32" s="115"/>
      <c r="I32" s="115">
        <v>1800</v>
      </c>
      <c r="J32" s="116"/>
      <c r="K32" s="117" t="s">
        <v>378</v>
      </c>
      <c r="L32" s="118"/>
      <c r="M32" s="118" t="s">
        <v>210</v>
      </c>
      <c r="N32" s="10"/>
      <c r="O32" s="10"/>
      <c r="P32" s="114"/>
      <c r="Q32" s="114"/>
      <c r="R32" s="119"/>
      <c r="S32" s="119"/>
      <c r="T32" s="120"/>
      <c r="U32" s="121"/>
      <c r="V32" s="119"/>
      <c r="W32" s="119"/>
      <c r="X32" s="120"/>
      <c r="Y32" s="121"/>
      <c r="Z32" s="119"/>
      <c r="AA32" s="122"/>
      <c r="AB32" s="114"/>
      <c r="AC32" s="114"/>
      <c r="AD32" s="114"/>
      <c r="AE32" s="114"/>
      <c r="AF32" s="114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3"/>
      <c r="BH32" s="123"/>
      <c r="BI32" s="116"/>
      <c r="BJ32" s="118"/>
      <c r="BK32" s="118"/>
      <c r="BL32" s="118"/>
      <c r="BM32" s="118"/>
      <c r="BN32" s="125"/>
      <c r="BO32" s="118"/>
      <c r="BP32" s="118"/>
      <c r="BQ32" s="118"/>
      <c r="BR32" s="118"/>
      <c r="BS32" s="125"/>
      <c r="BT32" s="118"/>
      <c r="BU32" s="118"/>
      <c r="BV32" s="118"/>
      <c r="BW32" s="118"/>
      <c r="BX32" s="125"/>
      <c r="BY32" s="118"/>
      <c r="BZ32" s="118"/>
      <c r="CA32" s="118"/>
      <c r="CB32" s="118"/>
      <c r="CC32" s="125"/>
      <c r="CD32" s="118"/>
      <c r="CE32" s="114"/>
    </row>
    <row r="33" spans="1:83" s="6" customFormat="1" ht="15.5" x14ac:dyDescent="0.35">
      <c r="A33" s="113">
        <v>22</v>
      </c>
      <c r="B33" s="126" t="str">
        <f>HYPERLINK("https://sitonline.vs.ch/environnement/eaux_superficielles/fr/#/?locale=fr&amp;prelevement=SEN-676&amp;scale=4500","SEN-676")</f>
        <v>SEN-676</v>
      </c>
      <c r="C33" s="114"/>
      <c r="D33" s="114" t="s">
        <v>394</v>
      </c>
      <c r="E33" s="115">
        <v>2579000</v>
      </c>
      <c r="F33" s="115"/>
      <c r="G33" s="115">
        <v>1096660</v>
      </c>
      <c r="H33" s="115"/>
      <c r="I33" s="115">
        <v>1250</v>
      </c>
      <c r="J33" s="116"/>
      <c r="K33" s="117" t="s">
        <v>395</v>
      </c>
      <c r="L33" s="118"/>
      <c r="M33" s="118" t="s">
        <v>210</v>
      </c>
      <c r="N33" s="10"/>
      <c r="O33" s="10"/>
      <c r="P33" s="114"/>
      <c r="Q33" s="114"/>
      <c r="R33" s="119"/>
      <c r="S33" s="119"/>
      <c r="T33" s="120"/>
      <c r="U33" s="121"/>
      <c r="V33" s="119"/>
      <c r="W33" s="119"/>
      <c r="X33" s="120"/>
      <c r="Y33" s="121"/>
      <c r="Z33" s="119"/>
      <c r="AA33" s="122"/>
      <c r="AB33" s="114"/>
      <c r="AC33" s="114"/>
      <c r="AD33" s="114"/>
      <c r="AE33" s="114"/>
      <c r="AF33" s="114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3"/>
      <c r="BH33" s="123"/>
      <c r="BI33" s="116"/>
      <c r="BJ33" s="118"/>
      <c r="BK33" s="118"/>
      <c r="BL33" s="118"/>
      <c r="BM33" s="118"/>
      <c r="BN33" s="125"/>
      <c r="BO33" s="118"/>
      <c r="BP33" s="118"/>
      <c r="BQ33" s="118"/>
      <c r="BR33" s="118"/>
      <c r="BS33" s="125"/>
      <c r="BT33" s="118"/>
      <c r="BU33" s="118"/>
      <c r="BV33" s="118"/>
      <c r="BW33" s="118"/>
      <c r="BX33" s="125"/>
      <c r="BY33" s="118"/>
      <c r="BZ33" s="118"/>
      <c r="CA33" s="118"/>
      <c r="CB33" s="118"/>
      <c r="CC33" s="125"/>
      <c r="CD33" s="118"/>
      <c r="CE33" s="114"/>
    </row>
    <row r="34" spans="1:83" s="6" customFormat="1" ht="15.5" x14ac:dyDescent="0.35">
      <c r="A34" s="113">
        <v>23</v>
      </c>
      <c r="B34" s="126" t="str">
        <f>HYPERLINK("https://sitonline.vs.ch/environnement/eaux_superficielles/fr/#/?locale=fr&amp;prelevement=SEN-1354&amp;scale=4500","SEN-1354")</f>
        <v>SEN-1354</v>
      </c>
      <c r="C34" s="114"/>
      <c r="D34" s="114" t="s">
        <v>396</v>
      </c>
      <c r="E34" s="115">
        <v>2581589</v>
      </c>
      <c r="F34" s="115"/>
      <c r="G34" s="115">
        <v>1092844</v>
      </c>
      <c r="H34" s="115"/>
      <c r="I34" s="115">
        <v>1450</v>
      </c>
      <c r="J34" s="116"/>
      <c r="K34" s="117" t="s">
        <v>380</v>
      </c>
      <c r="L34" s="118"/>
      <c r="M34" s="118" t="s">
        <v>204</v>
      </c>
      <c r="N34" s="10"/>
      <c r="O34" s="10"/>
      <c r="P34" s="114"/>
      <c r="Q34" s="114" t="s">
        <v>370</v>
      </c>
      <c r="R34" s="119"/>
      <c r="S34" s="119"/>
      <c r="T34" s="120"/>
      <c r="U34" s="121"/>
      <c r="V34" s="119"/>
      <c r="W34" s="119"/>
      <c r="X34" s="120"/>
      <c r="Y34" s="121"/>
      <c r="Z34" s="119"/>
      <c r="AA34" s="122"/>
      <c r="AB34" s="114"/>
      <c r="AC34" s="114"/>
      <c r="AD34" s="114"/>
      <c r="AE34" s="114"/>
      <c r="AF34" s="114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3"/>
      <c r="BH34" s="123"/>
      <c r="BI34" s="116"/>
      <c r="BJ34" s="118"/>
      <c r="BK34" s="118"/>
      <c r="BL34" s="118"/>
      <c r="BM34" s="118"/>
      <c r="BN34" s="125"/>
      <c r="BO34" s="118"/>
      <c r="BP34" s="118"/>
      <c r="BQ34" s="118"/>
      <c r="BR34" s="118"/>
      <c r="BS34" s="125"/>
      <c r="BT34" s="118"/>
      <c r="BU34" s="118"/>
      <c r="BV34" s="118"/>
      <c r="BW34" s="118"/>
      <c r="BX34" s="125"/>
      <c r="BY34" s="118"/>
      <c r="BZ34" s="118"/>
      <c r="CA34" s="118"/>
      <c r="CB34" s="118"/>
      <c r="CC34" s="125"/>
      <c r="CD34" s="118"/>
      <c r="CE34" s="11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34">
      <formula1>"Permanent,Temporaire"</formula1>
    </dataValidation>
    <dataValidation type="list" allowBlank="1" showInputMessage="1" showErrorMessage="1" sqref="P12:P34">
      <formula1>"Exploité,Non-exploité"</formula1>
    </dataValidation>
    <dataValidation type="list" allowBlank="1" showInputMessage="1" showErrorMessage="1" sqref="R12:R34">
      <formula1>"Autorisation,Concession,Autre"</formula1>
    </dataValidation>
    <dataValidation type="list" allowBlank="1" showInputMessage="1" showErrorMessage="1" sqref="W12:W34">
      <formula1>"Existant,Inexistant"</formula1>
    </dataValidation>
    <dataValidation type="list" allowBlank="1" showInputMessage="1" showErrorMessage="1" sqref="AB12:AB34">
      <formula1>"Dans un cours d'eau,Dans un plan d'eau (lac),Dans des eaux souterraines (source/nappe)"</formula1>
    </dataValidation>
    <dataValidation type="list" allowBlank="1" showInputMessage="1" showErrorMessage="1" sqref="AC12:AC34">
      <formula1>"Avec régulation,Sans régulation,Barrage,Pompage,Autre (à préciser)"</formula1>
    </dataValidation>
    <dataValidation type="list" allowBlank="1" showInputMessage="1" showErrorMessage="1" sqref="BK12:BK34 BP12:BP34 BU12:BU34 BZ12:BZ34">
      <formula1>"Oui,Non"</formula1>
    </dataValidation>
    <dataValidation type="list" allowBlank="1" showInputMessage="1" showErrorMessage="1" sqref="N12:N3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200" t="s">
        <v>353</v>
      </c>
      <c r="B1" s="201"/>
      <c r="C1" s="201"/>
      <c r="D1" s="202"/>
      <c r="E1" s="161" t="s">
        <v>223</v>
      </c>
      <c r="F1" s="162"/>
      <c r="G1" s="162"/>
      <c r="H1" s="162"/>
      <c r="I1" s="163"/>
      <c r="J1" s="24"/>
      <c r="K1" s="209" t="s">
        <v>300</v>
      </c>
      <c r="L1" s="210"/>
      <c r="M1" s="210"/>
      <c r="N1" s="210"/>
      <c r="O1" s="211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3"/>
      <c r="B2" s="204"/>
      <c r="C2" s="204"/>
      <c r="D2" s="205"/>
      <c r="E2" s="75" t="s">
        <v>224</v>
      </c>
      <c r="F2" s="155"/>
      <c r="G2" s="155"/>
      <c r="H2" s="155"/>
      <c r="I2" s="156"/>
      <c r="J2" s="24"/>
      <c r="K2" s="61" t="s">
        <v>190</v>
      </c>
      <c r="L2" s="164" t="s">
        <v>226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3"/>
      <c r="B3" s="204"/>
      <c r="C3" s="204"/>
      <c r="D3" s="205"/>
      <c r="E3" s="76" t="s">
        <v>225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6"/>
      <c r="B4" s="207"/>
      <c r="C4" s="207"/>
      <c r="D4" s="208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9" t="s">
        <v>227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1"/>
      <c r="R7" s="192" t="s">
        <v>308</v>
      </c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3" t="s">
        <v>316</v>
      </c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96" t="s">
        <v>276</v>
      </c>
    </row>
    <row r="8" spans="1:83" s="99" customFormat="1" ht="58" customHeight="1" x14ac:dyDescent="0.45">
      <c r="A8" s="167" t="s">
        <v>34</v>
      </c>
      <c r="B8" s="195" t="s">
        <v>334</v>
      </c>
      <c r="C8" s="195"/>
      <c r="D8" s="195"/>
      <c r="E8" s="177" t="s">
        <v>335</v>
      </c>
      <c r="F8" s="177"/>
      <c r="G8" s="177"/>
      <c r="H8" s="177"/>
      <c r="I8" s="177"/>
      <c r="J8" s="177"/>
      <c r="K8" s="127" t="s">
        <v>302</v>
      </c>
      <c r="L8" s="127" t="s">
        <v>301</v>
      </c>
      <c r="M8" s="177" t="s">
        <v>304</v>
      </c>
      <c r="N8" s="177"/>
      <c r="O8" s="177"/>
      <c r="P8" s="177"/>
      <c r="Q8" s="196"/>
      <c r="R8" s="183" t="s">
        <v>241</v>
      </c>
      <c r="S8" s="183"/>
      <c r="T8" s="177"/>
      <c r="U8" s="177"/>
      <c r="V8" s="177"/>
      <c r="W8" s="177" t="s">
        <v>248</v>
      </c>
      <c r="X8" s="177"/>
      <c r="Y8" s="177"/>
      <c r="Z8" s="177"/>
      <c r="AA8" s="181" t="s">
        <v>311</v>
      </c>
      <c r="AB8" s="182"/>
      <c r="AC8" s="182"/>
      <c r="AD8" s="182"/>
      <c r="AE8" s="182"/>
      <c r="AF8" s="183"/>
      <c r="AG8" s="177" t="s">
        <v>254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266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97" t="s">
        <v>267</v>
      </c>
      <c r="BF8" s="197"/>
      <c r="BG8" s="197"/>
      <c r="BH8" s="198"/>
      <c r="BI8" s="199" t="s">
        <v>268</v>
      </c>
      <c r="BJ8" s="177"/>
      <c r="BK8" s="177" t="s">
        <v>274</v>
      </c>
      <c r="BL8" s="177"/>
      <c r="BM8" s="177"/>
      <c r="BN8" s="177"/>
      <c r="BO8" s="177"/>
      <c r="BP8" s="177" t="s">
        <v>320</v>
      </c>
      <c r="BQ8" s="177"/>
      <c r="BR8" s="177"/>
      <c r="BS8" s="177"/>
      <c r="BT8" s="177"/>
      <c r="BU8" s="177" t="s">
        <v>275</v>
      </c>
      <c r="BV8" s="177"/>
      <c r="BW8" s="177"/>
      <c r="BX8" s="177"/>
      <c r="BY8" s="177"/>
      <c r="BZ8" s="177" t="s">
        <v>399</v>
      </c>
      <c r="CA8" s="177"/>
      <c r="CB8" s="177"/>
      <c r="CC8" s="177"/>
      <c r="CD8" s="181"/>
      <c r="CE8" s="98"/>
    </row>
    <row r="9" spans="1:83" s="110" customFormat="1" ht="55.5" customHeight="1" x14ac:dyDescent="0.35">
      <c r="A9" s="167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3" t="s">
        <v>255</v>
      </c>
      <c r="AH9" s="135" t="s">
        <v>256</v>
      </c>
      <c r="AI9" s="135" t="s">
        <v>257</v>
      </c>
      <c r="AJ9" s="135" t="s">
        <v>258</v>
      </c>
      <c r="AK9" s="135" t="s">
        <v>7</v>
      </c>
      <c r="AL9" s="135" t="s">
        <v>259</v>
      </c>
      <c r="AM9" s="135" t="s">
        <v>260</v>
      </c>
      <c r="AN9" s="135" t="s">
        <v>261</v>
      </c>
      <c r="AO9" s="135" t="s">
        <v>262</v>
      </c>
      <c r="AP9" s="135" t="s">
        <v>263</v>
      </c>
      <c r="AQ9" s="135" t="s">
        <v>264</v>
      </c>
      <c r="AR9" s="175" t="s">
        <v>265</v>
      </c>
      <c r="AS9" s="173" t="s">
        <v>255</v>
      </c>
      <c r="AT9" s="135" t="s">
        <v>256</v>
      </c>
      <c r="AU9" s="135" t="s">
        <v>257</v>
      </c>
      <c r="AV9" s="135" t="s">
        <v>258</v>
      </c>
      <c r="AW9" s="135" t="s">
        <v>7</v>
      </c>
      <c r="AX9" s="135" t="s">
        <v>259</v>
      </c>
      <c r="AY9" s="135" t="s">
        <v>260</v>
      </c>
      <c r="AZ9" s="135" t="s">
        <v>261</v>
      </c>
      <c r="BA9" s="135" t="s">
        <v>262</v>
      </c>
      <c r="BB9" s="135" t="s">
        <v>263</v>
      </c>
      <c r="BC9" s="135" t="s">
        <v>264</v>
      </c>
      <c r="BD9" s="175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8" t="s">
        <v>317</v>
      </c>
      <c r="BJ9" s="132" t="s">
        <v>269</v>
      </c>
      <c r="BK9" s="108" t="s">
        <v>318</v>
      </c>
      <c r="BL9" s="128" t="s">
        <v>270</v>
      </c>
      <c r="BM9" s="128" t="s">
        <v>272</v>
      </c>
      <c r="BN9" s="186" t="s">
        <v>319</v>
      </c>
      <c r="BO9" s="184" t="s">
        <v>273</v>
      </c>
      <c r="BP9" s="108" t="s">
        <v>318</v>
      </c>
      <c r="BQ9" s="128" t="s">
        <v>270</v>
      </c>
      <c r="BR9" s="128" t="s">
        <v>272</v>
      </c>
      <c r="BS9" s="186" t="s">
        <v>319</v>
      </c>
      <c r="BT9" s="184" t="s">
        <v>273</v>
      </c>
      <c r="BU9" s="108" t="s">
        <v>318</v>
      </c>
      <c r="BV9" s="128" t="s">
        <v>270</v>
      </c>
      <c r="BW9" s="128" t="s">
        <v>272</v>
      </c>
      <c r="BX9" s="186" t="s">
        <v>319</v>
      </c>
      <c r="BY9" s="184" t="s">
        <v>273</v>
      </c>
      <c r="BZ9" s="108" t="s">
        <v>318</v>
      </c>
      <c r="CA9" s="128" t="s">
        <v>270</v>
      </c>
      <c r="CB9" s="128" t="s">
        <v>272</v>
      </c>
      <c r="CC9" s="186" t="s">
        <v>319</v>
      </c>
      <c r="CD9" s="184" t="s">
        <v>273</v>
      </c>
      <c r="CE9" s="109"/>
    </row>
    <row r="10" spans="1:83" s="5" customFormat="1" ht="90.5" customHeight="1" x14ac:dyDescent="0.35">
      <c r="A10" s="167"/>
      <c r="B10" s="67" t="s">
        <v>336</v>
      </c>
      <c r="C10" s="60" t="s">
        <v>400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401</v>
      </c>
      <c r="M10" s="81" t="s">
        <v>232</v>
      </c>
      <c r="N10" s="70" t="s">
        <v>401</v>
      </c>
      <c r="O10" s="33" t="s">
        <v>290</v>
      </c>
      <c r="P10" s="70" t="s">
        <v>401</v>
      </c>
      <c r="Q10" s="83" t="s">
        <v>240</v>
      </c>
      <c r="R10" s="94" t="s">
        <v>401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401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401</v>
      </c>
      <c r="AC10" s="70" t="s">
        <v>401</v>
      </c>
      <c r="AD10" s="33" t="s">
        <v>251</v>
      </c>
      <c r="AE10" s="111" t="s">
        <v>337</v>
      </c>
      <c r="AF10" s="47" t="s">
        <v>253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88"/>
      <c r="BJ10" s="132"/>
      <c r="BK10" s="71" t="s">
        <v>401</v>
      </c>
      <c r="BL10" s="73" t="s">
        <v>271</v>
      </c>
      <c r="BM10" s="73" t="s">
        <v>402</v>
      </c>
      <c r="BN10" s="187"/>
      <c r="BO10" s="185"/>
      <c r="BP10" s="71" t="s">
        <v>401</v>
      </c>
      <c r="BQ10" s="73" t="s">
        <v>271</v>
      </c>
      <c r="BR10" s="73" t="s">
        <v>402</v>
      </c>
      <c r="BS10" s="187"/>
      <c r="BT10" s="185"/>
      <c r="BU10" s="71" t="s">
        <v>401</v>
      </c>
      <c r="BV10" s="73" t="s">
        <v>271</v>
      </c>
      <c r="BW10" s="73" t="s">
        <v>402</v>
      </c>
      <c r="BX10" s="187"/>
      <c r="BY10" s="185"/>
      <c r="BZ10" s="71" t="s">
        <v>401</v>
      </c>
      <c r="CA10" s="73" t="s">
        <v>271</v>
      </c>
      <c r="CB10" s="73" t="s">
        <v>402</v>
      </c>
      <c r="CC10" s="187"/>
      <c r="CD10" s="185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HYPERLINK("https://sitonline.vs.ch/environnement/eaux_superficielles/fr/#/?locale=fr&amp;prelevement=SFH-128&amp;scale=4500","SFH-128")</f>
        <v>SFH-128</v>
      </c>
      <c r="C12" s="114"/>
      <c r="D12" s="114" t="s">
        <v>354</v>
      </c>
      <c r="E12" s="115">
        <v>2580739</v>
      </c>
      <c r="F12" s="115"/>
      <c r="G12" s="115">
        <v>1092210</v>
      </c>
      <c r="H12" s="115"/>
      <c r="I12" s="115">
        <v>1321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HYPERLINK("https://sitonline.vs.ch/environnement/eaux_superficielles/fr/#/?locale=fr&amp;prelevement=SFH-130&amp;scale=4500","SFH-130")</f>
        <v>SFH-130</v>
      </c>
      <c r="C13" s="114"/>
      <c r="D13" s="114" t="s">
        <v>357</v>
      </c>
      <c r="E13" s="115">
        <v>2579479</v>
      </c>
      <c r="F13" s="115"/>
      <c r="G13" s="115">
        <v>1093760</v>
      </c>
      <c r="H13" s="115"/>
      <c r="I13" s="115">
        <v>1204</v>
      </c>
      <c r="J13" s="116"/>
      <c r="K13" s="117" t="s">
        <v>358</v>
      </c>
      <c r="L13" s="118"/>
      <c r="M13" s="118" t="s">
        <v>285</v>
      </c>
      <c r="N13" s="10"/>
      <c r="O13" s="10"/>
      <c r="P13" s="114"/>
      <c r="Q13" s="114" t="s">
        <v>356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HYPERLINK("https://sitonline.vs.ch/environnement/eaux_superficielles/fr/#/?locale=fr&amp;prelevement=SFH-136&amp;scale=4500","SFH-136")</f>
        <v>SFH-136</v>
      </c>
      <c r="C14" s="114"/>
      <c r="D14" s="114" t="s">
        <v>359</v>
      </c>
      <c r="E14" s="115">
        <v>2583484</v>
      </c>
      <c r="F14" s="115"/>
      <c r="G14" s="115">
        <v>1091554</v>
      </c>
      <c r="H14" s="115"/>
      <c r="I14" s="115">
        <v>2102</v>
      </c>
      <c r="J14" s="116"/>
      <c r="K14" s="117" t="s">
        <v>360</v>
      </c>
      <c r="L14" s="118"/>
      <c r="M14" s="118" t="s">
        <v>285</v>
      </c>
      <c r="N14" s="10"/>
      <c r="O14" s="10"/>
      <c r="P14" s="114"/>
      <c r="Q14" s="114" t="s">
        <v>361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HYPERLINK("https://sitonline.vs.ch/environnement/eaux_superficielles/fr/#/?locale=fr&amp;prelevement=SFH-137&amp;scale=4500","SFH-137")</f>
        <v>SFH-137</v>
      </c>
      <c r="C15" s="114"/>
      <c r="D15" s="114" t="s">
        <v>362</v>
      </c>
      <c r="E15" s="115">
        <v>2579059</v>
      </c>
      <c r="F15" s="115"/>
      <c r="G15" s="115">
        <v>1093440</v>
      </c>
      <c r="H15" s="115"/>
      <c r="I15" s="115">
        <v>1340</v>
      </c>
      <c r="J15" s="116"/>
      <c r="K15" s="117" t="s">
        <v>363</v>
      </c>
      <c r="L15" s="118"/>
      <c r="M15" s="118" t="s">
        <v>285</v>
      </c>
      <c r="N15" s="10"/>
      <c r="O15" s="10"/>
      <c r="P15" s="114"/>
      <c r="Q15" s="114" t="s">
        <v>356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HYPERLINK("https://sitonline.vs.ch/environnement/eaux_superficielles/fr/#/?locale=fr&amp;prelevement=SEN-1015&amp;scale=4500","SEN-1015")</f>
        <v>SEN-1015</v>
      </c>
      <c r="C16" s="114"/>
      <c r="D16" s="114" t="s">
        <v>364</v>
      </c>
      <c r="E16" s="115">
        <v>2580166</v>
      </c>
      <c r="F16" s="115"/>
      <c r="G16" s="115">
        <v>1095215</v>
      </c>
      <c r="H16" s="115"/>
      <c r="I16" s="115">
        <v>1478</v>
      </c>
      <c r="J16" s="116"/>
      <c r="K16" s="117" t="s">
        <v>365</v>
      </c>
      <c r="L16" s="118"/>
      <c r="M16" s="118" t="s">
        <v>284</v>
      </c>
      <c r="N16" s="10"/>
      <c r="O16" s="10"/>
      <c r="P16" s="114"/>
      <c r="Q16" s="114" t="s">
        <v>366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HYPERLINK("https://sitonline.vs.ch/environnement/eaux_superficielles/fr/#/?locale=fr&amp;prelevement=SEN-1021&amp;scale=4500","SEN-1021")</f>
        <v>SEN-1021</v>
      </c>
      <c r="C17" s="114"/>
      <c r="D17" s="114"/>
      <c r="E17" s="115">
        <v>2579589</v>
      </c>
      <c r="F17" s="115"/>
      <c r="G17" s="115">
        <v>1095005</v>
      </c>
      <c r="H17" s="115"/>
      <c r="I17" s="115">
        <v>1287</v>
      </c>
      <c r="J17" s="116"/>
      <c r="K17" s="117" t="s">
        <v>367</v>
      </c>
      <c r="L17" s="118"/>
      <c r="M17" s="118" t="s">
        <v>284</v>
      </c>
      <c r="N17" s="10"/>
      <c r="O17" s="10"/>
      <c r="P17" s="114"/>
      <c r="Q17" s="114" t="s">
        <v>366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HYPERLINK("https://sitonline.vs.ch/environnement/eaux_superficielles/fr/#/?locale=fr&amp;prelevement=SEN-1022&amp;scale=4500","SEN-1022")</f>
        <v>SEN-1022</v>
      </c>
      <c r="C18" s="114"/>
      <c r="D18" s="114"/>
      <c r="E18" s="115">
        <v>2579433</v>
      </c>
      <c r="F18" s="115"/>
      <c r="G18" s="115">
        <v>1095060</v>
      </c>
      <c r="H18" s="115"/>
      <c r="I18" s="115">
        <v>1243</v>
      </c>
      <c r="J18" s="116"/>
      <c r="K18" s="117" t="s">
        <v>367</v>
      </c>
      <c r="L18" s="118"/>
      <c r="M18" s="118" t="s">
        <v>284</v>
      </c>
      <c r="N18" s="10"/>
      <c r="O18" s="10"/>
      <c r="P18" s="114"/>
      <c r="Q18" s="114" t="s">
        <v>366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HYPERLINK("https://sitonline.vs.ch/environnement/eaux_superficielles/fr/#/?locale=fr&amp;prelevement=SEN-1023&amp;scale=4500","SEN-1023")</f>
        <v>SEN-1023</v>
      </c>
      <c r="C19" s="114"/>
      <c r="D19" s="114"/>
      <c r="E19" s="115">
        <v>2579073</v>
      </c>
      <c r="F19" s="115"/>
      <c r="G19" s="115">
        <v>1095200</v>
      </c>
      <c r="H19" s="115"/>
      <c r="I19" s="115">
        <v>1159</v>
      </c>
      <c r="J19" s="116"/>
      <c r="K19" s="117" t="s">
        <v>367</v>
      </c>
      <c r="L19" s="118"/>
      <c r="M19" s="118" t="s">
        <v>284</v>
      </c>
      <c r="N19" s="10"/>
      <c r="O19" s="10"/>
      <c r="P19" s="114"/>
      <c r="Q19" s="114" t="s">
        <v>366</v>
      </c>
      <c r="R19" s="119"/>
      <c r="S19" s="119"/>
      <c r="T19" s="120"/>
      <c r="U19" s="121"/>
      <c r="V19" s="119"/>
      <c r="W19" s="119"/>
      <c r="X19" s="120"/>
      <c r="Y19" s="121"/>
      <c r="Z19" s="12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HYPERLINK("https://sitonline.vs.ch/environnement/eaux_superficielles/fr/#/?locale=fr&amp;prelevement=SEN-1340&amp;scale=4500","SEN-1340")</f>
        <v>SEN-1340</v>
      </c>
      <c r="C20" s="114"/>
      <c r="D20" s="114" t="s">
        <v>368</v>
      </c>
      <c r="E20" s="115">
        <v>2581590</v>
      </c>
      <c r="F20" s="115"/>
      <c r="G20" s="115">
        <v>1092840</v>
      </c>
      <c r="H20" s="115"/>
      <c r="I20" s="115">
        <v>1620</v>
      </c>
      <c r="J20" s="116"/>
      <c r="K20" s="117" t="s">
        <v>369</v>
      </c>
      <c r="L20" s="118"/>
      <c r="M20" s="118" t="s">
        <v>285</v>
      </c>
      <c r="N20" s="10"/>
      <c r="O20" s="10"/>
      <c r="P20" s="114"/>
      <c r="Q20" s="114" t="s">
        <v>370</v>
      </c>
      <c r="R20" s="119"/>
      <c r="S20" s="119"/>
      <c r="T20" s="120"/>
      <c r="U20" s="121"/>
      <c r="V20" s="119"/>
      <c r="W20" s="119" t="s">
        <v>277</v>
      </c>
      <c r="X20" s="120">
        <v>41288</v>
      </c>
      <c r="Y20" s="121"/>
      <c r="Z20" s="129" t="s">
        <v>398</v>
      </c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HYPERLINK("https://sitonline.vs.ch/environnement/eaux_superficielles/fr/#/?locale=fr&amp;prelevement=SEN-1343&amp;scale=4500","SEN-1343")</f>
        <v>SEN-1343</v>
      </c>
      <c r="C21" s="114"/>
      <c r="D21" s="114" t="s">
        <v>371</v>
      </c>
      <c r="E21" s="115">
        <v>2578842</v>
      </c>
      <c r="F21" s="115"/>
      <c r="G21" s="115">
        <v>1091326</v>
      </c>
      <c r="H21" s="115"/>
      <c r="I21" s="115">
        <v>1740</v>
      </c>
      <c r="J21" s="116"/>
      <c r="K21" s="117" t="s">
        <v>372</v>
      </c>
      <c r="L21" s="118"/>
      <c r="M21" s="118" t="s">
        <v>286</v>
      </c>
      <c r="N21" s="10"/>
      <c r="O21" s="10"/>
      <c r="P21" s="114"/>
      <c r="Q21" s="114" t="s">
        <v>370</v>
      </c>
      <c r="R21" s="119"/>
      <c r="S21" s="119"/>
      <c r="T21" s="120"/>
      <c r="U21" s="121"/>
      <c r="V21" s="119"/>
      <c r="W21" s="119"/>
      <c r="X21" s="120"/>
      <c r="Y21" s="121"/>
      <c r="Z21" s="12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HYPERLINK("https://sitonline.vs.ch/environnement/eaux_superficielles/fr/#/?locale=fr&amp;prelevement=SEN-1344&amp;scale=4500","SEN-1344")</f>
        <v>SEN-1344</v>
      </c>
      <c r="C22" s="114"/>
      <c r="D22" s="114" t="s">
        <v>373</v>
      </c>
      <c r="E22" s="115">
        <v>2579420</v>
      </c>
      <c r="F22" s="115"/>
      <c r="G22" s="115">
        <v>1093870</v>
      </c>
      <c r="H22" s="115"/>
      <c r="I22" s="115">
        <v>1200</v>
      </c>
      <c r="J22" s="116"/>
      <c r="K22" s="117" t="s">
        <v>355</v>
      </c>
      <c r="L22" s="118"/>
      <c r="M22" s="118" t="s">
        <v>286</v>
      </c>
      <c r="N22" s="10"/>
      <c r="O22" s="10"/>
      <c r="P22" s="114"/>
      <c r="Q22" s="114" t="s">
        <v>374</v>
      </c>
      <c r="R22" s="119"/>
      <c r="S22" s="119"/>
      <c r="T22" s="120"/>
      <c r="U22" s="121"/>
      <c r="V22" s="119"/>
      <c r="W22" s="119"/>
      <c r="X22" s="120"/>
      <c r="Y22" s="121"/>
      <c r="Z22" s="12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HYPERLINK("https://sitonline.vs.ch/environnement/eaux_superficielles/fr/#/?locale=fr&amp;prelevement=SEN-1353&amp;scale=4500","SEN-1353")</f>
        <v>SEN-1353</v>
      </c>
      <c r="C23" s="114"/>
      <c r="D23" s="114" t="s">
        <v>375</v>
      </c>
      <c r="E23" s="115">
        <v>2579016</v>
      </c>
      <c r="F23" s="115"/>
      <c r="G23" s="115">
        <v>1092746</v>
      </c>
      <c r="H23" s="115"/>
      <c r="I23" s="115">
        <v>1475</v>
      </c>
      <c r="J23" s="116"/>
      <c r="K23" s="117" t="s">
        <v>376</v>
      </c>
      <c r="L23" s="118"/>
      <c r="M23" s="118" t="s">
        <v>286</v>
      </c>
      <c r="N23" s="10"/>
      <c r="O23" s="10"/>
      <c r="P23" s="114"/>
      <c r="Q23" s="114" t="s">
        <v>370</v>
      </c>
      <c r="R23" s="119"/>
      <c r="S23" s="119"/>
      <c r="T23" s="120"/>
      <c r="U23" s="121"/>
      <c r="V23" s="119"/>
      <c r="W23" s="119"/>
      <c r="X23" s="120"/>
      <c r="Y23" s="121"/>
      <c r="Z23" s="12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HYPERLINK("https://sitonline.vs.ch/environnement/eaux_superficielles/fr/#/?locale=fr&amp;prelevement=SEN-1355&amp;scale=4500","SEN-1355")</f>
        <v>SEN-1355</v>
      </c>
      <c r="C24" s="114"/>
      <c r="D24" s="114" t="s">
        <v>377</v>
      </c>
      <c r="E24" s="115">
        <v>2580311</v>
      </c>
      <c r="F24" s="115"/>
      <c r="G24" s="115">
        <v>1094160</v>
      </c>
      <c r="H24" s="115"/>
      <c r="I24" s="115">
        <v>1405</v>
      </c>
      <c r="J24" s="116"/>
      <c r="K24" s="117" t="s">
        <v>378</v>
      </c>
      <c r="L24" s="118"/>
      <c r="M24" s="118" t="s">
        <v>286</v>
      </c>
      <c r="N24" s="10"/>
      <c r="O24" s="10"/>
      <c r="P24" s="114"/>
      <c r="Q24" s="114" t="s">
        <v>370</v>
      </c>
      <c r="R24" s="119"/>
      <c r="S24" s="119"/>
      <c r="T24" s="120"/>
      <c r="U24" s="121"/>
      <c r="V24" s="119"/>
      <c r="W24" s="119"/>
      <c r="X24" s="120"/>
      <c r="Y24" s="121"/>
      <c r="Z24" s="12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HYPERLINK("https://sitonline.vs.ch/environnement/eaux_superficielles/fr/#/?locale=fr&amp;prelevement=SEN-1357&amp;scale=4500","SEN-1357")</f>
        <v>SEN-1357</v>
      </c>
      <c r="C25" s="114"/>
      <c r="D25" s="114" t="s">
        <v>379</v>
      </c>
      <c r="E25" s="115">
        <v>2582436</v>
      </c>
      <c r="F25" s="115"/>
      <c r="G25" s="115">
        <v>1093129</v>
      </c>
      <c r="H25" s="115"/>
      <c r="I25" s="115">
        <v>2040</v>
      </c>
      <c r="J25" s="116"/>
      <c r="K25" s="117" t="s">
        <v>380</v>
      </c>
      <c r="L25" s="118"/>
      <c r="M25" s="118" t="s">
        <v>288</v>
      </c>
      <c r="N25" s="10"/>
      <c r="O25" s="10"/>
      <c r="P25" s="114"/>
      <c r="Q25" s="114" t="s">
        <v>370</v>
      </c>
      <c r="R25" s="119"/>
      <c r="S25" s="119"/>
      <c r="T25" s="120"/>
      <c r="U25" s="121"/>
      <c r="V25" s="119"/>
      <c r="W25" s="119"/>
      <c r="X25" s="120"/>
      <c r="Y25" s="121"/>
      <c r="Z25" s="12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HYPERLINK("https://sitonline.vs.ch/environnement/eaux_superficielles/fr/#/?locale=fr&amp;prelevement=SEN-1465&amp;scale=4500","SEN-1465")</f>
        <v>SEN-1465</v>
      </c>
      <c r="C26" s="114"/>
      <c r="D26" s="114" t="s">
        <v>381</v>
      </c>
      <c r="E26" s="115">
        <v>2578130</v>
      </c>
      <c r="F26" s="115"/>
      <c r="G26" s="115">
        <v>1089260</v>
      </c>
      <c r="H26" s="115"/>
      <c r="I26" s="115">
        <v>1968</v>
      </c>
      <c r="J26" s="116"/>
      <c r="K26" s="117" t="s">
        <v>372</v>
      </c>
      <c r="L26" s="118"/>
      <c r="M26" s="118" t="s">
        <v>285</v>
      </c>
      <c r="N26" s="10"/>
      <c r="O26" s="10"/>
      <c r="P26" s="114"/>
      <c r="Q26" s="114" t="s">
        <v>382</v>
      </c>
      <c r="R26" s="119"/>
      <c r="S26" s="119"/>
      <c r="T26" s="120"/>
      <c r="U26" s="121"/>
      <c r="V26" s="119"/>
      <c r="W26" s="119" t="s">
        <v>277</v>
      </c>
      <c r="X26" s="120">
        <v>43608</v>
      </c>
      <c r="Y26" s="121"/>
      <c r="Z26" s="129" t="s">
        <v>398</v>
      </c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HYPERLINK("https://sitonline.vs.ch/environnement/eaux_superficielles/fr/#/?locale=fr&amp;prelevement=SEN-1485&amp;scale=4500","SEN-1485")</f>
        <v>SEN-1485</v>
      </c>
      <c r="C27" s="114"/>
      <c r="D27" s="114" t="s">
        <v>383</v>
      </c>
      <c r="E27" s="115">
        <v>2583247</v>
      </c>
      <c r="F27" s="115"/>
      <c r="G27" s="115">
        <v>1091443</v>
      </c>
      <c r="H27" s="115"/>
      <c r="I27" s="115">
        <v>2100</v>
      </c>
      <c r="J27" s="116"/>
      <c r="K27" s="117" t="s">
        <v>384</v>
      </c>
      <c r="L27" s="118"/>
      <c r="M27" s="118" t="s">
        <v>285</v>
      </c>
      <c r="N27" s="10"/>
      <c r="O27" s="10"/>
      <c r="P27" s="114"/>
      <c r="Q27" s="114" t="s">
        <v>385</v>
      </c>
      <c r="R27" s="119"/>
      <c r="S27" s="119"/>
      <c r="T27" s="120"/>
      <c r="U27" s="121"/>
      <c r="V27" s="119"/>
      <c r="W27" s="119"/>
      <c r="X27" s="120"/>
      <c r="Y27" s="121"/>
      <c r="Z27" s="129"/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HYPERLINK("https://sitonline.vs.ch/environnement/eaux_superficielles/fr/#/?locale=fr&amp;prelevement=SEN-284&amp;scale=4500","SEN-284")</f>
        <v>SEN-284</v>
      </c>
      <c r="C28" s="114"/>
      <c r="D28" s="114" t="s">
        <v>386</v>
      </c>
      <c r="E28" s="115">
        <v>2580420</v>
      </c>
      <c r="F28" s="115"/>
      <c r="G28" s="115">
        <v>1094200</v>
      </c>
      <c r="H28" s="115"/>
      <c r="I28" s="115">
        <v>1430</v>
      </c>
      <c r="J28" s="116"/>
      <c r="K28" s="117" t="s">
        <v>387</v>
      </c>
      <c r="L28" s="118"/>
      <c r="M28" s="118" t="s">
        <v>284</v>
      </c>
      <c r="N28" s="10"/>
      <c r="O28" s="10"/>
      <c r="P28" s="114"/>
      <c r="Q28" s="114"/>
      <c r="R28" s="119"/>
      <c r="S28" s="119"/>
      <c r="T28" s="120"/>
      <c r="U28" s="121"/>
      <c r="V28" s="119"/>
      <c r="W28" s="119"/>
      <c r="X28" s="120"/>
      <c r="Y28" s="121"/>
      <c r="Z28" s="12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HYPERLINK("https://sitonline.vs.ch/environnement/eaux_superficielles/fr/#/?locale=fr&amp;prelevement=SEN-286&amp;scale=4500","SEN-286")</f>
        <v>SEN-286</v>
      </c>
      <c r="C29" s="114"/>
      <c r="D29" s="114" t="s">
        <v>388</v>
      </c>
      <c r="E29" s="115">
        <v>2578550</v>
      </c>
      <c r="F29" s="115"/>
      <c r="G29" s="115">
        <v>1092700</v>
      </c>
      <c r="H29" s="115"/>
      <c r="I29" s="115">
        <v>1700</v>
      </c>
      <c r="J29" s="116"/>
      <c r="K29" s="117" t="s">
        <v>389</v>
      </c>
      <c r="L29" s="118"/>
      <c r="M29" s="118" t="s">
        <v>284</v>
      </c>
      <c r="N29" s="10"/>
      <c r="O29" s="10"/>
      <c r="P29" s="114"/>
      <c r="Q29" s="114"/>
      <c r="R29" s="119"/>
      <c r="S29" s="119"/>
      <c r="T29" s="120"/>
      <c r="U29" s="121"/>
      <c r="V29" s="119"/>
      <c r="W29" s="119"/>
      <c r="X29" s="120"/>
      <c r="Y29" s="121"/>
      <c r="Z29" s="129"/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113">
        <v>19</v>
      </c>
      <c r="B30" s="126" t="str">
        <f>HYPERLINK("https://sitonline.vs.ch/environnement/eaux_superficielles/fr/#/?locale=fr&amp;prelevement=SEN-288&amp;scale=4500","SEN-288")</f>
        <v>SEN-288</v>
      </c>
      <c r="C30" s="114"/>
      <c r="D30" s="114" t="s">
        <v>390</v>
      </c>
      <c r="E30" s="115">
        <v>2578050</v>
      </c>
      <c r="F30" s="115"/>
      <c r="G30" s="115">
        <v>1091630</v>
      </c>
      <c r="H30" s="115"/>
      <c r="I30" s="115">
        <v>2100</v>
      </c>
      <c r="J30" s="116"/>
      <c r="K30" s="117" t="s">
        <v>389</v>
      </c>
      <c r="L30" s="118"/>
      <c r="M30" s="118" t="s">
        <v>284</v>
      </c>
      <c r="N30" s="10"/>
      <c r="O30" s="10"/>
      <c r="P30" s="114"/>
      <c r="Q30" s="114"/>
      <c r="R30" s="119"/>
      <c r="S30" s="119"/>
      <c r="T30" s="120"/>
      <c r="U30" s="121"/>
      <c r="V30" s="119"/>
      <c r="W30" s="119"/>
      <c r="X30" s="120"/>
      <c r="Y30" s="121"/>
      <c r="Z30" s="129"/>
      <c r="AA30" s="122"/>
      <c r="AB30" s="114"/>
      <c r="AC30" s="114"/>
      <c r="AD30" s="114"/>
      <c r="AE30" s="114"/>
      <c r="AF30" s="114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124"/>
      <c r="BG30" s="123"/>
      <c r="BH30" s="123"/>
      <c r="BI30" s="116"/>
      <c r="BJ30" s="118"/>
      <c r="BK30" s="118"/>
      <c r="BL30" s="118"/>
      <c r="BM30" s="118"/>
      <c r="BN30" s="125"/>
      <c r="BO30" s="118"/>
      <c r="BP30" s="118"/>
      <c r="BQ30" s="118"/>
      <c r="BR30" s="118"/>
      <c r="BS30" s="125"/>
      <c r="BT30" s="118"/>
      <c r="BU30" s="118"/>
      <c r="BV30" s="118"/>
      <c r="BW30" s="118"/>
      <c r="BX30" s="125"/>
      <c r="BY30" s="118"/>
      <c r="BZ30" s="118"/>
      <c r="CA30" s="118"/>
      <c r="CB30" s="118"/>
      <c r="CC30" s="125"/>
      <c r="CD30" s="118"/>
      <c r="CE30" s="114"/>
    </row>
    <row r="31" spans="1:83" s="6" customFormat="1" ht="15.5" x14ac:dyDescent="0.35">
      <c r="A31" s="113">
        <v>20</v>
      </c>
      <c r="B31" s="126" t="str">
        <f>HYPERLINK("https://sitonline.vs.ch/environnement/eaux_superficielles/fr/#/?locale=fr&amp;prelevement=SEN-674&amp;scale=4500","SEN-674")</f>
        <v>SEN-674</v>
      </c>
      <c r="C31" s="114"/>
      <c r="D31" s="114" t="s">
        <v>391</v>
      </c>
      <c r="E31" s="115">
        <v>2582484</v>
      </c>
      <c r="F31" s="115"/>
      <c r="G31" s="115">
        <v>1094583</v>
      </c>
      <c r="H31" s="115"/>
      <c r="I31" s="115">
        <v>2260</v>
      </c>
      <c r="J31" s="116"/>
      <c r="K31" s="117" t="s">
        <v>392</v>
      </c>
      <c r="L31" s="118"/>
      <c r="M31" s="118" t="s">
        <v>286</v>
      </c>
      <c r="N31" s="10"/>
      <c r="O31" s="10"/>
      <c r="P31" s="114"/>
      <c r="Q31" s="114"/>
      <c r="R31" s="119"/>
      <c r="S31" s="119"/>
      <c r="T31" s="120"/>
      <c r="U31" s="121"/>
      <c r="V31" s="119"/>
      <c r="W31" s="119"/>
      <c r="X31" s="120"/>
      <c r="Y31" s="121"/>
      <c r="Z31" s="119"/>
      <c r="AA31" s="122"/>
      <c r="AB31" s="114"/>
      <c r="AC31" s="114"/>
      <c r="AD31" s="114"/>
      <c r="AE31" s="114"/>
      <c r="AF31" s="114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3"/>
      <c r="BH31" s="123"/>
      <c r="BI31" s="116"/>
      <c r="BJ31" s="118"/>
      <c r="BK31" s="118"/>
      <c r="BL31" s="118"/>
      <c r="BM31" s="118"/>
      <c r="BN31" s="125"/>
      <c r="BO31" s="118"/>
      <c r="BP31" s="118"/>
      <c r="BQ31" s="118"/>
      <c r="BR31" s="118"/>
      <c r="BS31" s="125"/>
      <c r="BT31" s="118"/>
      <c r="BU31" s="118"/>
      <c r="BV31" s="118"/>
      <c r="BW31" s="118"/>
      <c r="BX31" s="125"/>
      <c r="BY31" s="118"/>
      <c r="BZ31" s="118"/>
      <c r="CA31" s="118"/>
      <c r="CB31" s="118"/>
      <c r="CC31" s="125"/>
      <c r="CD31" s="118"/>
      <c r="CE31" s="114"/>
    </row>
    <row r="32" spans="1:83" s="6" customFormat="1" ht="15.5" x14ac:dyDescent="0.35">
      <c r="A32" s="113">
        <v>21</v>
      </c>
      <c r="B32" s="126" t="str">
        <f>HYPERLINK("https://sitonline.vs.ch/environnement/eaux_superficielles/fr/#/?locale=fr&amp;prelevement=SEN-675&amp;scale=4500","SEN-675")</f>
        <v>SEN-675</v>
      </c>
      <c r="C32" s="114"/>
      <c r="D32" s="114" t="s">
        <v>393</v>
      </c>
      <c r="E32" s="115">
        <v>2581460</v>
      </c>
      <c r="F32" s="115"/>
      <c r="G32" s="115">
        <v>1094660</v>
      </c>
      <c r="H32" s="115"/>
      <c r="I32" s="115">
        <v>1800</v>
      </c>
      <c r="J32" s="116"/>
      <c r="K32" s="117" t="s">
        <v>378</v>
      </c>
      <c r="L32" s="118"/>
      <c r="M32" s="118" t="s">
        <v>286</v>
      </c>
      <c r="N32" s="10"/>
      <c r="O32" s="10"/>
      <c r="P32" s="114"/>
      <c r="Q32" s="114"/>
      <c r="R32" s="119"/>
      <c r="S32" s="119"/>
      <c r="T32" s="120"/>
      <c r="U32" s="121"/>
      <c r="V32" s="119"/>
      <c r="W32" s="119"/>
      <c r="X32" s="120"/>
      <c r="Y32" s="121"/>
      <c r="Z32" s="119"/>
      <c r="AA32" s="122"/>
      <c r="AB32" s="114"/>
      <c r="AC32" s="114"/>
      <c r="AD32" s="114"/>
      <c r="AE32" s="114"/>
      <c r="AF32" s="114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3"/>
      <c r="BH32" s="123"/>
      <c r="BI32" s="116"/>
      <c r="BJ32" s="118"/>
      <c r="BK32" s="118"/>
      <c r="BL32" s="118"/>
      <c r="BM32" s="118"/>
      <c r="BN32" s="125"/>
      <c r="BO32" s="118"/>
      <c r="BP32" s="118"/>
      <c r="BQ32" s="118"/>
      <c r="BR32" s="118"/>
      <c r="BS32" s="125"/>
      <c r="BT32" s="118"/>
      <c r="BU32" s="118"/>
      <c r="BV32" s="118"/>
      <c r="BW32" s="118"/>
      <c r="BX32" s="125"/>
      <c r="BY32" s="118"/>
      <c r="BZ32" s="118"/>
      <c r="CA32" s="118"/>
      <c r="CB32" s="118"/>
      <c r="CC32" s="125"/>
      <c r="CD32" s="118"/>
      <c r="CE32" s="114"/>
    </row>
    <row r="33" spans="1:83" s="6" customFormat="1" ht="15.5" x14ac:dyDescent="0.35">
      <c r="A33" s="113">
        <v>22</v>
      </c>
      <c r="B33" s="126" t="str">
        <f>HYPERLINK("https://sitonline.vs.ch/environnement/eaux_superficielles/fr/#/?locale=fr&amp;prelevement=SEN-676&amp;scale=4500","SEN-676")</f>
        <v>SEN-676</v>
      </c>
      <c r="C33" s="114"/>
      <c r="D33" s="114" t="s">
        <v>394</v>
      </c>
      <c r="E33" s="115">
        <v>2579000</v>
      </c>
      <c r="F33" s="115"/>
      <c r="G33" s="115">
        <v>1096660</v>
      </c>
      <c r="H33" s="115"/>
      <c r="I33" s="115">
        <v>1250</v>
      </c>
      <c r="J33" s="116"/>
      <c r="K33" s="117" t="s">
        <v>395</v>
      </c>
      <c r="L33" s="118"/>
      <c r="M33" s="118" t="s">
        <v>286</v>
      </c>
      <c r="N33" s="10"/>
      <c r="O33" s="10"/>
      <c r="P33" s="114"/>
      <c r="Q33" s="114"/>
      <c r="R33" s="119"/>
      <c r="S33" s="119"/>
      <c r="T33" s="120"/>
      <c r="U33" s="121"/>
      <c r="V33" s="119"/>
      <c r="W33" s="119"/>
      <c r="X33" s="120"/>
      <c r="Y33" s="121"/>
      <c r="Z33" s="119"/>
      <c r="AA33" s="122"/>
      <c r="AB33" s="114"/>
      <c r="AC33" s="114"/>
      <c r="AD33" s="114"/>
      <c r="AE33" s="114"/>
      <c r="AF33" s="114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3"/>
      <c r="BH33" s="123"/>
      <c r="BI33" s="116"/>
      <c r="BJ33" s="118"/>
      <c r="BK33" s="118"/>
      <c r="BL33" s="118"/>
      <c r="BM33" s="118"/>
      <c r="BN33" s="125"/>
      <c r="BO33" s="118"/>
      <c r="BP33" s="118"/>
      <c r="BQ33" s="118"/>
      <c r="BR33" s="118"/>
      <c r="BS33" s="125"/>
      <c r="BT33" s="118"/>
      <c r="BU33" s="118"/>
      <c r="BV33" s="118"/>
      <c r="BW33" s="118"/>
      <c r="BX33" s="125"/>
      <c r="BY33" s="118"/>
      <c r="BZ33" s="118"/>
      <c r="CA33" s="118"/>
      <c r="CB33" s="118"/>
      <c r="CC33" s="125"/>
      <c r="CD33" s="118"/>
      <c r="CE33" s="114"/>
    </row>
    <row r="34" spans="1:83" s="6" customFormat="1" ht="15.5" x14ac:dyDescent="0.35">
      <c r="A34" s="113">
        <v>23</v>
      </c>
      <c r="B34" s="126" t="str">
        <f>HYPERLINK("https://sitonline.vs.ch/environnement/eaux_superficielles/fr/#/?locale=fr&amp;prelevement=SEN-1354&amp;scale=4500","SEN-1354")</f>
        <v>SEN-1354</v>
      </c>
      <c r="C34" s="114"/>
      <c r="D34" s="114" t="s">
        <v>396</v>
      </c>
      <c r="E34" s="115">
        <v>2581589</v>
      </c>
      <c r="F34" s="115"/>
      <c r="G34" s="115">
        <v>1092844</v>
      </c>
      <c r="H34" s="115"/>
      <c r="I34" s="115">
        <v>1450</v>
      </c>
      <c r="J34" s="116"/>
      <c r="K34" s="117" t="s">
        <v>380</v>
      </c>
      <c r="L34" s="118"/>
      <c r="M34" s="118" t="s">
        <v>285</v>
      </c>
      <c r="N34" s="10"/>
      <c r="O34" s="10"/>
      <c r="P34" s="114"/>
      <c r="Q34" s="114" t="s">
        <v>370</v>
      </c>
      <c r="R34" s="119"/>
      <c r="S34" s="119"/>
      <c r="T34" s="120"/>
      <c r="U34" s="121"/>
      <c r="V34" s="119"/>
      <c r="W34" s="119"/>
      <c r="X34" s="120"/>
      <c r="Y34" s="121"/>
      <c r="Z34" s="119"/>
      <c r="AA34" s="122"/>
      <c r="AB34" s="114"/>
      <c r="AC34" s="114"/>
      <c r="AD34" s="114"/>
      <c r="AE34" s="114"/>
      <c r="AF34" s="114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3"/>
      <c r="BH34" s="123"/>
      <c r="BI34" s="116"/>
      <c r="BJ34" s="118"/>
      <c r="BK34" s="118"/>
      <c r="BL34" s="118"/>
      <c r="BM34" s="118"/>
      <c r="BN34" s="125"/>
      <c r="BO34" s="118"/>
      <c r="BP34" s="118"/>
      <c r="BQ34" s="118"/>
      <c r="BR34" s="118"/>
      <c r="BS34" s="125"/>
      <c r="BT34" s="118"/>
      <c r="BU34" s="118"/>
      <c r="BV34" s="118"/>
      <c r="BW34" s="118"/>
      <c r="BX34" s="125"/>
      <c r="BY34" s="118"/>
      <c r="BZ34" s="118"/>
      <c r="CA34" s="118"/>
      <c r="CB34" s="118"/>
      <c r="CC34" s="125"/>
      <c r="CD34" s="118"/>
      <c r="CE34" s="11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34">
      <formula1>"Mit ständiger Wasserführung,Keine ständiger Wasserführung"</formula1>
    </dataValidation>
    <dataValidation type="list" allowBlank="1" showInputMessage="1" showErrorMessage="1" sqref="P12:P34">
      <formula1>"Bestehend,Ausser Betrieb"</formula1>
    </dataValidation>
    <dataValidation type="list" allowBlank="1" showInputMessage="1" showErrorMessage="1" sqref="R12:R34">
      <formula1>"Bewilligung,Konzession,Andere"</formula1>
    </dataValidation>
    <dataValidation type="list" allowBlank="1" showInputMessage="1" showErrorMessage="1" sqref="W12:W34">
      <formula1>"Vorhanden,Nicht vorhanden"</formula1>
    </dataValidation>
    <dataValidation type="list" allowBlank="1" showInputMessage="1" showErrorMessage="1" sqref="AB12:AB34">
      <formula1>"In einem Gewässerlauf,In einem See,Im Grundwasser (Quelle/Grundwasserleiter)"</formula1>
    </dataValidation>
    <dataValidation type="list" allowBlank="1" showInputMessage="1" showErrorMessage="1" sqref="AC12:AC34">
      <formula1>"Mit Regulierung,Ohne Regulierung,Stausee,Pumpen,Andere (bitte angeben)"</formula1>
    </dataValidation>
    <dataValidation type="list" allowBlank="1" showInputMessage="1" showErrorMessage="1" sqref="BK12:BK34 BP12:BP34 BU12:BU34 BZ12:BZ34">
      <formula1>"Ja,Nein"</formula1>
    </dataValidation>
    <dataValidation type="list" allowBlank="1" showInputMessage="1" showErrorMessage="1" sqref="N12:N3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2023-10-16T09:17:26Z</dcterms:modified>
</cp:coreProperties>
</file>