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1" l="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<sst xmlns="http://schemas.openxmlformats.org/spreadsheetml/2006/main" count="751" uniqueCount="400">
  <si>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</si>
  <si>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</si>
  <si>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</si>
  <si>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</si>
  <si>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</si>
  <si>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</si>
  <si>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</si>
  <si>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</si>
  <si>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</si>
  <si>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</si>
  <si>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</si>
  <si>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</si>
  <si>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</si>
  <si>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</si>
  <si>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</si>
  <si>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</si>
  <si>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</si>
  <si>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</si>
  <si>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</si>
  <si>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</si>
  <si>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</si>
  <si>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</si>
  <si>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</si>
  <si>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</si>
  <si>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</si>
  <si>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</si>
  <si>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</si>
  <si>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</si>
  <si>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</si>
  <si>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</si>
  <si>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</si>
  <si>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</si>
  <si>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</si>
  <si>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</si>
  <si>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</si>
  <si>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</si>
  <si>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</si>
  <si>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</si>
  <si>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</si>
  <si>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</si>
  <si>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</si>
  <si>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</si>
  <si>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</si>
  <si>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</si>
  <si>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</si>
  <si>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</si>
  <si>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</si>
  <si>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</si>
  <si>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</si>
  <si>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</si>
  <si>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</si>
  <si>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</si>
  <si>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</si>
  <si>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</si>
  <si>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</si>
  <si>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</si>
  <si>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</si>
  <si>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</si>
  <si>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</si>
  <si>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</si>
  <si>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</si>
  <si>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</si>
  <si>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</si>
  <si>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</si>
  <si>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</si>
  <si>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</si>
  <si>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</si>
  <si>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</si>
  <si>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</si>
  <si>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</si>
  <si>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</si>
  <si>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</si>
  <si>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</si>
  <si>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</si>
  <si>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</si>
  <si>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</si>
  <si>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</si>
  <si>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</si>
  <si>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</si>
  <si>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</si>
  <si>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</si>
  <si>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</si>
  <si>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</si>
  <si>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</si>
  <si>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</si>
  <si>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</si>
  <si>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</si>
  <si>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</si>
  <si>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</si>
  <si>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</si>
  <si>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</si>
  <si>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</si>
  <si>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</si>
  <si>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</si>
  <si>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</si>
  <si>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</si>
  <si>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</si>
  <si>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</si>
  <si>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</si>
  <si>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</si>
  <si>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</si>
  <si>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</si>
  <si>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</si>
  <si>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</si>
  <si>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</si>
  <si>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</si>
  <si>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</si>
  <si>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</si>
  <si>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</si>
  <si>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</si>
  <si>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</si>
  <si>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</si>
  <si>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</si>
  <si>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</si>
  <si>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</si>
  <si>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</si>
  <si>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</si>
  <si>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</si>
  <si>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</si>
  <si>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</si>
  <si>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</si>
  <si>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</si>
  <si>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</si>
  <si>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</si>
  <si>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</si>
  <si>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</si>
  <si>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</si>
  <si>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</si>
  <si>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</si>
  <si>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</si>
  <si>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</si>
  <si>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</si>
  <si>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</si>
  <si>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</si>
  <si>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</si>
  <si>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</si>
  <si>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</si>
  <si>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</si>
  <si>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</si>
  <si>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</si>
  <si>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</si>
  <si>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</si>
  <si>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</si>
  <si>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</si>
  <si>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</si>
  <si>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</si>
  <si>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</si>
  <si>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</si>
  <si>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</si>
  <si>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</si>
  <si>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</si>
  <si>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</si>
  <si>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</si>
  <si>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</si>
  <si>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</si>
  <si>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</si>
  <si>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</si>
  <si>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</si>
  <si>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</si>
  <si>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</si>
  <si>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</si>
  <si>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</si>
  <si>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</si>
  <si>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</si>
  <si>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</si>
  <si>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</si>
  <si>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</si>
  <si>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</si>
  <si>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</si>
  <si>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</si>
  <si>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</si>
  <si>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</si>
  <si>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</si>
  <si>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</si>
  <si>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</si>
  <si>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</si>
  <si>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</si>
  <si>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</si>
  <si>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</si>
  <si>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</si>
  <si>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</si>
  <si>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</si>
  <si>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</si>
  <si>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</si>
  <si>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</si>
  <si>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</si>
  <si>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</si>
  <si>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</si>
  <si>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</si>
  <si>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</si>
  <si>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</si>
  <si>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</si>
  <si>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</si>
  <si>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</si>
  <si>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</si>
  <si>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</si>
  <si>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</si>
  <si>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</si>
  <si>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</si>
  <si>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</si>
  <si>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</si>
  <si>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</si>
  <si>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</si>
  <si>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</si>
  <si>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</si>
  <si>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</si>
  <si>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</si>
  <si>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</si>
  <si>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</si>
  <si>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</si>
  <si>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</si>
  <si>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</si>
  <si>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</si>
  <si>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</si>
  <si>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</si>
  <si>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</si>
  <si>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</si>
  <si>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</si>
  <si>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</si>
  <si>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</si>
  <si>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</si>
  <si>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</si>
  <si>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</si>
  <si>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</si>
  <si>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</si>
  <si>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</si>
  <si>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</si>
  <si>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</si>
  <si>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</si>
  <si>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</si>
  <si>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</si>
  <si>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</si>
  <si>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</si>
  <si>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</si>
  <si>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</si>
  <si>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</si>
  <si>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</si>
  <si>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</si>
  <si>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</si>
  <si>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</si>
  <si>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</si>
  <si>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</si>
  <si>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</si>
  <si>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</si>
  <si>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</si>
  <si>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</si>
  <si>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</si>
  <si>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</si>
  <si>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</si>
  <si>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</si>
  <si>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</si>
  <si>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</si>
  <si>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</si>
  <si>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</si>
  <si>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</si>
  <si>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</si>
  <si>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</si>
  <si>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</si>
  <si>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</si>
  <si>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</si>
  <si>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</si>
  <si>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</si>
  <si>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</si>
  <si>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</si>
  <si>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</si>
  <si>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</si>
  <si>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</si>
  <si>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</si>
  <si>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</si>
  <si>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</si>
  <si>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</si>
  <si>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</si>
  <si>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</si>
  <si>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</si>
  <si>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</si>
  <si>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</si>
  <si>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</si>
  <si>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</si>
  <si>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</si>
  <si>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</si>
  <si>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</si>
  <si>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</si>
  <si>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</si>
  <si>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</si>
  <si>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</si>
  <si>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</si>
  <si>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</si>
  <si>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</si>
  <si>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</si>
  <si>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</si>
  <si>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</si>
  <si>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</si>
  <si>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</si>
  <si>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</si>
  <si>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</si>
  <si>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</si>
  <si>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</si>
  <si>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</si>
  <si>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</si>
  <si>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</si>
  <si>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</si>
  <si>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</si>
  <si>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</si>
  <si>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</si>
  <si>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</si>
  <si>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</si>
  <si>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</si>
  <si>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</si>
  <si>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</si>
  <si>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</si>
  <si>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</si>
  <si>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</si>
  <si>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</si>
  <si>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</si>
  <si>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</si>
  <si>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</si>
  <si>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</si>
  <si>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</si>
  <si>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</si>
  <si>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</si>
  <si>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</si>
  <si>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</si>
  <si>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</si>
  <si>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</si>
  <si>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</si>
  <si>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</si>
  <si>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</si>
  <si>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</si>
  <si>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</si>
  <si>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</si>
  <si>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</si>
  <si>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</si>
  <si>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</si>
  <si>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</si>
  <si>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</si>
  <si>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</si>
  <si>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</si>
  <si>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</si>
  <si>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</si>
  <si>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</si>
  <si>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</si>
  <si>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</si>
  <si>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</si>
  <si>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</si>
  <si>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</si>
  <si>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</si>
  <si>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</si>
  <si>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</si>
  <si>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</si>
  <si>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</si>
  <si>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</si>
  <si>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</si>
  <si>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Hérémence</t>
  </si>
  <si>
    <t>Inventar der Wasserentnahmen _x000D_
Hérémence</t>
  </si>
  <si>
    <t>Dixence Sauterot</t>
  </si>
  <si>
    <t>Dixence</t>
  </si>
  <si>
    <t>Rhonewerke AG (BRAMOIS-SAUTEROT)</t>
  </si>
  <si>
    <t>Dixence (EOS)</t>
  </si>
  <si>
    <t>Lac des Dix</t>
  </si>
  <si>
    <t>Energie Ouest Suisse</t>
  </si>
  <si>
    <t>Dixence (Leteygeon)</t>
  </si>
  <si>
    <t>La Dixence</t>
  </si>
  <si>
    <t>Léteygeon SA</t>
  </si>
  <si>
    <t>Chennaz supérieur</t>
  </si>
  <si>
    <t>Torrent de Chennaz</t>
  </si>
  <si>
    <t>Energie Ouest Suisse (Grande Dixence)</t>
  </si>
  <si>
    <t>Chennaz inférieur</t>
  </si>
  <si>
    <t>Prolin 1</t>
  </si>
  <si>
    <t>Prolins</t>
  </si>
  <si>
    <t>Gîtes - Praperrot</t>
  </si>
  <si>
    <t>Torrent de Lourtic (RG Dixence)</t>
  </si>
  <si>
    <t>LETEYGEON</t>
  </si>
  <si>
    <t>Prolin 2 - Les Puisses</t>
  </si>
  <si>
    <t>Torrent de Prolins nord</t>
  </si>
  <si>
    <t>Pont de la Scie</t>
  </si>
  <si>
    <t>Sauterot</t>
  </si>
  <si>
    <t>??</t>
  </si>
  <si>
    <t>Ernaya, Ernaga</t>
  </si>
  <si>
    <t>Euseigne</t>
  </si>
  <si>
    <t>Consortage</t>
  </si>
  <si>
    <t>Bisse de Fan (Fang)</t>
  </si>
  <si>
    <t>Dixence, torrent du Tsena</t>
  </si>
  <si>
    <t>Bisse d'Hérémence, Grand(e)Trait(e), Grand Bisse, Praperrot</t>
  </si>
  <si>
    <t>Torrent des Mayens (alpage d'Essertse), Dixence (1550-1670)</t>
  </si>
  <si>
    <t>Bisse de la Mura ( Muraz)</t>
  </si>
  <si>
    <t>Chaulué, petites sources région Collons, Plan des Gouilles</t>
  </si>
  <si>
    <t>proche d'un affluent du ruisseau de Maisonache (RD Dixence)</t>
  </si>
  <si>
    <t>commune</t>
  </si>
  <si>
    <t>proche d'un affluent RD Dixence</t>
  </si>
  <si>
    <t>proche de la  Dixence</t>
  </si>
  <si>
    <t>Chignoret</t>
  </si>
  <si>
    <t>proche d'un affluent RG Dixence (Chemoret)</t>
  </si>
  <si>
    <t>Mâchette</t>
  </si>
  <si>
    <t>proche d'un affluent RG Dixence</t>
  </si>
  <si>
    <t>Barrage de Grande Dixence</t>
  </si>
  <si>
    <t>Grande Dixence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</si>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</sst>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33" totalsRowShown="0" headerRowDxfId="165" dataDxfId="164" headerRowCellStyle="Milliers" dataCellStyle="Milliers">
  <autoFilter ref="A11:CE33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HYPERLINK("https://sitonline.vs.ch/environnement/eaux_superficielles/fr/#/?locale=fr&amp;prelevement=SFH-83&amp;scale=4500","SFH-83")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33" totalsRowShown="0" headerRowDxfId="82" dataDxfId="81" headerRowCellStyle="Milliers" dataCellStyle="Milliers">
  <autoFilter ref="A11:CE33"/>
  <tableColumns count="83">
    <tableColumn id="1" name="No" dataDxfId="80"/>
    <tableColumn id="4" name="Capt_IDCant" dataDxfId="79">
      <calculatedColumnFormula>HYPERLINK("https://sitonline.vs.ch/environnement/eaux_superficielles/fr/#/?locale=fr&amp;prelevement=SFH-83&amp;scale=4500","SFH-83")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HYPERLINK("https://sitonline.vs.ch/environnement/eaux_superficielles/fr/#/?locale=fr&amp;prelevement=SFH-83&amp;scale=4500","SFH-83")</f>
        <v>SFH-83</v>
      </c>
      <c r="C12" s="116"/>
      <c r="D12" s="116" t="s">
        <v>354</v>
      </c>
      <c r="E12" s="117">
        <v>2597549</v>
      </c>
      <c r="F12" s="117"/>
      <c r="G12" s="117">
        <v>1113200</v>
      </c>
      <c r="H12" s="117"/>
      <c r="I12" s="117">
        <v>916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HYPERLINK("https://sitonline.vs.ch/environnement/eaux_superficielles/fr/#/?locale=fr&amp;prelevement=SFH-84&amp;scale=4500","SFH-84")</f>
        <v>SFH-84</v>
      </c>
      <c r="C13" s="116"/>
      <c r="D13" s="116" t="s">
        <v>357</v>
      </c>
      <c r="E13" s="117">
        <v>2597199</v>
      </c>
      <c r="F13" s="117"/>
      <c r="G13" s="117">
        <v>1102859</v>
      </c>
      <c r="H13" s="117"/>
      <c r="I13" s="117">
        <v>2217</v>
      </c>
      <c r="J13" s="118"/>
      <c r="K13" s="119" t="s">
        <v>358</v>
      </c>
      <c r="L13" s="120"/>
      <c r="M13" s="120" t="s">
        <v>204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HYPERLINK("https://sitonline.vs.ch/environnement/eaux_superficielles/fr/#/?locale=fr&amp;prelevement=SFH-85&amp;scale=4500","SFH-85")</f>
        <v>SFH-85</v>
      </c>
      <c r="C14" s="116"/>
      <c r="D14" s="116" t="s">
        <v>360</v>
      </c>
      <c r="E14" s="117">
        <v>2596205</v>
      </c>
      <c r="F14" s="117"/>
      <c r="G14" s="117">
        <v>1108460</v>
      </c>
      <c r="H14" s="117"/>
      <c r="I14" s="117">
        <v>1531</v>
      </c>
      <c r="J14" s="118"/>
      <c r="K14" s="119" t="s">
        <v>361</v>
      </c>
      <c r="L14" s="120"/>
      <c r="M14" s="120" t="s">
        <v>204</v>
      </c>
      <c r="N14" s="10"/>
      <c r="O14" s="10"/>
      <c r="P14" s="116"/>
      <c r="Q14" s="116" t="s">
        <v>362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HYPERLINK("https://sitonline.vs.ch/environnement/eaux_superficielles/fr/#/?locale=fr&amp;prelevement=SFH-86&amp;scale=4500","SFH-86")</f>
        <v>SFH-86</v>
      </c>
      <c r="C15" s="116"/>
      <c r="D15" s="116" t="s">
        <v>363</v>
      </c>
      <c r="E15" s="117">
        <v>2595869</v>
      </c>
      <c r="F15" s="117"/>
      <c r="G15" s="117">
        <v>1103168</v>
      </c>
      <c r="H15" s="117"/>
      <c r="I15" s="117">
        <v>2411</v>
      </c>
      <c r="J15" s="118"/>
      <c r="K15" s="119" t="s">
        <v>364</v>
      </c>
      <c r="L15" s="120"/>
      <c r="M15" s="120" t="s">
        <v>204</v>
      </c>
      <c r="N15" s="10"/>
      <c r="O15" s="10"/>
      <c r="P15" s="116"/>
      <c r="Q15" s="116" t="s">
        <v>365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HYPERLINK("https://sitonline.vs.ch/environnement/eaux_superficielles/fr/#/?locale=fr&amp;prelevement=SFH-87&amp;scale=4500","SFH-87")</f>
        <v>SFH-87</v>
      </c>
      <c r="C16" s="116"/>
      <c r="D16" s="116" t="s">
        <v>366</v>
      </c>
      <c r="E16" s="117">
        <v>2596499</v>
      </c>
      <c r="F16" s="117"/>
      <c r="G16" s="117">
        <v>1103700</v>
      </c>
      <c r="H16" s="117"/>
      <c r="I16" s="117">
        <v>2290</v>
      </c>
      <c r="J16" s="118"/>
      <c r="K16" s="119" t="s">
        <v>364</v>
      </c>
      <c r="L16" s="120"/>
      <c r="M16" s="120" t="s">
        <v>204</v>
      </c>
      <c r="N16" s="10"/>
      <c r="O16" s="10"/>
      <c r="P16" s="116"/>
      <c r="Q16" s="116" t="s">
        <v>359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HYPERLINK("https://sitonline.vs.ch/environnement/eaux_superficielles/fr/#/?locale=fr&amp;prelevement=SFH-88&amp;scale=4500","SFH-88")</f>
        <v>SFH-88</v>
      </c>
      <c r="C17" s="116"/>
      <c r="D17" s="116" t="s">
        <v>367</v>
      </c>
      <c r="E17" s="117">
        <v>2595924</v>
      </c>
      <c r="F17" s="117"/>
      <c r="G17" s="117">
        <v>1112543</v>
      </c>
      <c r="H17" s="117"/>
      <c r="I17" s="117">
        <v>1100</v>
      </c>
      <c r="J17" s="118"/>
      <c r="K17" s="119" t="s">
        <v>368</v>
      </c>
      <c r="L17" s="120"/>
      <c r="M17" s="120" t="s">
        <v>204</v>
      </c>
      <c r="N17" s="10"/>
      <c r="O17" s="10"/>
      <c r="P17" s="116"/>
      <c r="Q17" s="116" t="s">
        <v>362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HYPERLINK("https://sitonline.vs.ch/environnement/eaux_superficielles/fr/#/?locale=fr&amp;prelevement=SEN-1476&amp;scale=4500","SEN-1476")</f>
        <v>SEN-1476</v>
      </c>
      <c r="C18" s="116"/>
      <c r="D18" s="116" t="s">
        <v>369</v>
      </c>
      <c r="E18" s="117">
        <v>2596147</v>
      </c>
      <c r="F18" s="117"/>
      <c r="G18" s="117">
        <v>1108503</v>
      </c>
      <c r="H18" s="117"/>
      <c r="I18" s="117">
        <v>1550</v>
      </c>
      <c r="J18" s="118"/>
      <c r="K18" s="119" t="s">
        <v>370</v>
      </c>
      <c r="L18" s="120"/>
      <c r="M18" s="120" t="s">
        <v>204</v>
      </c>
      <c r="N18" s="10"/>
      <c r="O18" s="10"/>
      <c r="P18" s="116"/>
      <c r="Q18" s="116" t="s">
        <v>371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HYPERLINK("https://sitonline.vs.ch/environnement/eaux_superficielles/fr/#/?locale=fr&amp;prelevement=SEN-1477&amp;scale=4500","SEN-1477")</f>
        <v>SEN-1477</v>
      </c>
      <c r="C19" s="116"/>
      <c r="D19" s="116" t="s">
        <v>372</v>
      </c>
      <c r="E19" s="117">
        <v>2595949</v>
      </c>
      <c r="F19" s="117"/>
      <c r="G19" s="117">
        <v>1112643</v>
      </c>
      <c r="H19" s="117"/>
      <c r="I19" s="117">
        <v>1100</v>
      </c>
      <c r="J19" s="118"/>
      <c r="K19" s="119" t="s">
        <v>373</v>
      </c>
      <c r="L19" s="120"/>
      <c r="M19" s="120" t="s">
        <v>204</v>
      </c>
      <c r="N19" s="10"/>
      <c r="O19" s="10"/>
      <c r="P19" s="116"/>
      <c r="Q19" s="116" t="s">
        <v>371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HYPERLINK("https://sitonline.vs.ch/environnement/eaux_superficielles/fr/#/?locale=fr&amp;prelevement=SEN-279&amp;scale=4500","SEN-279")</f>
        <v>SEN-279</v>
      </c>
      <c r="C20" s="116"/>
      <c r="D20" s="116" t="s">
        <v>374</v>
      </c>
      <c r="E20" s="117">
        <v>2596450</v>
      </c>
      <c r="F20" s="117"/>
      <c r="G20" s="117">
        <v>1110600</v>
      </c>
      <c r="H20" s="117"/>
      <c r="I20" s="117">
        <v>1300</v>
      </c>
      <c r="J20" s="118"/>
      <c r="K20" s="119" t="s">
        <v>355</v>
      </c>
      <c r="L20" s="120"/>
      <c r="M20" s="120" t="s">
        <v>210</v>
      </c>
      <c r="N20" s="10"/>
      <c r="O20" s="10"/>
      <c r="P20" s="116"/>
      <c r="Q20" s="116"/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HYPERLINK("https://sitonline.vs.ch/environnement/eaux_superficielles/fr/#/?locale=fr&amp;prelevement=SEN-281&amp;scale=4500","SEN-281")</f>
        <v>SEN-281</v>
      </c>
      <c r="C21" s="116"/>
      <c r="D21" s="116" t="s">
        <v>375</v>
      </c>
      <c r="E21" s="117">
        <v>2597700</v>
      </c>
      <c r="F21" s="117"/>
      <c r="G21" s="117">
        <v>1113300</v>
      </c>
      <c r="H21" s="117"/>
      <c r="I21" s="117">
        <v>900</v>
      </c>
      <c r="J21" s="118"/>
      <c r="K21" s="119" t="s">
        <v>355</v>
      </c>
      <c r="L21" s="120"/>
      <c r="M21" s="120" t="s">
        <v>210</v>
      </c>
      <c r="N21" s="10"/>
      <c r="O21" s="10"/>
      <c r="P21" s="116"/>
      <c r="Q21" s="116" t="s">
        <v>376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HYPERLINK("https://sitonline.vs.ch/environnement/eaux_superficielles/fr/#/?locale=fr&amp;prelevement=SEN-647&amp;scale=4500","SEN-647")</f>
        <v>SEN-647</v>
      </c>
      <c r="C22" s="116"/>
      <c r="D22" s="116" t="s">
        <v>377</v>
      </c>
      <c r="E22" s="117">
        <v>2596631</v>
      </c>
      <c r="F22" s="117"/>
      <c r="G22" s="117">
        <v>1107393</v>
      </c>
      <c r="H22" s="117"/>
      <c r="I22" s="117">
        <v>1580</v>
      </c>
      <c r="J22" s="118"/>
      <c r="K22" s="119" t="s">
        <v>355</v>
      </c>
      <c r="L22" s="120"/>
      <c r="M22" s="120" t="s">
        <v>210</v>
      </c>
      <c r="N22" s="10"/>
      <c r="O22" s="10"/>
      <c r="P22" s="116"/>
      <c r="Q22" s="116"/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HYPERLINK("https://sitonline.vs.ch/environnement/eaux_superficielles/fr/#/?locale=fr&amp;prelevement=SEN-648&amp;scale=4500","SEN-648")</f>
        <v>SEN-648</v>
      </c>
      <c r="C23" s="116"/>
      <c r="D23" s="116" t="s">
        <v>378</v>
      </c>
      <c r="E23" s="117">
        <v>2596726</v>
      </c>
      <c r="F23" s="117"/>
      <c r="G23" s="117">
        <v>1111551</v>
      </c>
      <c r="H23" s="117"/>
      <c r="I23" s="117">
        <v>1200</v>
      </c>
      <c r="J23" s="118"/>
      <c r="K23" s="119" t="s">
        <v>355</v>
      </c>
      <c r="L23" s="120"/>
      <c r="M23" s="120" t="s">
        <v>210</v>
      </c>
      <c r="N23" s="10"/>
      <c r="O23" s="10"/>
      <c r="P23" s="116"/>
      <c r="Q23" s="116" t="s">
        <v>379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HYPERLINK("https://sitonline.vs.ch/environnement/eaux_superficielles/fr/#/?locale=fr&amp;prelevement=SEN-649&amp;scale=4500","SEN-649")</f>
        <v>SEN-649</v>
      </c>
      <c r="C24" s="116"/>
      <c r="D24" s="116" t="s">
        <v>380</v>
      </c>
      <c r="E24" s="117">
        <v>2597045</v>
      </c>
      <c r="F24" s="117"/>
      <c r="G24" s="117">
        <v>1112364</v>
      </c>
      <c r="H24" s="117"/>
      <c r="I24" s="117">
        <v>1060</v>
      </c>
      <c r="J24" s="118"/>
      <c r="K24" s="119" t="s">
        <v>381</v>
      </c>
      <c r="L24" s="120"/>
      <c r="M24" s="120" t="s">
        <v>210</v>
      </c>
      <c r="N24" s="10"/>
      <c r="O24" s="10"/>
      <c r="P24" s="116"/>
      <c r="Q24" s="116"/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HYPERLINK("https://sitonline.vs.ch/environnement/eaux_superficielles/fr/#/?locale=fr&amp;prelevement=SEN-650&amp;scale=4500","SEN-650")</f>
        <v>SEN-650</v>
      </c>
      <c r="C25" s="116"/>
      <c r="D25" s="116" t="s">
        <v>382</v>
      </c>
      <c r="E25" s="117">
        <v>2596185</v>
      </c>
      <c r="F25" s="117"/>
      <c r="G25" s="117">
        <v>1108476</v>
      </c>
      <c r="H25" s="117"/>
      <c r="I25" s="117">
        <v>1585</v>
      </c>
      <c r="J25" s="118"/>
      <c r="K25" s="119" t="s">
        <v>383</v>
      </c>
      <c r="L25" s="120"/>
      <c r="M25" s="120" t="s">
        <v>210</v>
      </c>
      <c r="N25" s="10"/>
      <c r="O25" s="10"/>
      <c r="P25" s="116"/>
      <c r="Q25" s="116"/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HYPERLINK("https://sitonline.vs.ch/environnement/eaux_superficielles/fr/#/?locale=fr&amp;prelevement=SEN-651&amp;scale=4500","SEN-651")</f>
        <v>SEN-651</v>
      </c>
      <c r="C26" s="116"/>
      <c r="D26" s="116" t="s">
        <v>384</v>
      </c>
      <c r="E26" s="117">
        <v>2594878</v>
      </c>
      <c r="F26" s="117"/>
      <c r="G26" s="117">
        <v>1109623</v>
      </c>
      <c r="H26" s="117"/>
      <c r="I26" s="117">
        <v>2280</v>
      </c>
      <c r="J26" s="118"/>
      <c r="K26" s="119" t="s">
        <v>385</v>
      </c>
      <c r="L26" s="120"/>
      <c r="M26" s="120" t="s">
        <v>210</v>
      </c>
      <c r="N26" s="10"/>
      <c r="O26" s="10"/>
      <c r="P26" s="116"/>
      <c r="Q26" s="116"/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HYPERLINK("https://sitonline.vs.ch/environnement/eaux_superficielles/fr/#/?locale=fr&amp;prelevement=SEN-937&amp;scale=4500","SEN-937")</f>
        <v>SEN-937</v>
      </c>
      <c r="C27" s="116"/>
      <c r="D27" s="116"/>
      <c r="E27" s="117">
        <v>2597073</v>
      </c>
      <c r="F27" s="117"/>
      <c r="G27" s="117">
        <v>1110605</v>
      </c>
      <c r="H27" s="117"/>
      <c r="I27" s="117">
        <v>1578</v>
      </c>
      <c r="J27" s="118"/>
      <c r="K27" s="119" t="s">
        <v>386</v>
      </c>
      <c r="L27" s="120"/>
      <c r="M27" s="120" t="s">
        <v>199</v>
      </c>
      <c r="N27" s="10"/>
      <c r="O27" s="10"/>
      <c r="P27" s="116"/>
      <c r="Q27" s="116" t="s">
        <v>387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HYPERLINK("https://sitonline.vs.ch/environnement/eaux_superficielles/fr/#/?locale=fr&amp;prelevement=SEN-938&amp;scale=4500","SEN-938")</f>
        <v>SEN-938</v>
      </c>
      <c r="C28" s="116"/>
      <c r="D28" s="116"/>
      <c r="E28" s="117">
        <v>2596928</v>
      </c>
      <c r="F28" s="117"/>
      <c r="G28" s="117">
        <v>1108196</v>
      </c>
      <c r="H28" s="117"/>
      <c r="I28" s="117">
        <v>1799</v>
      </c>
      <c r="J28" s="118"/>
      <c r="K28" s="119" t="s">
        <v>388</v>
      </c>
      <c r="L28" s="120"/>
      <c r="M28" s="120" t="s">
        <v>199</v>
      </c>
      <c r="N28" s="10"/>
      <c r="O28" s="10"/>
      <c r="P28" s="116"/>
      <c r="Q28" s="116" t="s">
        <v>387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115">
        <v>18</v>
      </c>
      <c r="B29" s="128" t="str">
        <f>HYPERLINK("https://sitonline.vs.ch/environnement/eaux_superficielles/fr/#/?locale=fr&amp;prelevement=SEN-939&amp;scale=4500","SEN-939")</f>
        <v>SEN-939</v>
      </c>
      <c r="C29" s="116"/>
      <c r="D29" s="116"/>
      <c r="E29" s="117">
        <v>2596924</v>
      </c>
      <c r="F29" s="117"/>
      <c r="G29" s="117">
        <v>1108184</v>
      </c>
      <c r="H29" s="117"/>
      <c r="I29" s="117">
        <v>1800</v>
      </c>
      <c r="J29" s="118"/>
      <c r="K29" s="119" t="s">
        <v>388</v>
      </c>
      <c r="L29" s="120"/>
      <c r="M29" s="120" t="s">
        <v>199</v>
      </c>
      <c r="N29" s="10"/>
      <c r="O29" s="10"/>
      <c r="P29" s="116"/>
      <c r="Q29" s="116" t="s">
        <v>387</v>
      </c>
      <c r="R29" s="121"/>
      <c r="S29" s="121"/>
      <c r="T29" s="122"/>
      <c r="U29" s="123"/>
      <c r="V29" s="121"/>
      <c r="W29" s="121"/>
      <c r="X29" s="122"/>
      <c r="Y29" s="123"/>
      <c r="Z29" s="121"/>
      <c r="AA29" s="124"/>
      <c r="AB29" s="116"/>
      <c r="AC29" s="116"/>
      <c r="AD29" s="116"/>
      <c r="AE29" s="116"/>
      <c r="AF29" s="11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6"/>
      <c r="BG29" s="125"/>
      <c r="BH29" s="125"/>
      <c r="BI29" s="118"/>
      <c r="BJ29" s="120"/>
      <c r="BK29" s="120"/>
      <c r="BL29" s="120"/>
      <c r="BM29" s="120"/>
      <c r="BN29" s="127"/>
      <c r="BO29" s="120"/>
      <c r="BP29" s="120"/>
      <c r="BQ29" s="120"/>
      <c r="BR29" s="120"/>
      <c r="BS29" s="127"/>
      <c r="BT29" s="120"/>
      <c r="BU29" s="120"/>
      <c r="BV29" s="120"/>
      <c r="BW29" s="120"/>
      <c r="BX29" s="127"/>
      <c r="BY29" s="120"/>
      <c r="BZ29" s="120"/>
      <c r="CA29" s="120"/>
      <c r="CB29" s="120"/>
      <c r="CC29" s="127"/>
      <c r="CD29" s="120"/>
      <c r="CE29" s="116"/>
    </row>
    <row r="30" spans="1:83" s="6" customFormat="1" ht="15.5" x14ac:dyDescent="0.35">
      <c r="A30" s="115">
        <v>19</v>
      </c>
      <c r="B30" s="128" t="str">
        <f>HYPERLINK("https://sitonline.vs.ch/environnement/eaux_superficielles/fr/#/?locale=fr&amp;prelevement=SEN-940&amp;scale=4500","SEN-940")</f>
        <v>SEN-940</v>
      </c>
      <c r="C30" s="116"/>
      <c r="D30" s="116"/>
      <c r="E30" s="117">
        <v>2596526</v>
      </c>
      <c r="F30" s="117"/>
      <c r="G30" s="117">
        <v>1107392</v>
      </c>
      <c r="H30" s="117"/>
      <c r="I30" s="117">
        <v>1581</v>
      </c>
      <c r="J30" s="118"/>
      <c r="K30" s="119" t="s">
        <v>389</v>
      </c>
      <c r="L30" s="120"/>
      <c r="M30" s="120" t="s">
        <v>199</v>
      </c>
      <c r="N30" s="10"/>
      <c r="O30" s="10"/>
      <c r="P30" s="116"/>
      <c r="Q30" s="116" t="s">
        <v>387</v>
      </c>
      <c r="R30" s="121"/>
      <c r="S30" s="121"/>
      <c r="T30" s="122"/>
      <c r="U30" s="123"/>
      <c r="V30" s="121"/>
      <c r="W30" s="121"/>
      <c r="X30" s="122"/>
      <c r="Y30" s="123"/>
      <c r="Z30" s="121"/>
      <c r="AA30" s="124"/>
      <c r="AB30" s="116"/>
      <c r="AC30" s="116"/>
      <c r="AD30" s="116"/>
      <c r="AE30" s="116"/>
      <c r="AF30" s="116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6"/>
      <c r="BG30" s="125"/>
      <c r="BH30" s="125"/>
      <c r="BI30" s="118"/>
      <c r="BJ30" s="120"/>
      <c r="BK30" s="120"/>
      <c r="BL30" s="120"/>
      <c r="BM30" s="120"/>
      <c r="BN30" s="127"/>
      <c r="BO30" s="120"/>
      <c r="BP30" s="120"/>
      <c r="BQ30" s="120"/>
      <c r="BR30" s="120"/>
      <c r="BS30" s="127"/>
      <c r="BT30" s="120"/>
      <c r="BU30" s="120"/>
      <c r="BV30" s="120"/>
      <c r="BW30" s="120"/>
      <c r="BX30" s="127"/>
      <c r="BY30" s="120"/>
      <c r="BZ30" s="120"/>
      <c r="CA30" s="120"/>
      <c r="CB30" s="120"/>
      <c r="CC30" s="127"/>
      <c r="CD30" s="120"/>
      <c r="CE30" s="116"/>
    </row>
    <row r="31" spans="1:83" s="6" customFormat="1" ht="15.5" x14ac:dyDescent="0.35">
      <c r="A31" s="115">
        <v>20</v>
      </c>
      <c r="B31" s="128" t="str">
        <f>HYPERLINK("https://sitonline.vs.ch/environnement/eaux_superficielles/fr/#/?locale=fr&amp;prelevement=SEN-941&amp;scale=4500","SEN-941")</f>
        <v>SEN-941</v>
      </c>
      <c r="C31" s="116"/>
      <c r="D31" s="116" t="s">
        <v>390</v>
      </c>
      <c r="E31" s="117">
        <v>2596600</v>
      </c>
      <c r="F31" s="117"/>
      <c r="G31" s="117">
        <v>1106070</v>
      </c>
      <c r="H31" s="117"/>
      <c r="I31" s="117">
        <v>1762</v>
      </c>
      <c r="J31" s="118"/>
      <c r="K31" s="119" t="s">
        <v>391</v>
      </c>
      <c r="L31" s="120"/>
      <c r="M31" s="120" t="s">
        <v>199</v>
      </c>
      <c r="N31" s="10"/>
      <c r="O31" s="10"/>
      <c r="P31" s="116"/>
      <c r="Q31" s="116" t="s">
        <v>387</v>
      </c>
      <c r="R31" s="121"/>
      <c r="S31" s="121"/>
      <c r="T31" s="122"/>
      <c r="U31" s="123"/>
      <c r="V31" s="121"/>
      <c r="W31" s="121"/>
      <c r="X31" s="122"/>
      <c r="Y31" s="123"/>
      <c r="Z31" s="121"/>
      <c r="AA31" s="124"/>
      <c r="AB31" s="116"/>
      <c r="AC31" s="116"/>
      <c r="AD31" s="116"/>
      <c r="AE31" s="116"/>
      <c r="AF31" s="116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6"/>
      <c r="BF31" s="126"/>
      <c r="BG31" s="125"/>
      <c r="BH31" s="125"/>
      <c r="BI31" s="118"/>
      <c r="BJ31" s="120"/>
      <c r="BK31" s="120"/>
      <c r="BL31" s="120"/>
      <c r="BM31" s="120"/>
      <c r="BN31" s="127"/>
      <c r="BO31" s="120"/>
      <c r="BP31" s="120"/>
      <c r="BQ31" s="120"/>
      <c r="BR31" s="120"/>
      <c r="BS31" s="127"/>
      <c r="BT31" s="120"/>
      <c r="BU31" s="120"/>
      <c r="BV31" s="120"/>
      <c r="BW31" s="120"/>
      <c r="BX31" s="127"/>
      <c r="BY31" s="120"/>
      <c r="BZ31" s="120"/>
      <c r="CA31" s="120"/>
      <c r="CB31" s="120"/>
      <c r="CC31" s="127"/>
      <c r="CD31" s="120"/>
      <c r="CE31" s="116"/>
    </row>
    <row r="32" spans="1:83" s="6" customFormat="1" ht="15.5" x14ac:dyDescent="0.35">
      <c r="A32" s="115">
        <v>21</v>
      </c>
      <c r="B32" s="128" t="str">
        <f>HYPERLINK("https://sitonline.vs.ch/environnement/eaux_superficielles/fr/#/?locale=fr&amp;prelevement=SEN-942&amp;scale=4500","SEN-942")</f>
        <v>SEN-942</v>
      </c>
      <c r="C32" s="116"/>
      <c r="D32" s="116" t="s">
        <v>392</v>
      </c>
      <c r="E32" s="117">
        <v>2596050</v>
      </c>
      <c r="F32" s="117"/>
      <c r="G32" s="117">
        <v>1111355</v>
      </c>
      <c r="H32" s="117"/>
      <c r="I32" s="117">
        <v>1418</v>
      </c>
      <c r="J32" s="118"/>
      <c r="K32" s="119" t="s">
        <v>393</v>
      </c>
      <c r="L32" s="120"/>
      <c r="M32" s="120" t="s">
        <v>199</v>
      </c>
      <c r="N32" s="10"/>
      <c r="O32" s="10"/>
      <c r="P32" s="116"/>
      <c r="Q32" s="116" t="s">
        <v>387</v>
      </c>
      <c r="R32" s="121"/>
      <c r="S32" s="121"/>
      <c r="T32" s="122"/>
      <c r="U32" s="123"/>
      <c r="V32" s="121"/>
      <c r="W32" s="121"/>
      <c r="X32" s="122"/>
      <c r="Y32" s="123"/>
      <c r="Z32" s="121"/>
      <c r="AA32" s="124"/>
      <c r="AB32" s="116"/>
      <c r="AC32" s="116"/>
      <c r="AD32" s="116"/>
      <c r="AE32" s="116"/>
      <c r="AF32" s="116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6"/>
      <c r="BF32" s="126"/>
      <c r="BG32" s="125"/>
      <c r="BH32" s="125"/>
      <c r="BI32" s="118"/>
      <c r="BJ32" s="120"/>
      <c r="BK32" s="120"/>
      <c r="BL32" s="120"/>
      <c r="BM32" s="120"/>
      <c r="BN32" s="127"/>
      <c r="BO32" s="120"/>
      <c r="BP32" s="120"/>
      <c r="BQ32" s="120"/>
      <c r="BR32" s="120"/>
      <c r="BS32" s="127"/>
      <c r="BT32" s="120"/>
      <c r="BU32" s="120"/>
      <c r="BV32" s="120"/>
      <c r="BW32" s="120"/>
      <c r="BX32" s="127"/>
      <c r="BY32" s="120"/>
      <c r="BZ32" s="120"/>
      <c r="CA32" s="120"/>
      <c r="CB32" s="120"/>
      <c r="CC32" s="127"/>
      <c r="CD32" s="120"/>
      <c r="CE32" s="116"/>
    </row>
    <row r="33" spans="1:83" s="6" customFormat="1" ht="15.5" x14ac:dyDescent="0.35">
      <c r="A33" s="115">
        <v>22</v>
      </c>
      <c r="B33" s="128" t="str">
        <f>HYPERLINK("https://sitonline.vs.ch/environnement/eaux_superficielles/fr/#/?locale=fr&amp;prelevement=SEN-1553&amp;scale=4500","SEN-1553")</f>
        <v>SEN-1553</v>
      </c>
      <c r="C33" s="116"/>
      <c r="D33" s="116" t="s">
        <v>394</v>
      </c>
      <c r="E33" s="117">
        <v>2597190</v>
      </c>
      <c r="F33" s="117"/>
      <c r="G33" s="117">
        <v>1103229</v>
      </c>
      <c r="H33" s="117"/>
      <c r="I33" s="117">
        <v>2164</v>
      </c>
      <c r="J33" s="118"/>
      <c r="K33" s="119" t="s">
        <v>361</v>
      </c>
      <c r="L33" s="120"/>
      <c r="M33" s="120" t="s">
        <v>204</v>
      </c>
      <c r="N33" s="10"/>
      <c r="O33" s="10"/>
      <c r="P33" s="116"/>
      <c r="Q33" s="116" t="s">
        <v>395</v>
      </c>
      <c r="R33" s="121"/>
      <c r="S33" s="121"/>
      <c r="T33" s="122"/>
      <c r="U33" s="123"/>
      <c r="V33" s="121"/>
      <c r="W33" s="121"/>
      <c r="X33" s="122"/>
      <c r="Y33" s="123"/>
      <c r="Z33" s="121"/>
      <c r="AA33" s="124"/>
      <c r="AB33" s="116"/>
      <c r="AC33" s="116"/>
      <c r="AD33" s="116"/>
      <c r="AE33" s="116"/>
      <c r="AF33" s="116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6"/>
      <c r="BF33" s="126"/>
      <c r="BG33" s="125"/>
      <c r="BH33" s="125"/>
      <c r="BI33" s="118"/>
      <c r="BJ33" s="120"/>
      <c r="BK33" s="120"/>
      <c r="BL33" s="120"/>
      <c r="BM33" s="120"/>
      <c r="BN33" s="127"/>
      <c r="BO33" s="120"/>
      <c r="BP33" s="120"/>
      <c r="BQ33" s="120"/>
      <c r="BR33" s="120"/>
      <c r="BS33" s="127"/>
      <c r="BT33" s="120"/>
      <c r="BU33" s="120"/>
      <c r="BV33" s="120"/>
      <c r="BW33" s="120"/>
      <c r="BX33" s="127"/>
      <c r="BY33" s="120"/>
      <c r="BZ33" s="120"/>
      <c r="CA33" s="120"/>
      <c r="CB33" s="120"/>
      <c r="CC33" s="127"/>
      <c r="CD33" s="120"/>
      <c r="CE33" s="116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33">
      <formula1>"Permanent,Temporaire"</formula1>
    </dataValidation>
    <dataValidation type="list" allowBlank="1" showInputMessage="1" showErrorMessage="1" sqref="P12:P33">
      <formula1>"Exploité,Non-exploité"</formula1>
    </dataValidation>
    <dataValidation type="list" allowBlank="1" showInputMessage="1" showErrorMessage="1" sqref="R12:R33">
      <formula1>"Autorisation,Concession,Autre"</formula1>
    </dataValidation>
    <dataValidation type="list" allowBlank="1" showInputMessage="1" showErrorMessage="1" sqref="W12:W33">
      <formula1>"Existant,Inexistant"</formula1>
    </dataValidation>
    <dataValidation type="list" allowBlank="1" showInputMessage="1" showErrorMessage="1" sqref="AB12:AB33">
      <formula1>"Dans un cours d'eau,Dans un plan d'eau (lac),Dans des eaux souterraines (source/nappe)"</formula1>
    </dataValidation>
    <dataValidation type="list" allowBlank="1" showInputMessage="1" showErrorMessage="1" sqref="AC12:AC33">
      <formula1>"Avec régulation,Sans régulation,Barrage,Pompage,Autre (à préciser)"</formula1>
    </dataValidation>
    <dataValidation type="list" allowBlank="1" showInputMessage="1" showErrorMessage="1" sqref="BK12:BK33 BP12:BP33 BU12:BU33 BZ12:BZ33">
      <formula1>"Oui,Non"</formula1>
    </dataValidation>
    <dataValidation type="list" allowBlank="1" showInputMessage="1" showErrorMessage="1" sqref="N12:N33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396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397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398</v>
      </c>
      <c r="M10" s="81" t="s">
        <v>232</v>
      </c>
      <c r="N10" s="70" t="s">
        <v>398</v>
      </c>
      <c r="O10" s="33" t="s">
        <v>290</v>
      </c>
      <c r="P10" s="70" t="s">
        <v>398</v>
      </c>
      <c r="Q10" s="83" t="s">
        <v>240</v>
      </c>
      <c r="R10" s="94" t="s">
        <v>398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398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398</v>
      </c>
      <c r="AC10" s="70" t="s">
        <v>398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398</v>
      </c>
      <c r="BL10" s="73" t="s">
        <v>271</v>
      </c>
      <c r="BM10" s="73" t="s">
        <v>399</v>
      </c>
      <c r="BN10" s="210"/>
      <c r="BO10" s="208"/>
      <c r="BP10" s="71" t="s">
        <v>398</v>
      </c>
      <c r="BQ10" s="73" t="s">
        <v>271</v>
      </c>
      <c r="BR10" s="73" t="s">
        <v>399</v>
      </c>
      <c r="BS10" s="210"/>
      <c r="BT10" s="208"/>
      <c r="BU10" s="71" t="s">
        <v>398</v>
      </c>
      <c r="BV10" s="73" t="s">
        <v>271</v>
      </c>
      <c r="BW10" s="73" t="s">
        <v>399</v>
      </c>
      <c r="BX10" s="210"/>
      <c r="BY10" s="208"/>
      <c r="BZ10" s="71" t="s">
        <v>398</v>
      </c>
      <c r="CA10" s="73" t="s">
        <v>271</v>
      </c>
      <c r="CB10" s="73" t="s">
        <v>399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HYPERLINK("https://sitonline.vs.ch/environnement/eaux_superficielles/fr/#/?locale=fr&amp;prelevement=SFH-83&amp;scale=4500","SFH-83")</f>
        <v>SFH-83</v>
      </c>
      <c r="C12" s="116"/>
      <c r="D12" s="116" t="s">
        <v>354</v>
      </c>
      <c r="E12" s="117">
        <v>2597549</v>
      </c>
      <c r="F12" s="117"/>
      <c r="G12" s="117">
        <v>1113200</v>
      </c>
      <c r="H12" s="117"/>
      <c r="I12" s="117">
        <v>916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HYPERLINK("https://sitonline.vs.ch/environnement/eaux_superficielles/fr/#/?locale=fr&amp;prelevement=SFH-84&amp;scale=4500","SFH-84")</f>
        <v>SFH-84</v>
      </c>
      <c r="C13" s="116"/>
      <c r="D13" s="116" t="s">
        <v>357</v>
      </c>
      <c r="E13" s="117">
        <v>2597199</v>
      </c>
      <c r="F13" s="117"/>
      <c r="G13" s="117">
        <v>1102859</v>
      </c>
      <c r="H13" s="117"/>
      <c r="I13" s="117">
        <v>2217</v>
      </c>
      <c r="J13" s="118"/>
      <c r="K13" s="119" t="s">
        <v>358</v>
      </c>
      <c r="L13" s="120"/>
      <c r="M13" s="120" t="s">
        <v>285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HYPERLINK("https://sitonline.vs.ch/environnement/eaux_superficielles/fr/#/?locale=fr&amp;prelevement=SFH-85&amp;scale=4500","SFH-85")</f>
        <v>SFH-85</v>
      </c>
      <c r="C14" s="116"/>
      <c r="D14" s="116" t="s">
        <v>360</v>
      </c>
      <c r="E14" s="117">
        <v>2596205</v>
      </c>
      <c r="F14" s="117"/>
      <c r="G14" s="117">
        <v>1108460</v>
      </c>
      <c r="H14" s="117"/>
      <c r="I14" s="117">
        <v>1531</v>
      </c>
      <c r="J14" s="118"/>
      <c r="K14" s="119" t="s">
        <v>361</v>
      </c>
      <c r="L14" s="120"/>
      <c r="M14" s="120" t="s">
        <v>285</v>
      </c>
      <c r="N14" s="10"/>
      <c r="O14" s="10"/>
      <c r="P14" s="116"/>
      <c r="Q14" s="116" t="s">
        <v>362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HYPERLINK("https://sitonline.vs.ch/environnement/eaux_superficielles/fr/#/?locale=fr&amp;prelevement=SFH-86&amp;scale=4500","SFH-86")</f>
        <v>SFH-86</v>
      </c>
      <c r="C15" s="116"/>
      <c r="D15" s="116" t="s">
        <v>363</v>
      </c>
      <c r="E15" s="117">
        <v>2595869</v>
      </c>
      <c r="F15" s="117"/>
      <c r="G15" s="117">
        <v>1103168</v>
      </c>
      <c r="H15" s="117"/>
      <c r="I15" s="117">
        <v>2411</v>
      </c>
      <c r="J15" s="118"/>
      <c r="K15" s="119" t="s">
        <v>364</v>
      </c>
      <c r="L15" s="120"/>
      <c r="M15" s="120" t="s">
        <v>285</v>
      </c>
      <c r="N15" s="10"/>
      <c r="O15" s="10"/>
      <c r="P15" s="116"/>
      <c r="Q15" s="116" t="s">
        <v>365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HYPERLINK("https://sitonline.vs.ch/environnement/eaux_superficielles/fr/#/?locale=fr&amp;prelevement=SFH-87&amp;scale=4500","SFH-87")</f>
        <v>SFH-87</v>
      </c>
      <c r="C16" s="116"/>
      <c r="D16" s="116" t="s">
        <v>366</v>
      </c>
      <c r="E16" s="117">
        <v>2596499</v>
      </c>
      <c r="F16" s="117"/>
      <c r="G16" s="117">
        <v>1103700</v>
      </c>
      <c r="H16" s="117"/>
      <c r="I16" s="117">
        <v>2290</v>
      </c>
      <c r="J16" s="118"/>
      <c r="K16" s="119" t="s">
        <v>364</v>
      </c>
      <c r="L16" s="120"/>
      <c r="M16" s="120" t="s">
        <v>285</v>
      </c>
      <c r="N16" s="10"/>
      <c r="O16" s="10"/>
      <c r="P16" s="116"/>
      <c r="Q16" s="116" t="s">
        <v>359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HYPERLINK("https://sitonline.vs.ch/environnement/eaux_superficielles/fr/#/?locale=fr&amp;prelevement=SFH-88&amp;scale=4500","SFH-88")</f>
        <v>SFH-88</v>
      </c>
      <c r="C17" s="116"/>
      <c r="D17" s="116" t="s">
        <v>367</v>
      </c>
      <c r="E17" s="117">
        <v>2595924</v>
      </c>
      <c r="F17" s="117"/>
      <c r="G17" s="117">
        <v>1112543</v>
      </c>
      <c r="H17" s="117"/>
      <c r="I17" s="117">
        <v>1100</v>
      </c>
      <c r="J17" s="118"/>
      <c r="K17" s="119" t="s">
        <v>368</v>
      </c>
      <c r="L17" s="120"/>
      <c r="M17" s="120" t="s">
        <v>285</v>
      </c>
      <c r="N17" s="10"/>
      <c r="O17" s="10"/>
      <c r="P17" s="116"/>
      <c r="Q17" s="116" t="s">
        <v>362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HYPERLINK("https://sitonline.vs.ch/environnement/eaux_superficielles/fr/#/?locale=fr&amp;prelevement=SEN-1476&amp;scale=4500","SEN-1476")</f>
        <v>SEN-1476</v>
      </c>
      <c r="C18" s="116"/>
      <c r="D18" s="116" t="s">
        <v>369</v>
      </c>
      <c r="E18" s="117">
        <v>2596147</v>
      </c>
      <c r="F18" s="117"/>
      <c r="G18" s="117">
        <v>1108503</v>
      </c>
      <c r="H18" s="117"/>
      <c r="I18" s="117">
        <v>1550</v>
      </c>
      <c r="J18" s="118"/>
      <c r="K18" s="119" t="s">
        <v>370</v>
      </c>
      <c r="L18" s="120"/>
      <c r="M18" s="120" t="s">
        <v>285</v>
      </c>
      <c r="N18" s="10"/>
      <c r="O18" s="10"/>
      <c r="P18" s="116"/>
      <c r="Q18" s="116" t="s">
        <v>371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HYPERLINK("https://sitonline.vs.ch/environnement/eaux_superficielles/fr/#/?locale=fr&amp;prelevement=SEN-1477&amp;scale=4500","SEN-1477")</f>
        <v>SEN-1477</v>
      </c>
      <c r="C19" s="116"/>
      <c r="D19" s="116" t="s">
        <v>372</v>
      </c>
      <c r="E19" s="117">
        <v>2595949</v>
      </c>
      <c r="F19" s="117"/>
      <c r="G19" s="117">
        <v>1112643</v>
      </c>
      <c r="H19" s="117"/>
      <c r="I19" s="117">
        <v>1100</v>
      </c>
      <c r="J19" s="118"/>
      <c r="K19" s="119" t="s">
        <v>373</v>
      </c>
      <c r="L19" s="120"/>
      <c r="M19" s="120" t="s">
        <v>285</v>
      </c>
      <c r="N19" s="10"/>
      <c r="O19" s="10"/>
      <c r="P19" s="116"/>
      <c r="Q19" s="116" t="s">
        <v>371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HYPERLINK("https://sitonline.vs.ch/environnement/eaux_superficielles/fr/#/?locale=fr&amp;prelevement=SEN-279&amp;scale=4500","SEN-279")</f>
        <v>SEN-279</v>
      </c>
      <c r="C20" s="116"/>
      <c r="D20" s="116" t="s">
        <v>374</v>
      </c>
      <c r="E20" s="117">
        <v>2596450</v>
      </c>
      <c r="F20" s="117"/>
      <c r="G20" s="117">
        <v>1110600</v>
      </c>
      <c r="H20" s="117"/>
      <c r="I20" s="117">
        <v>1300</v>
      </c>
      <c r="J20" s="118"/>
      <c r="K20" s="119" t="s">
        <v>355</v>
      </c>
      <c r="L20" s="120"/>
      <c r="M20" s="120" t="s">
        <v>286</v>
      </c>
      <c r="N20" s="10"/>
      <c r="O20" s="10"/>
      <c r="P20" s="116"/>
      <c r="Q20" s="116"/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HYPERLINK("https://sitonline.vs.ch/environnement/eaux_superficielles/fr/#/?locale=fr&amp;prelevement=SEN-281&amp;scale=4500","SEN-281")</f>
        <v>SEN-281</v>
      </c>
      <c r="C21" s="116"/>
      <c r="D21" s="116" t="s">
        <v>375</v>
      </c>
      <c r="E21" s="117">
        <v>2597700</v>
      </c>
      <c r="F21" s="117"/>
      <c r="G21" s="117">
        <v>1113300</v>
      </c>
      <c r="H21" s="117"/>
      <c r="I21" s="117">
        <v>900</v>
      </c>
      <c r="J21" s="118"/>
      <c r="K21" s="119" t="s">
        <v>355</v>
      </c>
      <c r="L21" s="120"/>
      <c r="M21" s="120" t="s">
        <v>286</v>
      </c>
      <c r="N21" s="10"/>
      <c r="O21" s="10"/>
      <c r="P21" s="116"/>
      <c r="Q21" s="116" t="s">
        <v>376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HYPERLINK("https://sitonline.vs.ch/environnement/eaux_superficielles/fr/#/?locale=fr&amp;prelevement=SEN-647&amp;scale=4500","SEN-647")</f>
        <v>SEN-647</v>
      </c>
      <c r="C22" s="116"/>
      <c r="D22" s="116" t="s">
        <v>377</v>
      </c>
      <c r="E22" s="117">
        <v>2596631</v>
      </c>
      <c r="F22" s="117"/>
      <c r="G22" s="117">
        <v>1107393</v>
      </c>
      <c r="H22" s="117"/>
      <c r="I22" s="117">
        <v>1580</v>
      </c>
      <c r="J22" s="118"/>
      <c r="K22" s="119" t="s">
        <v>355</v>
      </c>
      <c r="L22" s="120"/>
      <c r="M22" s="120" t="s">
        <v>286</v>
      </c>
      <c r="N22" s="10"/>
      <c r="O22" s="10"/>
      <c r="P22" s="116"/>
      <c r="Q22" s="116"/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HYPERLINK("https://sitonline.vs.ch/environnement/eaux_superficielles/fr/#/?locale=fr&amp;prelevement=SEN-648&amp;scale=4500","SEN-648")</f>
        <v>SEN-648</v>
      </c>
      <c r="C23" s="116"/>
      <c r="D23" s="116" t="s">
        <v>378</v>
      </c>
      <c r="E23" s="117">
        <v>2596726</v>
      </c>
      <c r="F23" s="117"/>
      <c r="G23" s="117">
        <v>1111551</v>
      </c>
      <c r="H23" s="117"/>
      <c r="I23" s="117">
        <v>1200</v>
      </c>
      <c r="J23" s="118"/>
      <c r="K23" s="119" t="s">
        <v>355</v>
      </c>
      <c r="L23" s="120"/>
      <c r="M23" s="120" t="s">
        <v>286</v>
      </c>
      <c r="N23" s="10"/>
      <c r="O23" s="10"/>
      <c r="P23" s="116"/>
      <c r="Q23" s="116" t="s">
        <v>379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HYPERLINK("https://sitonline.vs.ch/environnement/eaux_superficielles/fr/#/?locale=fr&amp;prelevement=SEN-649&amp;scale=4500","SEN-649")</f>
        <v>SEN-649</v>
      </c>
      <c r="C24" s="116"/>
      <c r="D24" s="116" t="s">
        <v>380</v>
      </c>
      <c r="E24" s="117">
        <v>2597045</v>
      </c>
      <c r="F24" s="117"/>
      <c r="G24" s="117">
        <v>1112364</v>
      </c>
      <c r="H24" s="117"/>
      <c r="I24" s="117">
        <v>1060</v>
      </c>
      <c r="J24" s="118"/>
      <c r="K24" s="119" t="s">
        <v>381</v>
      </c>
      <c r="L24" s="120"/>
      <c r="M24" s="120" t="s">
        <v>286</v>
      </c>
      <c r="N24" s="10"/>
      <c r="O24" s="10"/>
      <c r="P24" s="116"/>
      <c r="Q24" s="116"/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HYPERLINK("https://sitonline.vs.ch/environnement/eaux_superficielles/fr/#/?locale=fr&amp;prelevement=SEN-650&amp;scale=4500","SEN-650")</f>
        <v>SEN-650</v>
      </c>
      <c r="C25" s="116"/>
      <c r="D25" s="116" t="s">
        <v>382</v>
      </c>
      <c r="E25" s="117">
        <v>2596185</v>
      </c>
      <c r="F25" s="117"/>
      <c r="G25" s="117">
        <v>1108476</v>
      </c>
      <c r="H25" s="117"/>
      <c r="I25" s="117">
        <v>1585</v>
      </c>
      <c r="J25" s="118"/>
      <c r="K25" s="119" t="s">
        <v>383</v>
      </c>
      <c r="L25" s="120"/>
      <c r="M25" s="120" t="s">
        <v>286</v>
      </c>
      <c r="N25" s="10"/>
      <c r="O25" s="10"/>
      <c r="P25" s="116"/>
      <c r="Q25" s="116"/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HYPERLINK("https://sitonline.vs.ch/environnement/eaux_superficielles/fr/#/?locale=fr&amp;prelevement=SEN-651&amp;scale=4500","SEN-651")</f>
        <v>SEN-651</v>
      </c>
      <c r="C26" s="116"/>
      <c r="D26" s="116" t="s">
        <v>384</v>
      </c>
      <c r="E26" s="117">
        <v>2594878</v>
      </c>
      <c r="F26" s="117"/>
      <c r="G26" s="117">
        <v>1109623</v>
      </c>
      <c r="H26" s="117"/>
      <c r="I26" s="117">
        <v>2280</v>
      </c>
      <c r="J26" s="118"/>
      <c r="K26" s="119" t="s">
        <v>385</v>
      </c>
      <c r="L26" s="120"/>
      <c r="M26" s="120" t="s">
        <v>286</v>
      </c>
      <c r="N26" s="10"/>
      <c r="O26" s="10"/>
      <c r="P26" s="116"/>
      <c r="Q26" s="116"/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HYPERLINK("https://sitonline.vs.ch/environnement/eaux_superficielles/fr/#/?locale=fr&amp;prelevement=SEN-937&amp;scale=4500","SEN-937")</f>
        <v>SEN-937</v>
      </c>
      <c r="C27" s="116"/>
      <c r="D27" s="116"/>
      <c r="E27" s="117">
        <v>2597073</v>
      </c>
      <c r="F27" s="117"/>
      <c r="G27" s="117">
        <v>1110605</v>
      </c>
      <c r="H27" s="117"/>
      <c r="I27" s="117">
        <v>1578</v>
      </c>
      <c r="J27" s="118"/>
      <c r="K27" s="119" t="s">
        <v>386</v>
      </c>
      <c r="L27" s="120"/>
      <c r="M27" s="120" t="s">
        <v>284</v>
      </c>
      <c r="N27" s="10"/>
      <c r="O27" s="10"/>
      <c r="P27" s="116"/>
      <c r="Q27" s="116" t="s">
        <v>387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HYPERLINK("https://sitonline.vs.ch/environnement/eaux_superficielles/fr/#/?locale=fr&amp;prelevement=SEN-938&amp;scale=4500","SEN-938")</f>
        <v>SEN-938</v>
      </c>
      <c r="C28" s="116"/>
      <c r="D28" s="116"/>
      <c r="E28" s="117">
        <v>2596928</v>
      </c>
      <c r="F28" s="117"/>
      <c r="G28" s="117">
        <v>1108196</v>
      </c>
      <c r="H28" s="117"/>
      <c r="I28" s="117">
        <v>1799</v>
      </c>
      <c r="J28" s="118"/>
      <c r="K28" s="119" t="s">
        <v>388</v>
      </c>
      <c r="L28" s="120"/>
      <c r="M28" s="120" t="s">
        <v>284</v>
      </c>
      <c r="N28" s="10"/>
      <c r="O28" s="10"/>
      <c r="P28" s="116"/>
      <c r="Q28" s="116" t="s">
        <v>387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115">
        <v>18</v>
      </c>
      <c r="B29" s="128" t="str">
        <f>HYPERLINK("https://sitonline.vs.ch/environnement/eaux_superficielles/fr/#/?locale=fr&amp;prelevement=SEN-939&amp;scale=4500","SEN-939")</f>
        <v>SEN-939</v>
      </c>
      <c r="C29" s="116"/>
      <c r="D29" s="116"/>
      <c r="E29" s="117">
        <v>2596924</v>
      </c>
      <c r="F29" s="117"/>
      <c r="G29" s="117">
        <v>1108184</v>
      </c>
      <c r="H29" s="117"/>
      <c r="I29" s="117">
        <v>1800</v>
      </c>
      <c r="J29" s="118"/>
      <c r="K29" s="119" t="s">
        <v>388</v>
      </c>
      <c r="L29" s="120"/>
      <c r="M29" s="120" t="s">
        <v>284</v>
      </c>
      <c r="N29" s="10"/>
      <c r="O29" s="10"/>
      <c r="P29" s="116"/>
      <c r="Q29" s="116" t="s">
        <v>387</v>
      </c>
      <c r="R29" s="121"/>
      <c r="S29" s="121"/>
      <c r="T29" s="122"/>
      <c r="U29" s="123"/>
      <c r="V29" s="121"/>
      <c r="W29" s="121"/>
      <c r="X29" s="122"/>
      <c r="Y29" s="123"/>
      <c r="Z29" s="121"/>
      <c r="AA29" s="124"/>
      <c r="AB29" s="116"/>
      <c r="AC29" s="116"/>
      <c r="AD29" s="116"/>
      <c r="AE29" s="116"/>
      <c r="AF29" s="11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6"/>
      <c r="BG29" s="125"/>
      <c r="BH29" s="125"/>
      <c r="BI29" s="118"/>
      <c r="BJ29" s="120"/>
      <c r="BK29" s="120"/>
      <c r="BL29" s="120"/>
      <c r="BM29" s="120"/>
      <c r="BN29" s="127"/>
      <c r="BO29" s="120"/>
      <c r="BP29" s="120"/>
      <c r="BQ29" s="120"/>
      <c r="BR29" s="120"/>
      <c r="BS29" s="127"/>
      <c r="BT29" s="120"/>
      <c r="BU29" s="120"/>
      <c r="BV29" s="120"/>
      <c r="BW29" s="120"/>
      <c r="BX29" s="127"/>
      <c r="BY29" s="120"/>
      <c r="BZ29" s="120"/>
      <c r="CA29" s="120"/>
      <c r="CB29" s="120"/>
      <c r="CC29" s="127"/>
      <c r="CD29" s="120"/>
      <c r="CE29" s="116"/>
    </row>
    <row r="30" spans="1:83" s="6" customFormat="1" ht="15.5" x14ac:dyDescent="0.35">
      <c r="A30" s="115">
        <v>19</v>
      </c>
      <c r="B30" s="128" t="str">
        <f>HYPERLINK("https://sitonline.vs.ch/environnement/eaux_superficielles/fr/#/?locale=fr&amp;prelevement=SEN-940&amp;scale=4500","SEN-940")</f>
        <v>SEN-940</v>
      </c>
      <c r="C30" s="116"/>
      <c r="D30" s="116"/>
      <c r="E30" s="117">
        <v>2596526</v>
      </c>
      <c r="F30" s="117"/>
      <c r="G30" s="117">
        <v>1107392</v>
      </c>
      <c r="H30" s="117"/>
      <c r="I30" s="117">
        <v>1581</v>
      </c>
      <c r="J30" s="118"/>
      <c r="K30" s="119" t="s">
        <v>389</v>
      </c>
      <c r="L30" s="120"/>
      <c r="M30" s="120" t="s">
        <v>284</v>
      </c>
      <c r="N30" s="10"/>
      <c r="O30" s="10"/>
      <c r="P30" s="116"/>
      <c r="Q30" s="116" t="s">
        <v>387</v>
      </c>
      <c r="R30" s="121"/>
      <c r="S30" s="121"/>
      <c r="T30" s="122"/>
      <c r="U30" s="123"/>
      <c r="V30" s="121"/>
      <c r="W30" s="121"/>
      <c r="X30" s="122"/>
      <c r="Y30" s="123"/>
      <c r="Z30" s="121"/>
      <c r="AA30" s="124"/>
      <c r="AB30" s="116"/>
      <c r="AC30" s="116"/>
      <c r="AD30" s="116"/>
      <c r="AE30" s="116"/>
      <c r="AF30" s="116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6"/>
      <c r="BG30" s="125"/>
      <c r="BH30" s="125"/>
      <c r="BI30" s="118"/>
      <c r="BJ30" s="120"/>
      <c r="BK30" s="120"/>
      <c r="BL30" s="120"/>
      <c r="BM30" s="120"/>
      <c r="BN30" s="127"/>
      <c r="BO30" s="120"/>
      <c r="BP30" s="120"/>
      <c r="BQ30" s="120"/>
      <c r="BR30" s="120"/>
      <c r="BS30" s="127"/>
      <c r="BT30" s="120"/>
      <c r="BU30" s="120"/>
      <c r="BV30" s="120"/>
      <c r="BW30" s="120"/>
      <c r="BX30" s="127"/>
      <c r="BY30" s="120"/>
      <c r="BZ30" s="120"/>
      <c r="CA30" s="120"/>
      <c r="CB30" s="120"/>
      <c r="CC30" s="127"/>
      <c r="CD30" s="120"/>
      <c r="CE30" s="116"/>
    </row>
    <row r="31" spans="1:83" s="6" customFormat="1" ht="15.5" x14ac:dyDescent="0.35">
      <c r="A31" s="115">
        <v>20</v>
      </c>
      <c r="B31" s="128" t="str">
        <f>HYPERLINK("https://sitonline.vs.ch/environnement/eaux_superficielles/fr/#/?locale=fr&amp;prelevement=SEN-941&amp;scale=4500","SEN-941")</f>
        <v>SEN-941</v>
      </c>
      <c r="C31" s="116"/>
      <c r="D31" s="116" t="s">
        <v>390</v>
      </c>
      <c r="E31" s="117">
        <v>2596600</v>
      </c>
      <c r="F31" s="117"/>
      <c r="G31" s="117">
        <v>1106070</v>
      </c>
      <c r="H31" s="117"/>
      <c r="I31" s="117">
        <v>1762</v>
      </c>
      <c r="J31" s="118"/>
      <c r="K31" s="119" t="s">
        <v>391</v>
      </c>
      <c r="L31" s="120"/>
      <c r="M31" s="120" t="s">
        <v>284</v>
      </c>
      <c r="N31" s="10"/>
      <c r="O31" s="10"/>
      <c r="P31" s="116"/>
      <c r="Q31" s="116" t="s">
        <v>387</v>
      </c>
      <c r="R31" s="121"/>
      <c r="S31" s="121"/>
      <c r="T31" s="122"/>
      <c r="U31" s="123"/>
      <c r="V31" s="121"/>
      <c r="W31" s="121"/>
      <c r="X31" s="122"/>
      <c r="Y31" s="123"/>
      <c r="Z31" s="121"/>
      <c r="AA31" s="124"/>
      <c r="AB31" s="116"/>
      <c r="AC31" s="116"/>
      <c r="AD31" s="116"/>
      <c r="AE31" s="116"/>
      <c r="AF31" s="116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6"/>
      <c r="BF31" s="126"/>
      <c r="BG31" s="125"/>
      <c r="BH31" s="125"/>
      <c r="BI31" s="118"/>
      <c r="BJ31" s="120"/>
      <c r="BK31" s="120"/>
      <c r="BL31" s="120"/>
      <c r="BM31" s="120"/>
      <c r="BN31" s="127"/>
      <c r="BO31" s="120"/>
      <c r="BP31" s="120"/>
      <c r="BQ31" s="120"/>
      <c r="BR31" s="120"/>
      <c r="BS31" s="127"/>
      <c r="BT31" s="120"/>
      <c r="BU31" s="120"/>
      <c r="BV31" s="120"/>
      <c r="BW31" s="120"/>
      <c r="BX31" s="127"/>
      <c r="BY31" s="120"/>
      <c r="BZ31" s="120"/>
      <c r="CA31" s="120"/>
      <c r="CB31" s="120"/>
      <c r="CC31" s="127"/>
      <c r="CD31" s="120"/>
      <c r="CE31" s="116"/>
    </row>
    <row r="32" spans="1:83" s="6" customFormat="1" ht="15.5" x14ac:dyDescent="0.35">
      <c r="A32" s="115">
        <v>21</v>
      </c>
      <c r="B32" s="128" t="str">
        <f>HYPERLINK("https://sitonline.vs.ch/environnement/eaux_superficielles/fr/#/?locale=fr&amp;prelevement=SEN-942&amp;scale=4500","SEN-942")</f>
        <v>SEN-942</v>
      </c>
      <c r="C32" s="116"/>
      <c r="D32" s="116" t="s">
        <v>392</v>
      </c>
      <c r="E32" s="117">
        <v>2596050</v>
      </c>
      <c r="F32" s="117"/>
      <c r="G32" s="117">
        <v>1111355</v>
      </c>
      <c r="H32" s="117"/>
      <c r="I32" s="117">
        <v>1418</v>
      </c>
      <c r="J32" s="118"/>
      <c r="K32" s="119" t="s">
        <v>393</v>
      </c>
      <c r="L32" s="120"/>
      <c r="M32" s="120" t="s">
        <v>284</v>
      </c>
      <c r="N32" s="10"/>
      <c r="O32" s="10"/>
      <c r="P32" s="116"/>
      <c r="Q32" s="116" t="s">
        <v>387</v>
      </c>
      <c r="R32" s="121"/>
      <c r="S32" s="121"/>
      <c r="T32" s="122"/>
      <c r="U32" s="123"/>
      <c r="V32" s="121"/>
      <c r="W32" s="121"/>
      <c r="X32" s="122"/>
      <c r="Y32" s="123"/>
      <c r="Z32" s="121"/>
      <c r="AA32" s="124"/>
      <c r="AB32" s="116"/>
      <c r="AC32" s="116"/>
      <c r="AD32" s="116"/>
      <c r="AE32" s="116"/>
      <c r="AF32" s="116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6"/>
      <c r="BF32" s="126"/>
      <c r="BG32" s="125"/>
      <c r="BH32" s="125"/>
      <c r="BI32" s="118"/>
      <c r="BJ32" s="120"/>
      <c r="BK32" s="120"/>
      <c r="BL32" s="120"/>
      <c r="BM32" s="120"/>
      <c r="BN32" s="127"/>
      <c r="BO32" s="120"/>
      <c r="BP32" s="120"/>
      <c r="BQ32" s="120"/>
      <c r="BR32" s="120"/>
      <c r="BS32" s="127"/>
      <c r="BT32" s="120"/>
      <c r="BU32" s="120"/>
      <c r="BV32" s="120"/>
      <c r="BW32" s="120"/>
      <c r="BX32" s="127"/>
      <c r="BY32" s="120"/>
      <c r="BZ32" s="120"/>
      <c r="CA32" s="120"/>
      <c r="CB32" s="120"/>
      <c r="CC32" s="127"/>
      <c r="CD32" s="120"/>
      <c r="CE32" s="116"/>
    </row>
    <row r="33" spans="1:83" s="6" customFormat="1" ht="15.5" x14ac:dyDescent="0.35">
      <c r="A33" s="115">
        <v>22</v>
      </c>
      <c r="B33" s="128" t="str">
        <f>HYPERLINK("https://sitonline.vs.ch/environnement/eaux_superficielles/fr/#/?locale=fr&amp;prelevement=SEN-1553&amp;scale=4500","SEN-1553")</f>
        <v>SEN-1553</v>
      </c>
      <c r="C33" s="116"/>
      <c r="D33" s="116" t="s">
        <v>394</v>
      </c>
      <c r="E33" s="117">
        <v>2597190</v>
      </c>
      <c r="F33" s="117"/>
      <c r="G33" s="117">
        <v>1103229</v>
      </c>
      <c r="H33" s="117"/>
      <c r="I33" s="117">
        <v>2164</v>
      </c>
      <c r="J33" s="118"/>
      <c r="K33" s="119" t="s">
        <v>361</v>
      </c>
      <c r="L33" s="120"/>
      <c r="M33" s="120" t="s">
        <v>285</v>
      </c>
      <c r="N33" s="10"/>
      <c r="O33" s="10"/>
      <c r="P33" s="116"/>
      <c r="Q33" s="116" t="s">
        <v>395</v>
      </c>
      <c r="R33" s="121"/>
      <c r="S33" s="121"/>
      <c r="T33" s="122"/>
      <c r="U33" s="123"/>
      <c r="V33" s="121"/>
      <c r="W33" s="121"/>
      <c r="X33" s="122"/>
      <c r="Y33" s="123"/>
      <c r="Z33" s="121"/>
      <c r="AA33" s="124"/>
      <c r="AB33" s="116"/>
      <c r="AC33" s="116"/>
      <c r="AD33" s="116"/>
      <c r="AE33" s="116"/>
      <c r="AF33" s="116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6"/>
      <c r="BF33" s="126"/>
      <c r="BG33" s="125"/>
      <c r="BH33" s="125"/>
      <c r="BI33" s="118"/>
      <c r="BJ33" s="120"/>
      <c r="BK33" s="120"/>
      <c r="BL33" s="120"/>
      <c r="BM33" s="120"/>
      <c r="BN33" s="127"/>
      <c r="BO33" s="120"/>
      <c r="BP33" s="120"/>
      <c r="BQ33" s="120"/>
      <c r="BR33" s="120"/>
      <c r="BS33" s="127"/>
      <c r="BT33" s="120"/>
      <c r="BU33" s="120"/>
      <c r="BV33" s="120"/>
      <c r="BW33" s="120"/>
      <c r="BX33" s="127"/>
      <c r="BY33" s="120"/>
      <c r="BZ33" s="120"/>
      <c r="CA33" s="120"/>
      <c r="CB33" s="120"/>
      <c r="CC33" s="127"/>
      <c r="CD33" s="120"/>
      <c r="CE33" s="116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33">
      <formula1>"Mit ständiger Wasserführung,Keine ständiger Wasserführung"</formula1>
    </dataValidation>
    <dataValidation type="list" allowBlank="1" showInputMessage="1" showErrorMessage="1" sqref="P12:P33">
      <formula1>"Bestehend,Ausser Betrieb"</formula1>
    </dataValidation>
    <dataValidation type="list" allowBlank="1" showInputMessage="1" showErrorMessage="1" sqref="R12:R33">
      <formula1>"Bewilligung,Konzession,Andere"</formula1>
    </dataValidation>
    <dataValidation type="list" allowBlank="1" showInputMessage="1" showErrorMessage="1" sqref="W12:W33">
      <formula1>"Vorhanden,Nicht vorhanden"</formula1>
    </dataValidation>
    <dataValidation type="list" allowBlank="1" showInputMessage="1" showErrorMessage="1" sqref="AB12:AB33">
      <formula1>"In einem Gewässerlauf,In einem See,Im Grundwasser (Quelle/Grundwasserleiter)"</formula1>
    </dataValidation>
    <dataValidation type="list" allowBlank="1" showInputMessage="1" showErrorMessage="1" sqref="AC12:AC33">
      <formula1>"Mit Regulierung,Ohne Regulierung,Stausee,Pumpen,Andere (bitte angeben)"</formula1>
    </dataValidation>
    <dataValidation type="list" allowBlank="1" showInputMessage="1" showErrorMessage="1" sqref="BK12:BK33 BP12:BP33 BU12:BU33 BZ12:BZ33">
      <formula1>"Ja,Nein"</formula1>
    </dataValidation>
    <dataValidation type="list" allowBlank="1" showInputMessage="1" showErrorMessage="1" sqref="N12:N33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2023-10-16T09:21:22Z</dcterms:modified>
</cp:coreProperties>
</file>