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630" windowWidth="24315" windowHeight="12015" activeTab="0"/>
  </bookViews>
  <sheets>
    <sheet name="Donnée de base" sheetId="1" r:id="rId1"/>
    <sheet name="Réduction valeur de rendement" sheetId="2" r:id="rId2"/>
    <sheet name="Réserves latentes" sheetId="3" r:id="rId3"/>
    <sheet name="Estimation" sheetId="4" r:id="rId4"/>
  </sheets>
  <definedNames/>
  <calcPr fullCalcOnLoad="1"/>
</workbook>
</file>

<file path=xl/sharedStrings.xml><?xml version="1.0" encoding="utf-8"?>
<sst xmlns="http://schemas.openxmlformats.org/spreadsheetml/2006/main" count="144" uniqueCount="104">
  <si>
    <t>Total</t>
  </si>
  <si>
    <t>x</t>
  </si>
  <si>
    <t xml:space="preserve"> </t>
  </si>
  <si>
    <t>Monnaie</t>
  </si>
  <si>
    <t>Données de l'entreprise</t>
  </si>
  <si>
    <t>Corrections année actuelle</t>
  </si>
  <si>
    <t>Capital</t>
  </si>
  <si>
    <t>Bénéfice/perte résultant du bilan</t>
  </si>
  <si>
    <r>
      <t>Réserves latentes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(selon feuille 4)</t>
    </r>
  </si>
  <si>
    <r>
      <t xml:space="preserve">Impôts latents </t>
    </r>
    <r>
      <rPr>
        <b/>
        <sz val="10"/>
        <color indexed="10"/>
        <rFont val="Arial"/>
        <family val="2"/>
      </rPr>
      <t>(selon feuille 4)</t>
    </r>
  </si>
  <si>
    <t>Dividende à répartir</t>
  </si>
  <si>
    <t>année actuelle</t>
  </si>
  <si>
    <t>Nom/Prénom</t>
  </si>
  <si>
    <t>Année actuelle</t>
  </si>
  <si>
    <t>Annéee précédante</t>
  </si>
  <si>
    <t>Participation</t>
  </si>
  <si>
    <t>Signature</t>
  </si>
  <si>
    <t>Année précédente</t>
  </si>
  <si>
    <t xml:space="preserve">Réduction </t>
  </si>
  <si>
    <t>Correction</t>
  </si>
  <si>
    <t>Réserves latentes - Titres</t>
  </si>
  <si>
    <t>Réserves latentes - Participations</t>
  </si>
  <si>
    <t>Réserves latentes - Biens immobiliers</t>
  </si>
  <si>
    <t xml:space="preserve">Désignation du bilan </t>
  </si>
  <si>
    <t>Valeur 
comptable</t>
  </si>
  <si>
    <t>Valeur vénale</t>
  </si>
  <si>
    <t>Réserves latentes</t>
  </si>
  <si>
    <t>Réserves 
latentes</t>
  </si>
  <si>
    <t>Société</t>
  </si>
  <si>
    <t>Désignation biens immobiliers</t>
  </si>
  <si>
    <t>Canton</t>
  </si>
  <si>
    <t>Valeur fiscale</t>
  </si>
  <si>
    <r>
      <t>Valeur vénale / valeur de rendement</t>
    </r>
    <r>
      <rPr>
        <b/>
        <sz val="8"/>
        <rFont val="Arial"/>
        <family val="2"/>
      </rPr>
      <t xml:space="preserve"> (8.5 %)</t>
    </r>
  </si>
  <si>
    <t>Résumé des réserves latentes</t>
  </si>
  <si>
    <t>Montant</t>
  </si>
  <si>
    <t>Pondération</t>
  </si>
  <si>
    <t>Valeur
déterminantes</t>
  </si>
  <si>
    <t>Réduction correction valeur de rendement (chiffre 5)</t>
  </si>
  <si>
    <t>Total valeur de rendement simple</t>
  </si>
  <si>
    <t>Valeur substantielle</t>
  </si>
  <si>
    <t>Capital-actions libéré</t>
  </si>
  <si>
    <t>Réserves ouvertes</t>
  </si>
  <si>
    <t>Déduction dividende à répartir</t>
  </si>
  <si>
    <t>Valeur de l'entreprise</t>
  </si>
  <si>
    <t>Valeur de rendement</t>
  </si>
  <si>
    <t>Valeur de substantielle</t>
  </si>
  <si>
    <t>2 x pondération</t>
  </si>
  <si>
    <t>1 x pondération</t>
  </si>
  <si>
    <t>Valeur nominale par action</t>
  </si>
  <si>
    <t>Demande d'estimation au sens du chiffre 5</t>
  </si>
  <si>
    <t>Date critère</t>
  </si>
  <si>
    <t>Taux de capitalisation</t>
  </si>
  <si>
    <t>Raison sociale</t>
  </si>
  <si>
    <t>N° AFC</t>
  </si>
  <si>
    <t>Bénéfice année actuelle</t>
  </si>
  <si>
    <t>Liste des détenteurs de participation</t>
  </si>
  <si>
    <t>Annexes:</t>
  </si>
  <si>
    <t>Nom du demandeur (société)</t>
  </si>
  <si>
    <t>- Certificats de salaire (deux dernières années)</t>
  </si>
  <si>
    <t>- Décomptes AVS (deux dernières années)</t>
  </si>
  <si>
    <t>Calcul de la réduction de la valeur de rendement</t>
  </si>
  <si>
    <t>Calcul correctif de la valeur de rendement</t>
  </si>
  <si>
    <t>Résultat</t>
  </si>
  <si>
    <t>Total des réserves latentes</t>
  </si>
  <si>
    <t>Réduction en % de la valeur de rendement</t>
  </si>
  <si>
    <t>Résultat année actuelle</t>
  </si>
  <si>
    <t>Réserves latentes avec déduction des impôts latents</t>
  </si>
  <si>
    <t>Réserves latentes sans déduction des impôts latents</t>
  </si>
  <si>
    <r>
      <t xml:space="preserve">Impôts latents sur réserves latentes </t>
    </r>
    <r>
      <rPr>
        <sz val="11"/>
        <rFont val="Arial"/>
        <family val="2"/>
      </rPr>
      <t>(15 % du total des réserves latentes avec déduction des impôts latents)</t>
    </r>
  </si>
  <si>
    <t>Déduction impôts latents</t>
  </si>
  <si>
    <t>Résultat annuel imposable : moyenne (:3)</t>
  </si>
  <si>
    <t>Valeur fiscale brute</t>
  </si>
  <si>
    <t>Lieu, date</t>
  </si>
  <si>
    <t>Moyenne de la masse salariale brute</t>
  </si>
  <si>
    <t>Total des réserves latentes avec déduction des impôts latents</t>
  </si>
  <si>
    <t>Estimation des titres non cotés au sens du chiffre 5</t>
  </si>
  <si>
    <t>Valeur de l'entreprise : moyenne (:3)</t>
  </si>
  <si>
    <t>Nombre de titres</t>
  </si>
  <si>
    <t>Valeur nominale</t>
  </si>
  <si>
    <t xml:space="preserve">Réserves ouvertes (avant répartition du bénéfice) </t>
  </si>
  <si>
    <t>Administrateur</t>
  </si>
  <si>
    <t>Calcul des impôts latents</t>
  </si>
  <si>
    <t>Circulaire 28 CSI du 28.08.2008</t>
  </si>
  <si>
    <t>Total valeur substantielle simple</t>
  </si>
  <si>
    <t>N° cantonal</t>
  </si>
  <si>
    <t xml:space="preserve">  </t>
  </si>
  <si>
    <t>Réduction en pourcentage de la valeur rendement au prorata des salaires bruts</t>
  </si>
  <si>
    <t>Bénéfice année précédente</t>
  </si>
  <si>
    <t>Corrections année précédente</t>
  </si>
  <si>
    <t>Total de la masse salariale brute</t>
  </si>
  <si>
    <t>année précédente</t>
  </si>
  <si>
    <t>Salaire brute</t>
  </si>
  <si>
    <t xml:space="preserve">Nous vous prions de corriger l'estimation des titres non cotés, selon le chiffre 5 de la circulaire 28 du 28.08.2008 et </t>
  </si>
  <si>
    <t>le commentaire de la Conférence suisse des impôt.</t>
  </si>
  <si>
    <t>- Détail du registre des détenteurs de participations, avec les taux de participations</t>
  </si>
  <si>
    <t>(Estimation selon commentaire du chiffre 5 CI 28 de la CSI)</t>
  </si>
  <si>
    <t>Moyenne des salaires bruts du détenteur de participations</t>
  </si>
  <si>
    <t>Calcul de la réduction en % de la valeur de rendement</t>
  </si>
  <si>
    <t>Moyenne des salaires bruts du détenteur de participations x 100%</t>
  </si>
  <si>
    <t>Total des réserves latentes sans déduction des impôts latents (Réserves latentes sur biens immobiliers avec une valeur fiscale)</t>
  </si>
  <si>
    <t>Résultat année précédente</t>
  </si>
  <si>
    <t>Valeur de l'entreprise - Valeur substantielle (minimale)</t>
  </si>
  <si>
    <t>Divisé par 1% de la valeure nominale libérée</t>
  </si>
  <si>
    <t>(valeur substantielle minimale)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</si>
</sst>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.0"/>
    <numFmt numFmtId="171" formatCode="#,##0.000"/>
    <numFmt numFmtId="172" formatCode="#,##0.0000"/>
    <numFmt numFmtId="173" formatCode="#,##0.00000"/>
    <numFmt numFmtId="174" formatCode="#,##0.000000"/>
  </numFmts>
  <fonts count="3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5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2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20" xfId="0" applyFont="1" applyBorder="1" applyAlignment="1">
      <alignment/>
    </xf>
    <xf numFmtId="0" fontId="0" fillId="0" borderId="0" xfId="0" applyAlignment="1">
      <alignment horizontal="left"/>
    </xf>
    <xf numFmtId="0" fontId="22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2" xfId="0" applyFont="1" applyBorder="1" applyAlignment="1">
      <alignment wrapText="1"/>
    </xf>
    <xf numFmtId="4" fontId="0" fillId="0" borderId="23" xfId="0" applyNumberForma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right"/>
    </xf>
    <xf numFmtId="10" fontId="0" fillId="0" borderId="2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23" xfId="0" applyNumberForma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/>
    </xf>
    <xf numFmtId="3" fontId="0" fillId="0" borderId="19" xfId="0" applyNumberFormat="1" applyBorder="1" applyAlignment="1">
      <alignment horizontal="right"/>
    </xf>
    <xf numFmtId="3" fontId="22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10" fontId="0" fillId="0" borderId="0" xfId="0" applyNumberFormat="1" applyAlignment="1">
      <alignment horizontal="left"/>
    </xf>
    <xf numFmtId="0" fontId="1" fillId="0" borderId="23" xfId="0" applyFont="1" applyBorder="1" applyAlignment="1">
      <alignment horizontal="right" wrapText="1"/>
    </xf>
    <xf numFmtId="0" fontId="1" fillId="0" borderId="23" xfId="0" applyFont="1" applyBorder="1" applyAlignment="1">
      <alignment horizontal="right" vertical="top"/>
    </xf>
    <xf numFmtId="0" fontId="1" fillId="0" borderId="23" xfId="0" applyFont="1" applyFill="1" applyBorder="1" applyAlignment="1">
      <alignment horizontal="right" vertical="top"/>
    </xf>
    <xf numFmtId="0" fontId="2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4" fontId="0" fillId="21" borderId="23" xfId="0" applyNumberFormat="1" applyFill="1" applyBorder="1" applyAlignment="1" applyProtection="1">
      <alignment horizontal="left"/>
      <protection locked="0"/>
    </xf>
    <xf numFmtId="10" fontId="0" fillId="21" borderId="23" xfId="0" applyNumberFormat="1" applyFill="1" applyBorder="1" applyAlignment="1" applyProtection="1">
      <alignment horizontal="left"/>
      <protection locked="0"/>
    </xf>
    <xf numFmtId="0" fontId="0" fillId="21" borderId="23" xfId="0" applyFill="1" applyBorder="1" applyAlignment="1" applyProtection="1">
      <alignment/>
      <protection locked="0"/>
    </xf>
    <xf numFmtId="3" fontId="0" fillId="21" borderId="23" xfId="0" applyNumberFormat="1" applyFont="1" applyFill="1" applyBorder="1" applyAlignment="1" applyProtection="1">
      <alignment horizontal="left"/>
      <protection locked="0"/>
    </xf>
    <xf numFmtId="3" fontId="0" fillId="21" borderId="23" xfId="0" applyNumberFormat="1" applyFont="1" applyFill="1" applyBorder="1" applyAlignment="1" applyProtection="1">
      <alignment/>
      <protection locked="0"/>
    </xf>
    <xf numFmtId="0" fontId="0" fillId="21" borderId="23" xfId="0" applyFont="1" applyFill="1" applyBorder="1" applyAlignment="1" applyProtection="1">
      <alignment/>
      <protection locked="0"/>
    </xf>
    <xf numFmtId="10" fontId="0" fillId="21" borderId="23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/>
    </xf>
    <xf numFmtId="3" fontId="0" fillId="21" borderId="23" xfId="0" applyNumberFormat="1" applyFill="1" applyBorder="1" applyAlignment="1" applyProtection="1">
      <alignment/>
      <protection locked="0"/>
    </xf>
    <xf numFmtId="0" fontId="0" fillId="21" borderId="19" xfId="0" applyFill="1" applyBorder="1" applyAlignment="1" applyProtection="1">
      <alignment/>
      <protection locked="0"/>
    </xf>
    <xf numFmtId="3" fontId="0" fillId="21" borderId="19" xfId="0" applyNumberFormat="1" applyFill="1" applyBorder="1" applyAlignment="1" applyProtection="1">
      <alignment/>
      <protection locked="0"/>
    </xf>
    <xf numFmtId="3" fontId="0" fillId="0" borderId="23" xfId="0" applyNumberFormat="1" applyFill="1" applyBorder="1" applyAlignment="1" applyProtection="1">
      <alignment horizontal="right"/>
      <protection/>
    </xf>
    <xf numFmtId="3" fontId="0" fillId="0" borderId="21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1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10" fontId="0" fillId="0" borderId="0" xfId="0" applyNumberFormat="1" applyAlignment="1" quotePrefix="1">
      <alignment/>
    </xf>
    <xf numFmtId="3" fontId="0" fillId="0" borderId="23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26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0" fillId="0" borderId="0" xfId="0" applyFill="1" applyAlignment="1">
      <alignment/>
    </xf>
    <xf numFmtId="3" fontId="22" fillId="0" borderId="0" xfId="0" applyNumberFormat="1" applyFont="1" applyFill="1" applyAlignment="1">
      <alignment/>
    </xf>
    <xf numFmtId="0" fontId="0" fillId="21" borderId="20" xfId="0" applyFont="1" applyFill="1" applyBorder="1" applyAlignment="1" applyProtection="1">
      <alignment horizontal="left"/>
      <protection locked="0"/>
    </xf>
    <xf numFmtId="0" fontId="0" fillId="21" borderId="11" xfId="0" applyFont="1" applyFill="1" applyBorder="1" applyAlignment="1" applyProtection="1">
      <alignment horizontal="left"/>
      <protection locked="0"/>
    </xf>
    <xf numFmtId="0" fontId="0" fillId="21" borderId="12" xfId="0" applyFont="1" applyFill="1" applyBorder="1" applyAlignment="1" applyProtection="1">
      <alignment horizontal="left"/>
      <protection locked="0"/>
    </xf>
    <xf numFmtId="3" fontId="0" fillId="0" borderId="1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21" borderId="20" xfId="0" applyFill="1" applyBorder="1" applyAlignment="1" applyProtection="1">
      <alignment horizontal="left"/>
      <protection locked="0"/>
    </xf>
    <xf numFmtId="0" fontId="0" fillId="21" borderId="11" xfId="0" applyFill="1" applyBorder="1" applyAlignment="1" applyProtection="1">
      <alignment horizontal="left"/>
      <protection locked="0"/>
    </xf>
    <xf numFmtId="0" fontId="0" fillId="21" borderId="12" xfId="0" applyFill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64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2" max="2" width="18.8515625" style="0" customWidth="1"/>
    <col min="3" max="3" width="19.7109375" style="0" customWidth="1"/>
    <col min="4" max="4" width="18.7109375" style="0" customWidth="1"/>
    <col min="5" max="5" width="18.57421875" style="0" customWidth="1"/>
    <col min="6" max="6" width="15.7109375" style="0" customWidth="1"/>
  </cols>
  <sheetData>
    <row r="1" spans="1:3" ht="20.25">
      <c r="A1" s="2"/>
      <c r="B1" s="2"/>
      <c r="C1" s="2" t="s">
        <v>49</v>
      </c>
    </row>
    <row r="2" spans="1:3" ht="12.75">
      <c r="A2" s="1"/>
      <c r="B2" s="1"/>
      <c r="C2" s="1" t="s">
        <v>86</v>
      </c>
    </row>
    <row r="3" spans="1:6" ht="12.75">
      <c r="A3" s="12"/>
      <c r="B3" s="12"/>
      <c r="C3" s="3" t="s">
        <v>95</v>
      </c>
      <c r="D3" s="3"/>
      <c r="E3" s="3"/>
      <c r="F3" s="3"/>
    </row>
    <row r="7" spans="1:4" ht="12.75">
      <c r="A7" s="1" t="s">
        <v>50</v>
      </c>
      <c r="D7" s="62"/>
    </row>
    <row r="8" spans="1:4" ht="12.75">
      <c r="A8" s="1" t="s">
        <v>51</v>
      </c>
      <c r="D8" s="63"/>
    </row>
    <row r="9" spans="1:4" ht="12.75">
      <c r="A9" s="1" t="s">
        <v>3</v>
      </c>
      <c r="D9" s="64"/>
    </row>
    <row r="10" spans="1:4" ht="15">
      <c r="A10" s="16"/>
      <c r="D10" s="12"/>
    </row>
    <row r="12" ht="20.25">
      <c r="A12" s="2" t="s">
        <v>4</v>
      </c>
    </row>
    <row r="14" spans="1:6" ht="12.75">
      <c r="A14" s="1" t="s">
        <v>52</v>
      </c>
      <c r="B14" s="25"/>
      <c r="C14" s="25"/>
      <c r="D14" s="100"/>
      <c r="E14" s="101"/>
      <c r="F14" s="102"/>
    </row>
    <row r="15" spans="1:6" ht="12.75">
      <c r="A15" s="1" t="s">
        <v>84</v>
      </c>
      <c r="B15" s="25"/>
      <c r="C15" s="25"/>
      <c r="D15" s="65"/>
      <c r="E15" s="25"/>
      <c r="F15" s="25"/>
    </row>
    <row r="16" spans="1:6" ht="12.75">
      <c r="A16" s="1" t="s">
        <v>53</v>
      </c>
      <c r="B16" s="25"/>
      <c r="C16" s="25"/>
      <c r="D16" s="65"/>
      <c r="E16" s="25"/>
      <c r="F16" s="25"/>
    </row>
    <row r="17" spans="1:6" ht="12.75">
      <c r="A17" s="1"/>
      <c r="B17" s="25"/>
      <c r="C17" s="25"/>
      <c r="D17" s="25"/>
      <c r="E17" s="25"/>
      <c r="F17" s="25"/>
    </row>
    <row r="18" spans="1:6" ht="12.75">
      <c r="A18" s="1" t="s">
        <v>54</v>
      </c>
      <c r="B18" s="25"/>
      <c r="C18" s="25" t="s">
        <v>85</v>
      </c>
      <c r="D18" s="66"/>
      <c r="E18" s="26"/>
      <c r="F18" s="25"/>
    </row>
    <row r="19" spans="1:6" ht="12.75">
      <c r="A19" s="1" t="s">
        <v>5</v>
      </c>
      <c r="B19" s="25"/>
      <c r="C19" s="25"/>
      <c r="D19" s="66"/>
      <c r="E19" s="38" t="s">
        <v>0</v>
      </c>
      <c r="F19" s="89">
        <f>ROUND(D18+D19,0)</f>
        <v>0</v>
      </c>
    </row>
    <row r="20" spans="1:6" ht="12.75">
      <c r="A20" s="1"/>
      <c r="B20" s="25"/>
      <c r="C20" s="25"/>
      <c r="D20" s="46"/>
      <c r="E20" s="25"/>
      <c r="F20" s="25"/>
    </row>
    <row r="21" spans="1:6" ht="12.75">
      <c r="A21" s="1" t="s">
        <v>87</v>
      </c>
      <c r="B21" s="25"/>
      <c r="C21" s="25"/>
      <c r="D21" s="66"/>
      <c r="E21" s="25"/>
      <c r="F21" s="25"/>
    </row>
    <row r="22" spans="1:6" ht="12.75">
      <c r="A22" s="1" t="s">
        <v>88</v>
      </c>
      <c r="B22" s="25"/>
      <c r="C22" s="25"/>
      <c r="D22" s="66"/>
      <c r="E22" s="38" t="s">
        <v>0</v>
      </c>
      <c r="F22" s="89">
        <f>ROUND(D21+D22,0)</f>
        <v>0</v>
      </c>
    </row>
    <row r="23" spans="1:6" ht="12.75">
      <c r="A23" s="1"/>
      <c r="B23" s="25"/>
      <c r="C23" s="25"/>
      <c r="D23" s="25"/>
      <c r="E23" s="25"/>
      <c r="F23" s="25"/>
    </row>
    <row r="24" spans="1:6" ht="12.75">
      <c r="A24" s="1"/>
      <c r="B24" s="25"/>
      <c r="C24" s="25"/>
      <c r="D24" s="25"/>
      <c r="E24" s="25"/>
      <c r="F24" s="25"/>
    </row>
    <row r="25" spans="1:6" ht="12.75">
      <c r="A25" s="1" t="s">
        <v>6</v>
      </c>
      <c r="B25" s="25"/>
      <c r="C25" s="1" t="s">
        <v>77</v>
      </c>
      <c r="D25" s="67"/>
      <c r="E25" s="25"/>
      <c r="F25" s="25"/>
    </row>
    <row r="26" spans="1:9" ht="12.75">
      <c r="A26" s="1"/>
      <c r="B26" s="25"/>
      <c r="C26" s="1" t="s">
        <v>78</v>
      </c>
      <c r="D26" s="66"/>
      <c r="E26" s="38" t="s">
        <v>0</v>
      </c>
      <c r="F26" s="89">
        <f>ROUND(D25*D26,0)</f>
        <v>0</v>
      </c>
      <c r="I26" s="1"/>
    </row>
    <row r="27" spans="1:9" ht="12.75">
      <c r="A27" s="1"/>
      <c r="B27" s="25"/>
      <c r="C27" s="1"/>
      <c r="D27" s="46"/>
      <c r="E27" s="1"/>
      <c r="F27" s="25"/>
      <c r="I27" s="1"/>
    </row>
    <row r="28" spans="1:6" ht="12.75">
      <c r="A28" s="1" t="s">
        <v>7</v>
      </c>
      <c r="B28" s="25"/>
      <c r="C28" s="25"/>
      <c r="D28" s="66"/>
      <c r="E28" s="25"/>
      <c r="F28" s="25"/>
    </row>
    <row r="29" spans="1:6" ht="12.75">
      <c r="A29" s="1" t="s">
        <v>79</v>
      </c>
      <c r="B29" s="25"/>
      <c r="C29" s="25"/>
      <c r="D29" s="66"/>
      <c r="E29" s="25"/>
      <c r="F29" s="25"/>
    </row>
    <row r="30" spans="1:6" ht="12.75">
      <c r="A30" s="1" t="s">
        <v>8</v>
      </c>
      <c r="B30" s="25"/>
      <c r="C30" s="25"/>
      <c r="D30" s="69">
        <f>'Réserves latentes'!I54</f>
        <v>0</v>
      </c>
      <c r="E30" s="25"/>
      <c r="F30" s="25"/>
    </row>
    <row r="31" spans="1:6" ht="12.75">
      <c r="A31" s="1" t="s">
        <v>9</v>
      </c>
      <c r="B31" s="25"/>
      <c r="C31" s="25"/>
      <c r="D31" s="69">
        <f>'Réserves latentes'!I65</f>
        <v>0</v>
      </c>
      <c r="E31" s="25"/>
      <c r="F31" s="25"/>
    </row>
    <row r="32" spans="1:6" ht="12.75">
      <c r="A32" s="1" t="s">
        <v>10</v>
      </c>
      <c r="B32" s="25"/>
      <c r="C32" s="25"/>
      <c r="D32" s="66"/>
      <c r="E32" s="25"/>
      <c r="F32" s="25"/>
    </row>
    <row r="33" spans="1:6" ht="12.75">
      <c r="A33" s="1"/>
      <c r="B33" s="25"/>
      <c r="C33" s="25"/>
      <c r="D33" s="46"/>
      <c r="E33" s="25"/>
      <c r="F33" s="25"/>
    </row>
    <row r="34" spans="1:6" ht="12.75">
      <c r="A34" s="1"/>
      <c r="B34" s="25"/>
      <c r="C34" s="25"/>
      <c r="D34" s="46"/>
      <c r="E34" s="25"/>
      <c r="F34" s="25"/>
    </row>
    <row r="35" spans="1:6" ht="12.75">
      <c r="A35" s="1" t="s">
        <v>89</v>
      </c>
      <c r="B35" s="25"/>
      <c r="C35" s="1" t="s">
        <v>11</v>
      </c>
      <c r="D35" s="66"/>
      <c r="E35" s="25"/>
      <c r="F35" s="25"/>
    </row>
    <row r="36" spans="1:6" ht="12.75">
      <c r="A36" s="1"/>
      <c r="B36" s="25"/>
      <c r="C36" s="1" t="s">
        <v>90</v>
      </c>
      <c r="D36" s="66"/>
      <c r="E36" s="25"/>
      <c r="F36" s="25"/>
    </row>
    <row r="37" spans="1:6" ht="12.75">
      <c r="A37" s="1"/>
      <c r="B37" s="25"/>
      <c r="C37" s="25"/>
      <c r="D37" s="25"/>
      <c r="E37" s="25"/>
      <c r="F37" s="25"/>
    </row>
    <row r="38" spans="1:6" ht="12.75">
      <c r="A38" s="1"/>
      <c r="B38" s="25"/>
      <c r="C38" s="25"/>
      <c r="D38" s="25"/>
      <c r="E38" s="25"/>
      <c r="F38" s="25"/>
    </row>
    <row r="39" spans="1:6" ht="12.75">
      <c r="A39" s="1" t="s">
        <v>55</v>
      </c>
      <c r="B39" s="25"/>
      <c r="C39" s="25"/>
      <c r="D39" s="25"/>
      <c r="E39" s="25"/>
      <c r="F39" s="25"/>
    </row>
    <row r="40" spans="1:6" ht="12.75">
      <c r="A40" s="25"/>
      <c r="B40" s="25"/>
      <c r="C40" s="25"/>
      <c r="D40" s="25"/>
      <c r="E40" s="25"/>
      <c r="F40" s="25"/>
    </row>
    <row r="41" spans="1:6" ht="12.75">
      <c r="A41" s="17" t="s">
        <v>12</v>
      </c>
      <c r="B41" s="18"/>
      <c r="C41" s="19"/>
      <c r="D41" s="17" t="s">
        <v>91</v>
      </c>
      <c r="E41" s="19"/>
      <c r="F41" s="90" t="s">
        <v>15</v>
      </c>
    </row>
    <row r="42" spans="1:6" ht="12.75">
      <c r="A42" s="20"/>
      <c r="B42" s="21"/>
      <c r="C42" s="22"/>
      <c r="D42" s="24" t="s">
        <v>13</v>
      </c>
      <c r="E42" s="22" t="s">
        <v>14</v>
      </c>
      <c r="F42" s="23"/>
    </row>
    <row r="43" spans="1:6" ht="12.75">
      <c r="A43" s="100"/>
      <c r="B43" s="101"/>
      <c r="C43" s="102"/>
      <c r="D43" s="66"/>
      <c r="E43" s="66"/>
      <c r="F43" s="68"/>
    </row>
    <row r="44" spans="1:6" ht="12.75">
      <c r="A44" s="100"/>
      <c r="B44" s="101"/>
      <c r="C44" s="102"/>
      <c r="D44" s="66"/>
      <c r="E44" s="66"/>
      <c r="F44" s="68"/>
    </row>
    <row r="45" spans="1:6" ht="12.75">
      <c r="A45" s="100"/>
      <c r="B45" s="101"/>
      <c r="C45" s="102"/>
      <c r="D45" s="66"/>
      <c r="E45" s="66"/>
      <c r="F45" s="68"/>
    </row>
    <row r="46" spans="1:6" ht="12.75">
      <c r="A46" s="100"/>
      <c r="B46" s="101"/>
      <c r="C46" s="102"/>
      <c r="D46" s="66"/>
      <c r="E46" s="66"/>
      <c r="F46" s="68"/>
    </row>
    <row r="47" spans="1:6" ht="12.75">
      <c r="A47" s="100"/>
      <c r="B47" s="101"/>
      <c r="C47" s="102"/>
      <c r="D47" s="66"/>
      <c r="E47" s="66"/>
      <c r="F47" s="68"/>
    </row>
    <row r="48" spans="4:6" ht="12.75">
      <c r="D48" s="44"/>
      <c r="E48" s="44"/>
      <c r="F48" s="6"/>
    </row>
    <row r="49" spans="3:6" ht="12.75">
      <c r="C49" s="38" t="s">
        <v>0</v>
      </c>
      <c r="D49" s="42">
        <f>ROUND(SUM(D43:D47),0)</f>
        <v>0</v>
      </c>
      <c r="E49" s="42">
        <f>ROUND(SUM(E43:E47),0)</f>
        <v>0</v>
      </c>
      <c r="F49" s="41">
        <f>SUM(F43:F47)</f>
        <v>0</v>
      </c>
    </row>
    <row r="51" ht="6.75" customHeight="1"/>
    <row r="52" ht="12.75">
      <c r="A52" t="s">
        <v>92</v>
      </c>
    </row>
    <row r="53" ht="12.75">
      <c r="A53" t="s">
        <v>93</v>
      </c>
    </row>
    <row r="55" spans="1:6" ht="12.75">
      <c r="A55" t="s">
        <v>57</v>
      </c>
      <c r="C55" s="3"/>
      <c r="D55" s="3"/>
      <c r="E55" s="3"/>
      <c r="F55" s="3"/>
    </row>
    <row r="57" spans="1:6" ht="12.75">
      <c r="A57" t="s">
        <v>80</v>
      </c>
      <c r="C57" s="3"/>
      <c r="D57" s="3"/>
      <c r="E57" s="3"/>
      <c r="F57" s="3"/>
    </row>
    <row r="59" spans="1:6" ht="12.75">
      <c r="A59" t="s">
        <v>72</v>
      </c>
      <c r="B59" s="3"/>
      <c r="C59" s="3"/>
      <c r="D59" s="5" t="s">
        <v>16</v>
      </c>
      <c r="E59" s="3"/>
      <c r="F59" s="3"/>
    </row>
    <row r="62" spans="1:2" ht="12.75">
      <c r="A62" t="s">
        <v>56</v>
      </c>
      <c r="B62" s="37" t="s">
        <v>58</v>
      </c>
    </row>
    <row r="63" ht="12.75">
      <c r="B63" s="37" t="s">
        <v>59</v>
      </c>
    </row>
    <row r="64" ht="12.75">
      <c r="B64" s="37" t="s">
        <v>94</v>
      </c>
    </row>
  </sheetData>
  <sheetProtection password="C085" sheet="1"/>
  <mergeCells count="6">
    <mergeCell ref="A46:C46"/>
    <mergeCell ref="A47:C47"/>
    <mergeCell ref="D14:F14"/>
    <mergeCell ref="A43:C43"/>
    <mergeCell ref="A44:C44"/>
    <mergeCell ref="A45:C45"/>
  </mergeCells>
  <printOptions/>
  <pageMargins left="0.18" right="0.17" top="0.31" bottom="0.2" header="0.22" footer="0.24"/>
  <pageSetup horizontalDpi="600" verticalDpi="600" orientation="portrait" paperSize="9" r:id="rId3"/>
  <headerFooter alignWithMargins="0">
    <oddFooter>&amp;R&amp;8Page 1 sur 4</oddFooter>
  </headerFooter>
  <legacyDrawing r:id="rId2"/>
  <oleObjects>
    <oleObject progId="Word.Picture.8" shapeId="13611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52"/>
  <sheetViews>
    <sheetView zoomScalePageLayoutView="0" workbookViewId="0" topLeftCell="A4">
      <selection activeCell="A39" sqref="A39:F39"/>
    </sheetView>
  </sheetViews>
  <sheetFormatPr defaultColWidth="11.421875" defaultRowHeight="12.75"/>
  <cols>
    <col min="1" max="1" width="15.7109375" style="0" customWidth="1"/>
    <col min="2" max="2" width="1.7109375" style="0" customWidth="1"/>
    <col min="3" max="3" width="15.7109375" style="0" customWidth="1"/>
    <col min="4" max="4" width="4.421875" style="0" customWidth="1"/>
    <col min="5" max="5" width="13.7109375" style="27" customWidth="1"/>
    <col min="6" max="6" width="13.7109375" style="0" customWidth="1"/>
    <col min="7" max="7" width="17.7109375" style="0" customWidth="1"/>
  </cols>
  <sheetData>
    <row r="1" spans="1:7" ht="20.25">
      <c r="A1" s="2"/>
      <c r="B1" s="2"/>
      <c r="C1" s="91" t="s">
        <v>60</v>
      </c>
      <c r="D1" s="3"/>
      <c r="E1" s="61"/>
      <c r="F1" s="3"/>
      <c r="G1" s="3"/>
    </row>
    <row r="2" spans="1:3" ht="20.25">
      <c r="A2" s="2"/>
      <c r="B2" s="2"/>
      <c r="C2" s="2"/>
    </row>
    <row r="3" spans="1:3" ht="20.25">
      <c r="A3" s="2"/>
      <c r="B3" s="2"/>
      <c r="C3" s="2"/>
    </row>
    <row r="6" spans="1:4" ht="12.75">
      <c r="A6" s="1" t="s">
        <v>52</v>
      </c>
      <c r="D6" s="29">
        <f>'Donnée de base'!D14</f>
        <v>0</v>
      </c>
    </row>
    <row r="7" spans="1:5" ht="12.75">
      <c r="A7" s="1" t="s">
        <v>84</v>
      </c>
      <c r="D7" s="109">
        <f>'Donnée de base'!D15</f>
        <v>0</v>
      </c>
      <c r="E7" s="109"/>
    </row>
    <row r="8" spans="1:5" ht="12.75">
      <c r="A8" s="1" t="s">
        <v>53</v>
      </c>
      <c r="D8" s="109">
        <f>'Donnée de base'!D16</f>
        <v>0</v>
      </c>
      <c r="E8" s="109"/>
    </row>
    <row r="9" ht="12.75">
      <c r="A9" s="1"/>
    </row>
    <row r="11" spans="1:7" ht="12.75">
      <c r="A11" s="93" t="s">
        <v>73</v>
      </c>
      <c r="G11" s="43">
        <f>ROUND(G16/2,0)</f>
        <v>0</v>
      </c>
    </row>
    <row r="12" ht="12.75">
      <c r="G12" s="44"/>
    </row>
    <row r="13" spans="2:7" ht="12.75">
      <c r="B13" t="s">
        <v>13</v>
      </c>
      <c r="G13" s="44">
        <f>'Donnée de base'!D35</f>
        <v>0</v>
      </c>
    </row>
    <row r="14" spans="2:7" ht="12.75">
      <c r="B14" t="s">
        <v>17</v>
      </c>
      <c r="G14" s="45">
        <f>'Donnée de base'!D36</f>
        <v>0</v>
      </c>
    </row>
    <row r="15" ht="12.75">
      <c r="G15" s="44"/>
    </row>
    <row r="16" spans="2:7" ht="12.75">
      <c r="B16" t="s">
        <v>0</v>
      </c>
      <c r="G16" s="44">
        <f>SUM(G13:G15)</f>
        <v>0</v>
      </c>
    </row>
    <row r="17" ht="12.75">
      <c r="G17" s="44"/>
    </row>
    <row r="18" ht="12.75">
      <c r="G18" s="44"/>
    </row>
    <row r="19" ht="12.75">
      <c r="G19" s="44"/>
    </row>
    <row r="20" spans="1:7" ht="12.75">
      <c r="A20" s="93" t="s">
        <v>96</v>
      </c>
      <c r="G20" s="43">
        <f>ROUND(G25/2,2)</f>
        <v>0</v>
      </c>
    </row>
    <row r="21" ht="12.75">
      <c r="G21" s="44"/>
    </row>
    <row r="22" spans="2:7" ht="12.75">
      <c r="B22" t="s">
        <v>13</v>
      </c>
      <c r="G22" s="44">
        <f>'Donnée de base'!D49</f>
        <v>0</v>
      </c>
    </row>
    <row r="23" spans="2:7" ht="12.75">
      <c r="B23" t="s">
        <v>17</v>
      </c>
      <c r="G23" s="45">
        <f>'Donnée de base'!E49</f>
        <v>0</v>
      </c>
    </row>
    <row r="24" ht="12.75">
      <c r="G24" s="44"/>
    </row>
    <row r="25" spans="2:7" ht="12.75">
      <c r="B25" t="s">
        <v>0</v>
      </c>
      <c r="G25" s="44">
        <f>SUM(G22:G24)</f>
        <v>0</v>
      </c>
    </row>
    <row r="26" ht="12.75">
      <c r="G26" s="4"/>
    </row>
    <row r="27" ht="12.75">
      <c r="G27" s="4"/>
    </row>
    <row r="28" ht="12.75">
      <c r="G28" s="4"/>
    </row>
    <row r="29" spans="5:7" ht="12.75">
      <c r="E29" s="27" t="s">
        <v>2</v>
      </c>
      <c r="G29" s="4"/>
    </row>
    <row r="30" spans="1:7" ht="12.75">
      <c r="A30" s="76"/>
      <c r="B30" s="13"/>
      <c r="C30" s="13"/>
      <c r="D30" s="13"/>
      <c r="E30" s="77"/>
      <c r="F30" s="13"/>
      <c r="G30" s="78"/>
    </row>
    <row r="31" spans="1:7" ht="12.75">
      <c r="A31" s="20" t="s">
        <v>64</v>
      </c>
      <c r="B31" s="12"/>
      <c r="C31" s="12"/>
      <c r="D31" s="12"/>
      <c r="E31" s="79"/>
      <c r="F31" s="12"/>
      <c r="G31" s="83" t="e">
        <f>ROUND((G20*100/G11),2)</f>
        <v>#DIV/0!</v>
      </c>
    </row>
    <row r="32" spans="1:7" ht="12.75">
      <c r="A32" s="80"/>
      <c r="B32" s="12"/>
      <c r="C32" s="12"/>
      <c r="D32" s="12"/>
      <c r="E32" s="79"/>
      <c r="F32" s="12"/>
      <c r="G32" s="15"/>
    </row>
    <row r="33" spans="1:7" ht="12.75">
      <c r="A33" s="80"/>
      <c r="B33" s="12"/>
      <c r="C33" s="12"/>
      <c r="D33" s="12"/>
      <c r="E33" s="79"/>
      <c r="F33" s="12"/>
      <c r="G33" s="15"/>
    </row>
    <row r="34" spans="1:7" ht="12.75">
      <c r="A34" s="80"/>
      <c r="B34" s="12"/>
      <c r="C34" s="12"/>
      <c r="D34" s="12"/>
      <c r="E34" s="79"/>
      <c r="F34" s="12"/>
      <c r="G34" s="15"/>
    </row>
    <row r="35" spans="1:7" ht="12.75">
      <c r="A35" s="80"/>
      <c r="B35" s="12"/>
      <c r="C35" s="12"/>
      <c r="D35" s="12"/>
      <c r="E35" s="79"/>
      <c r="F35" s="12"/>
      <c r="G35" s="15"/>
    </row>
    <row r="36" spans="1:7" ht="12.75">
      <c r="A36" s="20" t="s">
        <v>97</v>
      </c>
      <c r="B36" s="12"/>
      <c r="C36" s="12"/>
      <c r="D36" s="12"/>
      <c r="E36" s="79"/>
      <c r="F36" s="12"/>
      <c r="G36" s="15"/>
    </row>
    <row r="37" spans="1:7" ht="12.75">
      <c r="A37" s="80"/>
      <c r="B37" s="12"/>
      <c r="C37" s="12"/>
      <c r="D37" s="12"/>
      <c r="E37" s="79"/>
      <c r="F37" s="12"/>
      <c r="G37" s="15"/>
    </row>
    <row r="38" spans="1:7" ht="12.75">
      <c r="A38" s="105" t="s">
        <v>98</v>
      </c>
      <c r="B38" s="106"/>
      <c r="C38" s="106"/>
      <c r="D38" s="106"/>
      <c r="E38" s="106"/>
      <c r="F38" s="106"/>
      <c r="G38" s="95"/>
    </row>
    <row r="39" spans="1:7" ht="12.75">
      <c r="A39" s="107" t="s">
        <v>73</v>
      </c>
      <c r="B39" s="108"/>
      <c r="C39" s="108"/>
      <c r="D39" s="108"/>
      <c r="E39" s="108"/>
      <c r="F39" s="108"/>
      <c r="G39" s="95"/>
    </row>
    <row r="40" spans="1:7" ht="12.75">
      <c r="A40" s="84"/>
      <c r="B40" s="26"/>
      <c r="C40" s="26"/>
      <c r="D40" s="26"/>
      <c r="E40" s="79"/>
      <c r="F40" s="12"/>
      <c r="G40" s="15"/>
    </row>
    <row r="41" spans="1:7" ht="12.75">
      <c r="A41" s="84"/>
      <c r="B41" s="26"/>
      <c r="C41" s="26"/>
      <c r="D41" s="26"/>
      <c r="E41" s="79"/>
      <c r="F41" s="12"/>
      <c r="G41" s="15"/>
    </row>
    <row r="42" spans="1:7" ht="12.75">
      <c r="A42" s="87">
        <f>G20</f>
        <v>0</v>
      </c>
      <c r="B42" s="85" t="s">
        <v>1</v>
      </c>
      <c r="C42" s="86">
        <v>1</v>
      </c>
      <c r="D42" s="26"/>
      <c r="E42" s="96"/>
      <c r="F42" s="97"/>
      <c r="G42" s="15"/>
    </row>
    <row r="43" spans="1:7" ht="12.75">
      <c r="A43" s="103">
        <f>G11</f>
        <v>0</v>
      </c>
      <c r="B43" s="104"/>
      <c r="C43" s="104"/>
      <c r="D43" s="26"/>
      <c r="E43" s="96"/>
      <c r="F43" s="96"/>
      <c r="G43" s="15"/>
    </row>
    <row r="44" spans="1:7" ht="12.75">
      <c r="A44" s="81"/>
      <c r="B44" s="3"/>
      <c r="C44" s="3"/>
      <c r="D44" s="3"/>
      <c r="E44" s="61"/>
      <c r="F44" s="3"/>
      <c r="G44" s="82"/>
    </row>
    <row r="48" ht="12.75">
      <c r="A48" s="1" t="s">
        <v>61</v>
      </c>
    </row>
    <row r="50" spans="3:7" ht="12.75">
      <c r="C50" s="12"/>
      <c r="D50" s="12"/>
      <c r="E50" s="57" t="s">
        <v>62</v>
      </c>
      <c r="F50" s="58" t="s">
        <v>18</v>
      </c>
      <c r="G50" s="56" t="s">
        <v>19</v>
      </c>
    </row>
    <row r="51" spans="1:7" ht="12.75">
      <c r="A51" s="28" t="s">
        <v>13</v>
      </c>
      <c r="B51" s="10"/>
      <c r="C51" s="10"/>
      <c r="D51" s="11"/>
      <c r="E51" s="47">
        <f>'Donnée de base'!F19</f>
        <v>0</v>
      </c>
      <c r="F51" s="35" t="e">
        <f>G31</f>
        <v>#DIV/0!</v>
      </c>
      <c r="G51" s="47" t="e">
        <f>E51*F51/100</f>
        <v>#DIV/0!</v>
      </c>
    </row>
    <row r="52" spans="1:7" ht="12.75">
      <c r="A52" s="28" t="s">
        <v>17</v>
      </c>
      <c r="B52" s="10"/>
      <c r="C52" s="10"/>
      <c r="D52" s="11"/>
      <c r="E52" s="47">
        <f>'Donnée de base'!F22</f>
        <v>0</v>
      </c>
      <c r="F52" s="35" t="e">
        <f>G31</f>
        <v>#DIV/0!</v>
      </c>
      <c r="G52" s="47" t="e">
        <f>E52*F52/100</f>
        <v>#DIV/0!</v>
      </c>
    </row>
  </sheetData>
  <sheetProtection password="C085" sheet="1"/>
  <mergeCells count="5">
    <mergeCell ref="A43:C43"/>
    <mergeCell ref="A38:F38"/>
    <mergeCell ref="A39:F39"/>
    <mergeCell ref="D7:E7"/>
    <mergeCell ref="D8:E8"/>
  </mergeCell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&amp;R&amp;8Page 2 sur 4</oddFooter>
  </headerFooter>
  <legacyDrawing r:id="rId2"/>
  <oleObjects>
    <oleObject progId="Word.Picture.8" shapeId="135762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J65"/>
  <sheetViews>
    <sheetView zoomScalePageLayoutView="0" workbookViewId="0" topLeftCell="A1">
      <selection activeCell="A15" sqref="A15:E15"/>
    </sheetView>
  </sheetViews>
  <sheetFormatPr defaultColWidth="11.421875" defaultRowHeight="12.75"/>
  <cols>
    <col min="4" max="6" width="15.7109375" style="0" customWidth="1"/>
    <col min="7" max="7" width="16.57421875" style="0" customWidth="1"/>
    <col min="8" max="9" width="15.7109375" style="0" customWidth="1"/>
  </cols>
  <sheetData>
    <row r="1" spans="1:9" ht="20.25">
      <c r="A1" s="2"/>
      <c r="B1" s="2"/>
      <c r="C1" s="60" t="s">
        <v>33</v>
      </c>
      <c r="D1" s="3"/>
      <c r="E1" s="3"/>
      <c r="F1" s="3"/>
      <c r="G1" s="3"/>
      <c r="H1" s="3"/>
      <c r="I1" s="3"/>
    </row>
    <row r="6" spans="1:3" ht="12.75">
      <c r="A6" s="1" t="s">
        <v>52</v>
      </c>
      <c r="C6" s="29">
        <f>'Donnée de base'!D14</f>
        <v>0</v>
      </c>
    </row>
    <row r="7" spans="1:3" ht="12.75">
      <c r="A7" s="1" t="s">
        <v>84</v>
      </c>
      <c r="C7" s="29">
        <f>'Donnée de base'!D15</f>
        <v>0</v>
      </c>
    </row>
    <row r="8" spans="1:3" ht="12.75">
      <c r="A8" s="1" t="s">
        <v>53</v>
      </c>
      <c r="C8" s="29">
        <f>'Donnée de base'!D16</f>
        <v>0</v>
      </c>
    </row>
    <row r="13" spans="1:8" ht="15">
      <c r="A13" s="30" t="s">
        <v>20</v>
      </c>
      <c r="B13" s="13"/>
      <c r="C13" s="13"/>
      <c r="D13" s="13"/>
      <c r="E13" s="13"/>
      <c r="F13" s="13"/>
      <c r="G13" s="13"/>
      <c r="H13" s="14"/>
    </row>
    <row r="14" spans="1:8" ht="25.5">
      <c r="A14" s="31" t="s">
        <v>23</v>
      </c>
      <c r="B14" s="9"/>
      <c r="C14" s="9"/>
      <c r="D14" s="9"/>
      <c r="E14" s="32"/>
      <c r="F14" s="33" t="s">
        <v>24</v>
      </c>
      <c r="G14" s="33" t="s">
        <v>25</v>
      </c>
      <c r="H14" s="34" t="s">
        <v>27</v>
      </c>
    </row>
    <row r="15" spans="1:8" ht="12.75">
      <c r="A15" s="110"/>
      <c r="B15" s="111"/>
      <c r="C15" s="111"/>
      <c r="D15" s="111"/>
      <c r="E15" s="112"/>
      <c r="F15" s="70"/>
      <c r="G15" s="70"/>
      <c r="H15" s="73">
        <f>IF(G15-F15&lt;0,"0",G15-F15)</f>
        <v>0</v>
      </c>
    </row>
    <row r="16" spans="1:8" ht="12.75">
      <c r="A16" s="110"/>
      <c r="B16" s="111"/>
      <c r="C16" s="111"/>
      <c r="D16" s="111"/>
      <c r="E16" s="112"/>
      <c r="F16" s="70"/>
      <c r="G16" s="70"/>
      <c r="H16" s="73">
        <f aca="true" t="shared" si="0" ref="H16:H22">IF(G16-F16&lt;0,"0",G16-F16)</f>
        <v>0</v>
      </c>
    </row>
    <row r="17" spans="1:8" ht="12.75">
      <c r="A17" s="110"/>
      <c r="B17" s="111"/>
      <c r="C17" s="111"/>
      <c r="D17" s="111"/>
      <c r="E17" s="112"/>
      <c r="F17" s="70"/>
      <c r="G17" s="70"/>
      <c r="H17" s="73">
        <f t="shared" si="0"/>
        <v>0</v>
      </c>
    </row>
    <row r="18" spans="1:8" ht="12.75">
      <c r="A18" s="110"/>
      <c r="B18" s="111"/>
      <c r="C18" s="111"/>
      <c r="D18" s="111"/>
      <c r="E18" s="112"/>
      <c r="F18" s="70"/>
      <c r="G18" s="70"/>
      <c r="H18" s="73">
        <f t="shared" si="0"/>
        <v>0</v>
      </c>
    </row>
    <row r="19" spans="1:8" ht="12.75">
      <c r="A19" s="110"/>
      <c r="B19" s="111"/>
      <c r="C19" s="111"/>
      <c r="D19" s="111"/>
      <c r="E19" s="112"/>
      <c r="F19" s="70"/>
      <c r="G19" s="70"/>
      <c r="H19" s="73">
        <f t="shared" si="0"/>
        <v>0</v>
      </c>
    </row>
    <row r="20" spans="1:8" ht="12.75">
      <c r="A20" s="110"/>
      <c r="B20" s="111"/>
      <c r="C20" s="111"/>
      <c r="D20" s="111"/>
      <c r="E20" s="112"/>
      <c r="F20" s="70"/>
      <c r="G20" s="70"/>
      <c r="H20" s="73">
        <f t="shared" si="0"/>
        <v>0</v>
      </c>
    </row>
    <row r="21" spans="1:8" ht="12.75">
      <c r="A21" s="110"/>
      <c r="B21" s="111"/>
      <c r="C21" s="111"/>
      <c r="D21" s="111"/>
      <c r="E21" s="112"/>
      <c r="F21" s="70"/>
      <c r="G21" s="70"/>
      <c r="H21" s="73">
        <f t="shared" si="0"/>
        <v>0</v>
      </c>
    </row>
    <row r="22" spans="1:8" ht="12.75">
      <c r="A22" s="110"/>
      <c r="B22" s="111"/>
      <c r="C22" s="111"/>
      <c r="D22" s="111"/>
      <c r="E22" s="112"/>
      <c r="F22" s="70"/>
      <c r="G22" s="70"/>
      <c r="H22" s="73">
        <f t="shared" si="0"/>
        <v>0</v>
      </c>
    </row>
    <row r="23" spans="6:8" ht="12.75">
      <c r="F23" s="44"/>
      <c r="G23" s="44"/>
      <c r="H23" s="48">
        <f>SUM(H15:H22)</f>
        <v>0</v>
      </c>
    </row>
    <row r="27" spans="1:8" ht="15">
      <c r="A27" s="30" t="s">
        <v>21</v>
      </c>
      <c r="B27" s="13"/>
      <c r="C27" s="13"/>
      <c r="D27" s="13"/>
      <c r="E27" s="13"/>
      <c r="F27" s="13"/>
      <c r="G27" s="13"/>
      <c r="H27" s="14"/>
    </row>
    <row r="28" spans="1:10" ht="25.5">
      <c r="A28" s="20" t="s">
        <v>28</v>
      </c>
      <c r="B28" s="21"/>
      <c r="C28" s="32"/>
      <c r="D28" s="1" t="s">
        <v>84</v>
      </c>
      <c r="E28" s="24" t="s">
        <v>53</v>
      </c>
      <c r="F28" s="33" t="s">
        <v>24</v>
      </c>
      <c r="G28" s="33" t="s">
        <v>25</v>
      </c>
      <c r="H28" s="34" t="s">
        <v>27</v>
      </c>
      <c r="J28" s="37"/>
    </row>
    <row r="29" spans="1:8" ht="12.75">
      <c r="A29" s="110"/>
      <c r="B29" s="111"/>
      <c r="C29" s="112"/>
      <c r="D29" s="64"/>
      <c r="E29" s="64"/>
      <c r="F29" s="70"/>
      <c r="G29" s="70"/>
      <c r="H29" s="73">
        <f>IF(G29-F29&lt;0,"0",G29-F29)</f>
        <v>0</v>
      </c>
    </row>
    <row r="30" spans="1:8" ht="12.75">
      <c r="A30" s="110"/>
      <c r="B30" s="111"/>
      <c r="C30" s="112"/>
      <c r="D30" s="64"/>
      <c r="E30" s="64"/>
      <c r="F30" s="70"/>
      <c r="G30" s="70"/>
      <c r="H30" s="73">
        <f aca="true" t="shared" si="1" ref="H30:H36">IF(G30-F30&lt;0,"0",G30-F30)</f>
        <v>0</v>
      </c>
    </row>
    <row r="31" spans="1:8" ht="12.75">
      <c r="A31" s="110"/>
      <c r="B31" s="111"/>
      <c r="C31" s="112"/>
      <c r="D31" s="64"/>
      <c r="E31" s="64"/>
      <c r="F31" s="70"/>
      <c r="G31" s="70"/>
      <c r="H31" s="73">
        <f t="shared" si="1"/>
        <v>0</v>
      </c>
    </row>
    <row r="32" spans="1:8" ht="12.75">
      <c r="A32" s="110"/>
      <c r="B32" s="111"/>
      <c r="C32" s="112"/>
      <c r="D32" s="64"/>
      <c r="E32" s="64"/>
      <c r="F32" s="70"/>
      <c r="G32" s="70"/>
      <c r="H32" s="73">
        <f t="shared" si="1"/>
        <v>0</v>
      </c>
    </row>
    <row r="33" spans="1:8" ht="12.75">
      <c r="A33" s="110"/>
      <c r="B33" s="111"/>
      <c r="C33" s="112"/>
      <c r="D33" s="64"/>
      <c r="E33" s="64"/>
      <c r="F33" s="70"/>
      <c r="G33" s="70"/>
      <c r="H33" s="73">
        <f t="shared" si="1"/>
        <v>0</v>
      </c>
    </row>
    <row r="34" spans="1:8" ht="12.75">
      <c r="A34" s="110"/>
      <c r="B34" s="111"/>
      <c r="C34" s="112"/>
      <c r="D34" s="64"/>
      <c r="E34" s="64"/>
      <c r="F34" s="70"/>
      <c r="G34" s="70"/>
      <c r="H34" s="73">
        <f t="shared" si="1"/>
        <v>0</v>
      </c>
    </row>
    <row r="35" spans="1:8" ht="12.75">
      <c r="A35" s="110"/>
      <c r="B35" s="111"/>
      <c r="C35" s="112"/>
      <c r="D35" s="64"/>
      <c r="E35" s="64"/>
      <c r="F35" s="70"/>
      <c r="G35" s="70"/>
      <c r="H35" s="73">
        <f t="shared" si="1"/>
        <v>0</v>
      </c>
    </row>
    <row r="36" spans="1:8" ht="12.75">
      <c r="A36" s="110"/>
      <c r="B36" s="111"/>
      <c r="C36" s="112"/>
      <c r="D36" s="64"/>
      <c r="E36" s="64"/>
      <c r="F36" s="70"/>
      <c r="G36" s="70"/>
      <c r="H36" s="73">
        <f t="shared" si="1"/>
        <v>0</v>
      </c>
    </row>
    <row r="37" spans="6:8" ht="12.75">
      <c r="F37" s="44"/>
      <c r="G37" s="44"/>
      <c r="H37" s="49">
        <f>SUM(H29:H36)</f>
        <v>0</v>
      </c>
    </row>
    <row r="38" spans="6:8" ht="12.75">
      <c r="F38" s="4"/>
      <c r="G38" s="4"/>
      <c r="H38" s="36"/>
    </row>
    <row r="41" spans="1:9" ht="15">
      <c r="A41" s="30" t="s">
        <v>22</v>
      </c>
      <c r="B41" s="13"/>
      <c r="C41" s="13"/>
      <c r="D41" s="13"/>
      <c r="E41" s="13"/>
      <c r="F41" s="13"/>
      <c r="G41" s="13"/>
      <c r="H41" s="13"/>
      <c r="I41" s="14"/>
    </row>
    <row r="42" spans="1:9" ht="51">
      <c r="A42" s="31" t="s">
        <v>29</v>
      </c>
      <c r="B42" s="9"/>
      <c r="C42" s="32"/>
      <c r="D42" s="24" t="s">
        <v>30</v>
      </c>
      <c r="E42" s="33" t="s">
        <v>24</v>
      </c>
      <c r="F42" s="33" t="s">
        <v>31</v>
      </c>
      <c r="G42" s="33" t="s">
        <v>32</v>
      </c>
      <c r="H42" s="34" t="s">
        <v>66</v>
      </c>
      <c r="I42" s="34" t="s">
        <v>67</v>
      </c>
    </row>
    <row r="43" spans="1:9" ht="12.75">
      <c r="A43" s="110"/>
      <c r="B43" s="111"/>
      <c r="C43" s="112"/>
      <c r="D43" s="71"/>
      <c r="E43" s="72"/>
      <c r="F43" s="72"/>
      <c r="G43" s="72"/>
      <c r="H43" s="50">
        <f>IF(G43-E43&lt;0,"0",G43-E43)</f>
        <v>0</v>
      </c>
      <c r="I43" s="47">
        <f>IF(F43-E43&lt;0,"0",F43-E43)</f>
        <v>0</v>
      </c>
    </row>
    <row r="44" spans="1:9" ht="12.75">
      <c r="A44" s="110"/>
      <c r="B44" s="111"/>
      <c r="C44" s="112"/>
      <c r="D44" s="71"/>
      <c r="E44" s="72"/>
      <c r="F44" s="72"/>
      <c r="G44" s="72"/>
      <c r="H44" s="50">
        <f aca="true" t="shared" si="2" ref="H44:H50">IF(G44-E44&lt;0,"0",G44-E44)</f>
        <v>0</v>
      </c>
      <c r="I44" s="47">
        <f aca="true" t="shared" si="3" ref="I44:I50">IF(F44-E44&lt;0,"0",F44-E44)</f>
        <v>0</v>
      </c>
    </row>
    <row r="45" spans="1:9" ht="12.75">
      <c r="A45" s="110"/>
      <c r="B45" s="111"/>
      <c r="C45" s="112"/>
      <c r="D45" s="71"/>
      <c r="E45" s="72"/>
      <c r="F45" s="72"/>
      <c r="G45" s="72"/>
      <c r="H45" s="50">
        <f t="shared" si="2"/>
        <v>0</v>
      </c>
      <c r="I45" s="47">
        <f t="shared" si="3"/>
        <v>0</v>
      </c>
    </row>
    <row r="46" spans="1:9" ht="12.75">
      <c r="A46" s="110"/>
      <c r="B46" s="111"/>
      <c r="C46" s="112"/>
      <c r="D46" s="71"/>
      <c r="E46" s="72"/>
      <c r="F46" s="72"/>
      <c r="G46" s="72"/>
      <c r="H46" s="50">
        <f t="shared" si="2"/>
        <v>0</v>
      </c>
      <c r="I46" s="47">
        <f t="shared" si="3"/>
        <v>0</v>
      </c>
    </row>
    <row r="47" spans="1:9" ht="12.75">
      <c r="A47" s="110"/>
      <c r="B47" s="111"/>
      <c r="C47" s="112"/>
      <c r="D47" s="64"/>
      <c r="E47" s="70"/>
      <c r="F47" s="70"/>
      <c r="G47" s="70"/>
      <c r="H47" s="50">
        <f t="shared" si="2"/>
        <v>0</v>
      </c>
      <c r="I47" s="47">
        <f t="shared" si="3"/>
        <v>0</v>
      </c>
    </row>
    <row r="48" spans="1:9" ht="12.75">
      <c r="A48" s="110"/>
      <c r="B48" s="111"/>
      <c r="C48" s="112"/>
      <c r="D48" s="64"/>
      <c r="E48" s="70"/>
      <c r="F48" s="70"/>
      <c r="G48" s="70"/>
      <c r="H48" s="50">
        <f t="shared" si="2"/>
        <v>0</v>
      </c>
      <c r="I48" s="47">
        <f t="shared" si="3"/>
        <v>0</v>
      </c>
    </row>
    <row r="49" spans="1:9" ht="12.75">
      <c r="A49" s="110"/>
      <c r="B49" s="111"/>
      <c r="C49" s="112"/>
      <c r="D49" s="64"/>
      <c r="E49" s="70"/>
      <c r="F49" s="70"/>
      <c r="G49" s="70"/>
      <c r="H49" s="50">
        <f t="shared" si="2"/>
        <v>0</v>
      </c>
      <c r="I49" s="47">
        <f t="shared" si="3"/>
        <v>0</v>
      </c>
    </row>
    <row r="50" spans="1:9" ht="12.75">
      <c r="A50" s="110"/>
      <c r="B50" s="111"/>
      <c r="C50" s="112"/>
      <c r="D50" s="64"/>
      <c r="E50" s="70"/>
      <c r="F50" s="70"/>
      <c r="G50" s="70"/>
      <c r="H50" s="50">
        <f t="shared" si="2"/>
        <v>0</v>
      </c>
      <c r="I50" s="47">
        <f t="shared" si="3"/>
        <v>0</v>
      </c>
    </row>
    <row r="51" spans="5:9" ht="12.75">
      <c r="E51" s="44"/>
      <c r="F51" s="44"/>
      <c r="G51" s="44"/>
      <c r="H51" s="49">
        <f>SUM(H43:H50)</f>
        <v>0</v>
      </c>
      <c r="I51" s="49">
        <f>SUM(I43:I50)</f>
        <v>0</v>
      </c>
    </row>
    <row r="54" spans="1:9" ht="15">
      <c r="A54" s="16" t="s">
        <v>63</v>
      </c>
      <c r="I54" s="51">
        <f>I60+I61</f>
        <v>0</v>
      </c>
    </row>
    <row r="55" spans="1:9" ht="15">
      <c r="A55" s="16"/>
      <c r="I55" s="51"/>
    </row>
    <row r="56" ht="12.75">
      <c r="I56" s="44"/>
    </row>
    <row r="57" ht="12.75">
      <c r="I57" s="44"/>
    </row>
    <row r="58" spans="1:9" ht="15">
      <c r="A58" s="16" t="s">
        <v>81</v>
      </c>
      <c r="I58" s="44"/>
    </row>
    <row r="59" ht="12.75">
      <c r="I59" s="44"/>
    </row>
    <row r="60" spans="1:9" ht="12.75">
      <c r="A60" t="s">
        <v>74</v>
      </c>
      <c r="I60" s="44">
        <f>H23+H37+H51</f>
        <v>0</v>
      </c>
    </row>
    <row r="61" spans="1:9" ht="12.75">
      <c r="A61" t="s">
        <v>99</v>
      </c>
      <c r="I61" s="44">
        <f>I51</f>
        <v>0</v>
      </c>
    </row>
    <row r="62" ht="12.75">
      <c r="I62" s="44"/>
    </row>
    <row r="63" spans="1:9" ht="12.75">
      <c r="A63" t="s">
        <v>63</v>
      </c>
      <c r="I63" s="44">
        <f>SUM(I60:I62)</f>
        <v>0</v>
      </c>
    </row>
    <row r="64" ht="12.75">
      <c r="I64" s="44"/>
    </row>
    <row r="65" spans="1:9" ht="15">
      <c r="A65" s="16" t="s">
        <v>68</v>
      </c>
      <c r="D65" s="98"/>
      <c r="E65" s="98"/>
      <c r="F65" s="98"/>
      <c r="G65" s="98"/>
      <c r="H65" s="98"/>
      <c r="I65" s="99">
        <f>ROUND(I60*15%,0)</f>
        <v>0</v>
      </c>
    </row>
  </sheetData>
  <sheetProtection password="C085" sheet="1"/>
  <mergeCells count="24">
    <mergeCell ref="A50:C50"/>
    <mergeCell ref="A46:C46"/>
    <mergeCell ref="A47:C47"/>
    <mergeCell ref="A48:C48"/>
    <mergeCell ref="A49:C49"/>
    <mergeCell ref="A36:C36"/>
    <mergeCell ref="A43:C43"/>
    <mergeCell ref="A44:C44"/>
    <mergeCell ref="A45:C45"/>
    <mergeCell ref="A32:C32"/>
    <mergeCell ref="A33:C33"/>
    <mergeCell ref="A34:C34"/>
    <mergeCell ref="A35:C35"/>
    <mergeCell ref="A29:C29"/>
    <mergeCell ref="A30:C30"/>
    <mergeCell ref="A31:C31"/>
    <mergeCell ref="A19:E19"/>
    <mergeCell ref="A20:E20"/>
    <mergeCell ref="A21:E21"/>
    <mergeCell ref="A22:E22"/>
    <mergeCell ref="A15:E15"/>
    <mergeCell ref="A16:E16"/>
    <mergeCell ref="A17:E17"/>
    <mergeCell ref="A18:E18"/>
  </mergeCells>
  <printOptions/>
  <pageMargins left="0.24" right="0.24" top="1" bottom="1" header="0.4921259845" footer="0.4921259845"/>
  <pageSetup horizontalDpi="600" verticalDpi="600" orientation="portrait" paperSize="9" scale="78" r:id="rId3"/>
  <headerFooter alignWithMargins="0">
    <oddFooter>&amp;R&amp;8Page 3 sur 4</oddFooter>
  </headerFooter>
  <legacyDrawing r:id="rId2"/>
  <oleObjects>
    <oleObject progId="Word.Picture.8" shapeId="135360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K59"/>
  <sheetViews>
    <sheetView zoomScalePageLayoutView="0" workbookViewId="0" topLeftCell="A1">
      <selection activeCell="D5" sqref="D5"/>
    </sheetView>
  </sheetViews>
  <sheetFormatPr defaultColWidth="11.421875" defaultRowHeight="12.75"/>
  <cols>
    <col min="2" max="2" width="16.00390625" style="0" customWidth="1"/>
    <col min="3" max="3" width="26.8515625" style="0" customWidth="1"/>
    <col min="5" max="5" width="3.8515625" style="0" customWidth="1"/>
    <col min="7" max="7" width="4.7109375" style="0" customWidth="1"/>
    <col min="8" max="8" width="14.00390625" style="0" customWidth="1"/>
    <col min="11" max="11" width="14.28125" style="0" bestFit="1" customWidth="1"/>
  </cols>
  <sheetData>
    <row r="1" spans="2:3" ht="18">
      <c r="B1" s="59"/>
      <c r="C1" s="8" t="s">
        <v>75</v>
      </c>
    </row>
    <row r="2" spans="1:8" ht="12.75">
      <c r="A2" s="21"/>
      <c r="B2" s="21"/>
      <c r="C2" s="9" t="s">
        <v>82</v>
      </c>
      <c r="D2" s="3"/>
      <c r="E2" s="3"/>
      <c r="F2" s="3"/>
      <c r="G2" s="3"/>
      <c r="H2" s="3"/>
    </row>
    <row r="3" ht="25.5" customHeight="1"/>
    <row r="4" ht="20.25" customHeight="1"/>
    <row r="5" spans="1:4" ht="12.75">
      <c r="A5" s="1" t="s">
        <v>50</v>
      </c>
      <c r="C5" s="12"/>
      <c r="D5" s="29">
        <f>'Donnée de base'!D7</f>
        <v>0</v>
      </c>
    </row>
    <row r="6" spans="1:4" ht="12.75">
      <c r="A6" s="1" t="s">
        <v>51</v>
      </c>
      <c r="C6" s="12"/>
      <c r="D6" s="55">
        <f>'Donnée de base'!D8</f>
        <v>0</v>
      </c>
    </row>
    <row r="7" ht="21.75" customHeight="1">
      <c r="C7" s="12"/>
    </row>
    <row r="8" spans="1:3" ht="18">
      <c r="A8" s="8" t="s">
        <v>4</v>
      </c>
      <c r="C8" s="12"/>
    </row>
    <row r="9" ht="12.75">
      <c r="C9" s="12"/>
    </row>
    <row r="10" spans="1:8" ht="12.75">
      <c r="A10" s="1" t="s">
        <v>52</v>
      </c>
      <c r="C10" s="12"/>
      <c r="D10" s="39">
        <f>'Donnée de base'!D14</f>
        <v>0</v>
      </c>
      <c r="E10" s="12"/>
      <c r="F10" s="12"/>
      <c r="G10" s="12"/>
      <c r="H10" s="12"/>
    </row>
    <row r="11" spans="1:4" ht="12.75">
      <c r="A11" s="1" t="s">
        <v>84</v>
      </c>
      <c r="C11" s="12"/>
      <c r="D11" s="29">
        <f>'Donnée de base'!D15</f>
        <v>0</v>
      </c>
    </row>
    <row r="12" spans="1:4" ht="12.75">
      <c r="A12" s="1" t="s">
        <v>53</v>
      </c>
      <c r="C12" s="12"/>
      <c r="D12" s="29">
        <f>'Donnée de base'!D16</f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5" spans="4:8" ht="25.5">
      <c r="D15" s="32" t="s">
        <v>34</v>
      </c>
      <c r="E15" s="9"/>
      <c r="F15" s="9" t="s">
        <v>35</v>
      </c>
      <c r="G15" s="32"/>
      <c r="H15" s="92" t="s">
        <v>36</v>
      </c>
    </row>
    <row r="16" spans="1:8" ht="12.75">
      <c r="A16" s="1" t="s">
        <v>44</v>
      </c>
      <c r="D16" s="15"/>
      <c r="G16" s="15"/>
      <c r="H16" s="44"/>
    </row>
    <row r="17" spans="2:8" ht="12.75">
      <c r="B17" t="s">
        <v>54</v>
      </c>
      <c r="D17" s="52">
        <f>'Donnée de base'!D18</f>
        <v>0</v>
      </c>
      <c r="G17" s="15"/>
      <c r="H17" s="44"/>
    </row>
    <row r="18" spans="2:8" ht="12.75">
      <c r="B18" t="s">
        <v>5</v>
      </c>
      <c r="D18" s="52">
        <f>'Donnée de base'!D19</f>
        <v>0</v>
      </c>
      <c r="G18" s="15"/>
      <c r="H18" s="44"/>
    </row>
    <row r="19" spans="2:8" ht="12.75">
      <c r="B19" t="s">
        <v>37</v>
      </c>
      <c r="D19" s="52" t="e">
        <f>0-'Réduction valeur de rendement'!G51</f>
        <v>#DIV/0!</v>
      </c>
      <c r="G19" s="15"/>
      <c r="H19" s="44"/>
    </row>
    <row r="20" spans="2:8" ht="12.75">
      <c r="B20" t="s">
        <v>65</v>
      </c>
      <c r="D20" s="52" t="e">
        <f>D17+D18+D19</f>
        <v>#DIV/0!</v>
      </c>
      <c r="F20">
        <v>2</v>
      </c>
      <c r="G20" s="15"/>
      <c r="H20" s="44" t="e">
        <f>ROUND(D20*F20,0)</f>
        <v>#DIV/0!</v>
      </c>
    </row>
    <row r="21" spans="4:8" ht="12.75">
      <c r="D21" s="52"/>
      <c r="G21" s="15"/>
      <c r="H21" s="44"/>
    </row>
    <row r="22" spans="2:8" ht="12.75">
      <c r="B22" t="s">
        <v>87</v>
      </c>
      <c r="D22" s="52">
        <f>'Donnée de base'!D21</f>
        <v>0</v>
      </c>
      <c r="G22" s="15"/>
      <c r="H22" s="44"/>
    </row>
    <row r="23" spans="2:8" ht="12.75">
      <c r="B23" t="s">
        <v>88</v>
      </c>
      <c r="D23" s="52">
        <f>'Donnée de base'!D22</f>
        <v>0</v>
      </c>
      <c r="G23" s="15"/>
      <c r="H23" s="44"/>
    </row>
    <row r="24" spans="2:8" ht="12.75">
      <c r="B24" t="s">
        <v>37</v>
      </c>
      <c r="D24" s="52" t="e">
        <f>0-'Réduction valeur de rendement'!G52</f>
        <v>#DIV/0!</v>
      </c>
      <c r="G24" s="15"/>
      <c r="H24" s="44"/>
    </row>
    <row r="25" spans="2:8" ht="12.75">
      <c r="B25" t="s">
        <v>100</v>
      </c>
      <c r="D25" s="52" t="e">
        <f>D22+D23+D24</f>
        <v>#DIV/0!</v>
      </c>
      <c r="F25">
        <v>1</v>
      </c>
      <c r="G25" s="15"/>
      <c r="H25" s="45" t="e">
        <f>ROUND(D25*F25,0)</f>
        <v>#DIV/0!</v>
      </c>
    </row>
    <row r="26" spans="7:8" ht="12.75">
      <c r="G26" s="15"/>
      <c r="H26" s="53"/>
    </row>
    <row r="27" spans="7:8" ht="12.75">
      <c r="G27" s="40" t="s">
        <v>0</v>
      </c>
      <c r="H27" s="44" t="e">
        <f>ROUND(SUM(H20:H25),0)</f>
        <v>#DIV/0!</v>
      </c>
    </row>
    <row r="28" spans="2:8" ht="12.75">
      <c r="B28" t="s">
        <v>70</v>
      </c>
      <c r="F28">
        <v>3</v>
      </c>
      <c r="G28" s="15"/>
      <c r="H28" s="45" t="e">
        <f>ROUND(IF(H27&lt;0,"0",H27/3),0)</f>
        <v>#DIV/0!</v>
      </c>
    </row>
    <row r="29" spans="7:8" ht="12.75">
      <c r="G29" s="15"/>
      <c r="H29" s="53"/>
    </row>
    <row r="30" spans="2:8" ht="13.5" thickBot="1">
      <c r="B30" t="s">
        <v>38</v>
      </c>
      <c r="F30" s="6">
        <f>D6</f>
        <v>0</v>
      </c>
      <c r="G30" s="15"/>
      <c r="H30" s="54" t="e">
        <f>ROUND(H28/F30,0)</f>
        <v>#DIV/0!</v>
      </c>
    </row>
    <row r="31" spans="7:8" ht="13.5" thickTop="1">
      <c r="G31" s="15"/>
      <c r="H31" s="44"/>
    </row>
    <row r="32" spans="1:8" ht="12.75">
      <c r="A32" s="1" t="s">
        <v>39</v>
      </c>
      <c r="G32" s="15"/>
      <c r="H32" s="44"/>
    </row>
    <row r="33" spans="2:8" ht="12.75">
      <c r="B33" t="s">
        <v>40</v>
      </c>
      <c r="G33" s="15"/>
      <c r="H33" s="44">
        <f>'Donnée de base'!F26</f>
        <v>0</v>
      </c>
    </row>
    <row r="34" spans="2:8" ht="12.75">
      <c r="B34" t="s">
        <v>7</v>
      </c>
      <c r="G34" s="15"/>
      <c r="H34" s="44">
        <f>'Donnée de base'!D28</f>
        <v>0</v>
      </c>
    </row>
    <row r="35" spans="2:8" ht="12.75">
      <c r="B35" t="s">
        <v>41</v>
      </c>
      <c r="G35" s="15"/>
      <c r="H35" s="53">
        <f>'Donnée de base'!D29</f>
        <v>0</v>
      </c>
    </row>
    <row r="36" spans="2:8" ht="12.75">
      <c r="B36" t="s">
        <v>26</v>
      </c>
      <c r="G36" s="15"/>
      <c r="H36" s="53">
        <f>'Réserves latentes'!I54</f>
        <v>0</v>
      </c>
    </row>
    <row r="37" spans="2:8" ht="12.75">
      <c r="B37" t="s">
        <v>69</v>
      </c>
      <c r="G37" s="12"/>
      <c r="H37" s="75">
        <f>0-'Réserves latentes'!I65</f>
        <v>0</v>
      </c>
    </row>
    <row r="38" spans="2:8" ht="12.75">
      <c r="B38" t="s">
        <v>42</v>
      </c>
      <c r="G38" s="15"/>
      <c r="H38" s="74">
        <f>0-'Donnée de base'!D32</f>
        <v>0</v>
      </c>
    </row>
    <row r="39" spans="7:8" ht="12.75">
      <c r="G39" s="15"/>
      <c r="H39" s="44"/>
    </row>
    <row r="40" spans="2:8" ht="13.5" thickBot="1">
      <c r="B40" t="s">
        <v>83</v>
      </c>
      <c r="G40" s="15"/>
      <c r="H40" s="54">
        <f>ROUND(H33+H34+H35+H36+H37+H38,0)</f>
        <v>0</v>
      </c>
    </row>
    <row r="41" spans="7:8" ht="13.5" thickTop="1">
      <c r="G41" s="15"/>
      <c r="H41" s="44"/>
    </row>
    <row r="42" spans="1:8" ht="12.75">
      <c r="A42" s="1" t="s">
        <v>43</v>
      </c>
      <c r="G42" s="15"/>
      <c r="H42" s="44"/>
    </row>
    <row r="43" spans="2:8" ht="12.75">
      <c r="B43" t="s">
        <v>44</v>
      </c>
      <c r="D43" s="44" t="e">
        <f>H30</f>
        <v>#DIV/0!</v>
      </c>
      <c r="F43" t="s">
        <v>46</v>
      </c>
      <c r="G43" s="15"/>
      <c r="H43" s="44" t="e">
        <f>ROUND(D43*2,0)</f>
        <v>#DIV/0!</v>
      </c>
    </row>
    <row r="44" spans="2:8" ht="12.75">
      <c r="B44" t="s">
        <v>45</v>
      </c>
      <c r="D44" s="44">
        <f>H40</f>
        <v>0</v>
      </c>
      <c r="F44" t="s">
        <v>47</v>
      </c>
      <c r="G44" s="15"/>
      <c r="H44" s="45">
        <f>D44*1</f>
        <v>0</v>
      </c>
    </row>
    <row r="45" spans="7:8" ht="12.75">
      <c r="G45" s="15"/>
      <c r="H45" s="44"/>
    </row>
    <row r="46" spans="7:8" ht="12.75">
      <c r="G46" s="40" t="s">
        <v>0</v>
      </c>
      <c r="H46" s="45" t="e">
        <f>ROUND(SUM(H43:H45),0)</f>
        <v>#DIV/0!</v>
      </c>
    </row>
    <row r="47" spans="7:8" ht="12.75">
      <c r="G47" s="15"/>
      <c r="H47" s="44"/>
    </row>
    <row r="48" spans="2:8" ht="13.5" thickBot="1">
      <c r="B48" t="s">
        <v>76</v>
      </c>
      <c r="F48">
        <v>3</v>
      </c>
      <c r="G48" s="15"/>
      <c r="H48" s="54" t="e">
        <f>ROUND(H46/3,0)</f>
        <v>#DIV/0!</v>
      </c>
    </row>
    <row r="49" spans="7:8" ht="13.5" thickTop="1">
      <c r="G49" s="15"/>
      <c r="H49" s="94"/>
    </row>
    <row r="50" spans="7:8" ht="12.75">
      <c r="G50" s="15"/>
      <c r="H50" s="44"/>
    </row>
    <row r="51" spans="1:8" ht="12.75">
      <c r="A51" s="1" t="s">
        <v>31</v>
      </c>
      <c r="G51" s="15"/>
      <c r="H51" s="44"/>
    </row>
    <row r="52" spans="7:8" ht="12.75">
      <c r="G52" s="15"/>
      <c r="H52" s="44"/>
    </row>
    <row r="53" spans="2:11" ht="12.75">
      <c r="B53" t="s">
        <v>101</v>
      </c>
      <c r="G53" s="15"/>
      <c r="H53" s="44" t="e">
        <f>H48</f>
        <v>#DIV/0!</v>
      </c>
      <c r="K53" s="88"/>
    </row>
    <row r="54" spans="7:11" ht="12.75">
      <c r="G54" s="15"/>
      <c r="H54" s="44"/>
      <c r="K54" s="88"/>
    </row>
    <row r="55" spans="2:8" ht="12.75">
      <c r="B55" t="s">
        <v>102</v>
      </c>
      <c r="F55" s="44">
        <f>H33*1/100</f>
        <v>0</v>
      </c>
      <c r="G55" s="15"/>
      <c r="H55" s="6" t="e">
        <f>IF(H53&lt;H40,H40/H33,(H53/H33))</f>
        <v>#DIV/0!</v>
      </c>
    </row>
    <row r="56" spans="2:8" ht="12.75">
      <c r="B56" s="1" t="s">
        <v>103</v>
      </c>
      <c r="F56" s="44"/>
      <c r="G56" s="15"/>
      <c r="H56" s="6"/>
    </row>
    <row r="57" spans="6:8" ht="12.75">
      <c r="F57" s="44"/>
      <c r="G57" s="15"/>
      <c r="H57" s="44"/>
    </row>
    <row r="58" spans="2:8" ht="12.75">
      <c r="B58" s="1" t="s">
        <v>71</v>
      </c>
      <c r="E58" s="5" t="s">
        <v>48</v>
      </c>
      <c r="F58" s="44">
        <f>'Donnée de base'!D26</f>
        <v>0</v>
      </c>
      <c r="G58" s="15"/>
      <c r="H58" s="43" t="e">
        <f>ROUND(F58*H55,0)</f>
        <v>#DIV/0!</v>
      </c>
    </row>
    <row r="59" spans="2:8" ht="12.75">
      <c r="B59" s="1"/>
      <c r="H59" s="7"/>
    </row>
  </sheetData>
  <sheetProtection password="C085" sheet="1"/>
  <printOptions/>
  <pageMargins left="0.31" right="0.18" top="0.31" bottom="0.33" header="0.3" footer="0.4"/>
  <pageSetup horizontalDpi="600" verticalDpi="600" orientation="portrait" paperSize="9" r:id="rId3"/>
  <headerFooter alignWithMargins="0">
    <oddFooter>&amp;R&amp;8Page 4 sur 4</oddFooter>
  </headerFooter>
  <legacyDrawing r:id="rId2"/>
  <oleObjects>
    <oleObject progId="Word.Picture.8" shapeId="13466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AC_VS</cp:lastModifiedBy>
  <cp:lastPrinted>2010-07-05T13:28:42Z</cp:lastPrinted>
  <dcterms:created xsi:type="dcterms:W3CDTF">2010-05-11T13:32:31Z</dcterms:created>
  <dcterms:modified xsi:type="dcterms:W3CDTF">2013-02-13T15:22:38Z</dcterms:modified>
  <cp:category/>
  <cp:version/>
  <cp:contentType/>
  <cp:contentStatus/>
</cp:coreProperties>
</file>